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7"/>
  <workbookPr/>
  <xr:revisionPtr revIDLastSave="5" documentId="8_{1C5C3CBF-B0D8-2246-9FED-006B12A8A124}" xr6:coauthVersionLast="47" xr6:coauthVersionMax="47" xr10:uidLastSave="{197351F8-D2B1-EC46-B5F1-C13CA1AC9ED9}"/>
  <bookViews>
    <workbookView xWindow="0" yWindow="0" windowWidth="0" windowHeight="0" activeTab="7" xr2:uid="{00000000-000D-0000-FFFF-FFFF00000000}"/>
  </bookViews>
  <sheets>
    <sheet name="Guía" sheetId="1" r:id="rId1"/>
    <sheet name="Entradas" sheetId="2" r:id="rId2"/>
    <sheet name="Sistemas" sheetId="3" r:id="rId3"/>
    <sheet name="Mapa" sheetId="4" r:id="rId4"/>
    <sheet name="Resultados" sheetId="5" r:id="rId5"/>
    <sheet name="Escenarios" sheetId="6" r:id="rId6"/>
    <sheet name="Interpretación" sheetId="7" r:id="rId7"/>
    <sheet name="Evaluación" sheetId="8" r:id="rId8"/>
  </sheets>
  <calcPr calcId="191028"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3" l="1"/>
  <c r="L17" i="3"/>
  <c r="M17" i="3"/>
  <c r="I18" i="3"/>
  <c r="L18" i="3"/>
  <c r="M18" i="3"/>
  <c r="I19" i="3"/>
  <c r="L19" i="3"/>
  <c r="M19" i="3"/>
  <c r="B19" i="8"/>
  <c r="D19" i="8"/>
  <c r="J17" i="3"/>
  <c r="J18" i="3"/>
  <c r="J19" i="3"/>
  <c r="C19" i="8"/>
  <c r="I14" i="3"/>
  <c r="L14" i="3"/>
  <c r="M14" i="3"/>
  <c r="I15" i="3"/>
  <c r="L15" i="3"/>
  <c r="M15" i="3"/>
  <c r="I16" i="3"/>
  <c r="L16" i="3"/>
  <c r="M16" i="3"/>
  <c r="B18" i="8"/>
  <c r="D18" i="8"/>
  <c r="J14" i="3"/>
  <c r="J15" i="3"/>
  <c r="J16" i="3"/>
  <c r="C18" i="8"/>
  <c r="I11" i="3"/>
  <c r="L11" i="3"/>
  <c r="M11" i="3"/>
  <c r="I12" i="3"/>
  <c r="L12" i="3"/>
  <c r="M12" i="3"/>
  <c r="I13" i="3"/>
  <c r="L13" i="3"/>
  <c r="M13" i="3"/>
  <c r="B17" i="8"/>
  <c r="J11" i="3"/>
  <c r="J12" i="3"/>
  <c r="J13" i="3"/>
  <c r="C17" i="8"/>
  <c r="D17" i="8"/>
  <c r="I8" i="3"/>
  <c r="L8" i="3"/>
  <c r="M8" i="3"/>
  <c r="I9" i="3"/>
  <c r="L9" i="3"/>
  <c r="M9" i="3"/>
  <c r="I10" i="3"/>
  <c r="L10" i="3"/>
  <c r="M10" i="3"/>
  <c r="B16" i="8"/>
  <c r="J8" i="3"/>
  <c r="J9" i="3"/>
  <c r="J10" i="3"/>
  <c r="C16" i="8"/>
  <c r="D16" i="8"/>
  <c r="I5" i="3"/>
  <c r="L5" i="3"/>
  <c r="M5" i="3"/>
  <c r="I6" i="3"/>
  <c r="L6" i="3"/>
  <c r="M6" i="3"/>
  <c r="I7" i="3"/>
  <c r="L7" i="3"/>
  <c r="M7" i="3"/>
  <c r="B15" i="8"/>
  <c r="J5" i="3"/>
  <c r="J6" i="3"/>
  <c r="J7" i="3"/>
  <c r="C15" i="8"/>
  <c r="D15" i="8"/>
  <c r="K5" i="3"/>
  <c r="K6" i="3"/>
  <c r="K7" i="3"/>
  <c r="K8" i="3"/>
  <c r="K9" i="3"/>
  <c r="K10" i="3"/>
  <c r="K11" i="3"/>
  <c r="K12" i="3"/>
  <c r="K13" i="3"/>
  <c r="K14" i="3"/>
  <c r="K15" i="3"/>
  <c r="K16" i="3"/>
  <c r="K17" i="3"/>
  <c r="K18" i="3"/>
  <c r="K19" i="3"/>
  <c r="B10" i="8"/>
  <c r="B9" i="8"/>
  <c r="B6" i="8"/>
  <c r="B7" i="8"/>
  <c r="B8" i="8"/>
  <c r="D7" i="8"/>
  <c r="D6" i="8"/>
  <c r="D5" i="8"/>
  <c r="I16" i="2"/>
  <c r="F21" i="5"/>
  <c r="G16" i="2"/>
  <c r="E21" i="5"/>
  <c r="F16" i="2"/>
  <c r="D21" i="5"/>
  <c r="H16" i="2"/>
  <c r="C21" i="5"/>
  <c r="B21" i="5"/>
  <c r="A21" i="5"/>
  <c r="I15" i="2"/>
  <c r="F20" i="5"/>
  <c r="G15" i="2"/>
  <c r="E20" i="5"/>
  <c r="F15" i="2"/>
  <c r="D20" i="5"/>
  <c r="H15" i="2"/>
  <c r="C20" i="5"/>
  <c r="B20" i="5"/>
  <c r="A20" i="5"/>
  <c r="I14" i="2"/>
  <c r="F19" i="5"/>
  <c r="G14" i="2"/>
  <c r="E19" i="5"/>
  <c r="F14" i="2"/>
  <c r="D19" i="5"/>
  <c r="H14" i="2"/>
  <c r="C19" i="5"/>
  <c r="B19" i="5"/>
  <c r="A19" i="5"/>
  <c r="I13" i="2"/>
  <c r="F18" i="5"/>
  <c r="G13" i="2"/>
  <c r="E18" i="5"/>
  <c r="F13" i="2"/>
  <c r="D18" i="5"/>
  <c r="H13" i="2"/>
  <c r="C18" i="5"/>
  <c r="B18" i="5"/>
  <c r="A18" i="5"/>
  <c r="I12" i="2"/>
  <c r="F17" i="5"/>
  <c r="G12" i="2"/>
  <c r="E17" i="5"/>
  <c r="F12" i="2"/>
  <c r="D17" i="5"/>
  <c r="H12" i="2"/>
  <c r="C17" i="5"/>
  <c r="B17" i="5"/>
  <c r="A17" i="5"/>
  <c r="B11" i="5"/>
  <c r="B5" i="4"/>
  <c r="A6" i="4"/>
  <c r="B6" i="4"/>
  <c r="C5" i="4"/>
  <c r="C6" i="4"/>
  <c r="D5" i="4"/>
  <c r="D6" i="4"/>
  <c r="E5" i="4"/>
  <c r="E6" i="4"/>
  <c r="F5" i="4"/>
  <c r="F6" i="4"/>
  <c r="G5" i="4"/>
  <c r="G6" i="4"/>
  <c r="H5" i="4"/>
  <c r="H6" i="4"/>
  <c r="I5" i="4"/>
  <c r="I6" i="4"/>
  <c r="J5" i="4"/>
  <c r="J6" i="4"/>
  <c r="K5" i="4"/>
  <c r="K6" i="4"/>
  <c r="L5" i="4"/>
  <c r="L6" i="4"/>
  <c r="M5" i="4"/>
  <c r="M6" i="4"/>
  <c r="N5" i="4"/>
  <c r="N6" i="4"/>
  <c r="O5" i="4"/>
  <c r="O6" i="4"/>
  <c r="P5" i="4"/>
  <c r="P6" i="4"/>
  <c r="Q5" i="4"/>
  <c r="Q6" i="4"/>
  <c r="R5" i="4"/>
  <c r="R6" i="4"/>
  <c r="S5" i="4"/>
  <c r="S6" i="4"/>
  <c r="T5" i="4"/>
  <c r="T6" i="4"/>
  <c r="U5" i="4"/>
  <c r="U6" i="4"/>
  <c r="V5" i="4"/>
  <c r="K12" i="2"/>
  <c r="L12" i="2"/>
  <c r="K13" i="2"/>
  <c r="L13" i="2"/>
  <c r="K14" i="2"/>
  <c r="L14" i="2"/>
  <c r="K15" i="2"/>
  <c r="L15" i="2"/>
  <c r="K16" i="2"/>
  <c r="L16" i="2"/>
  <c r="V6" i="4"/>
  <c r="W5" i="4"/>
  <c r="W6" i="4"/>
  <c r="X5" i="4"/>
  <c r="X6" i="4"/>
  <c r="Y5" i="4"/>
  <c r="Y6" i="4"/>
  <c r="Z5" i="4"/>
  <c r="Z6" i="4"/>
  <c r="AA5" i="4"/>
  <c r="AA6" i="4"/>
  <c r="AB5" i="4"/>
  <c r="AB6" i="4"/>
  <c r="AC5" i="4"/>
  <c r="AC6" i="4"/>
  <c r="AD5" i="4"/>
  <c r="AD6" i="4"/>
  <c r="AE5" i="4"/>
  <c r="AE6" i="4"/>
  <c r="AF5" i="4"/>
  <c r="AF6" i="4"/>
  <c r="AG5" i="4"/>
  <c r="AG6" i="4"/>
  <c r="AH5" i="4"/>
  <c r="AH6" i="4"/>
  <c r="AI5" i="4"/>
  <c r="AI6" i="4"/>
  <c r="AJ5" i="4"/>
  <c r="AJ6" i="4"/>
  <c r="AK5" i="4"/>
  <c r="AK6" i="4"/>
  <c r="AL5" i="4"/>
  <c r="AL6" i="4"/>
  <c r="AM5" i="4"/>
  <c r="AM6" i="4"/>
  <c r="AN5" i="4"/>
  <c r="AN6" i="4"/>
  <c r="AO5" i="4"/>
  <c r="AO6" i="4"/>
  <c r="AP5" i="4"/>
  <c r="AP6" i="4"/>
  <c r="A7" i="4"/>
  <c r="B7" i="4"/>
  <c r="C7" i="4"/>
  <c r="D7" i="4"/>
  <c r="E7" i="4"/>
  <c r="F7" i="4"/>
  <c r="G7" i="4"/>
  <c r="H7" i="4"/>
  <c r="I7" i="4"/>
  <c r="J7" i="4"/>
  <c r="K7" i="4"/>
  <c r="L7" i="4"/>
  <c r="M7" i="4"/>
  <c r="N7" i="4"/>
  <c r="O7" i="4"/>
  <c r="P7" i="4"/>
  <c r="Q7" i="4"/>
  <c r="R7" i="4"/>
  <c r="S7" i="4"/>
  <c r="T7" i="4"/>
  <c r="U7" i="4"/>
  <c r="V7" i="4"/>
  <c r="W7" i="4"/>
  <c r="X7" i="4"/>
  <c r="Y7" i="4"/>
  <c r="Z7" i="4"/>
  <c r="AA7" i="4"/>
  <c r="AB7" i="4"/>
  <c r="AC7" i="4"/>
  <c r="AD7" i="4"/>
  <c r="AE7" i="4"/>
  <c r="AF7" i="4"/>
  <c r="AG7" i="4"/>
  <c r="AH7" i="4"/>
  <c r="AI7" i="4"/>
  <c r="AJ7" i="4"/>
  <c r="AK7" i="4"/>
  <c r="AL7" i="4"/>
  <c r="AM7" i="4"/>
  <c r="AN7" i="4"/>
  <c r="AO7" i="4"/>
  <c r="AP7" i="4"/>
  <c r="A8" i="4"/>
  <c r="B8" i="4"/>
  <c r="C8" i="4"/>
  <c r="D8" i="4"/>
  <c r="E8" i="4"/>
  <c r="F8" i="4"/>
  <c r="G8" i="4"/>
  <c r="H8" i="4"/>
  <c r="I8" i="4"/>
  <c r="J8" i="4"/>
  <c r="K8" i="4"/>
  <c r="L8" i="4"/>
  <c r="M8" i="4"/>
  <c r="N8" i="4"/>
  <c r="O8" i="4"/>
  <c r="P8" i="4"/>
  <c r="Q8" i="4"/>
  <c r="R8" i="4"/>
  <c r="S8" i="4"/>
  <c r="T8" i="4"/>
  <c r="U8" i="4"/>
  <c r="V8" i="4"/>
  <c r="W8" i="4"/>
  <c r="X8" i="4"/>
  <c r="Y8" i="4"/>
  <c r="Z8" i="4"/>
  <c r="AA8" i="4"/>
  <c r="AB8" i="4"/>
  <c r="AC8" i="4"/>
  <c r="AD8" i="4"/>
  <c r="AE8" i="4"/>
  <c r="AF8" i="4"/>
  <c r="AG8" i="4"/>
  <c r="AH8" i="4"/>
  <c r="AI8" i="4"/>
  <c r="AJ8" i="4"/>
  <c r="AK8" i="4"/>
  <c r="AL8" i="4"/>
  <c r="AM8" i="4"/>
  <c r="AN8" i="4"/>
  <c r="AO8" i="4"/>
  <c r="AP8" i="4"/>
  <c r="A9" i="4"/>
  <c r="B9" i="4"/>
  <c r="C9" i="4"/>
  <c r="D9" i="4"/>
  <c r="E9" i="4"/>
  <c r="F9" i="4"/>
  <c r="G9" i="4"/>
  <c r="H9" i="4"/>
  <c r="I9" i="4"/>
  <c r="J9" i="4"/>
  <c r="K9" i="4"/>
  <c r="L9" i="4"/>
  <c r="M9" i="4"/>
  <c r="N9" i="4"/>
  <c r="O9" i="4"/>
  <c r="P9" i="4"/>
  <c r="Q9" i="4"/>
  <c r="R9" i="4"/>
  <c r="S9" i="4"/>
  <c r="T9" i="4"/>
  <c r="U9" i="4"/>
  <c r="V9" i="4"/>
  <c r="W9" i="4"/>
  <c r="X9" i="4"/>
  <c r="Y9" i="4"/>
  <c r="Z9" i="4"/>
  <c r="AA9" i="4"/>
  <c r="AB9" i="4"/>
  <c r="AC9" i="4"/>
  <c r="AD9" i="4"/>
  <c r="AE9" i="4"/>
  <c r="AF9" i="4"/>
  <c r="AG9" i="4"/>
  <c r="AH9" i="4"/>
  <c r="AI9" i="4"/>
  <c r="AJ9" i="4"/>
  <c r="AK9" i="4"/>
  <c r="AL9" i="4"/>
  <c r="AM9" i="4"/>
  <c r="AN9" i="4"/>
  <c r="AO9" i="4"/>
  <c r="AP9" i="4"/>
  <c r="A10" i="4"/>
  <c r="B10" i="4"/>
  <c r="C10" i="4"/>
  <c r="D10" i="4"/>
  <c r="E10" i="4"/>
  <c r="F10" i="4"/>
  <c r="G10" i="4"/>
  <c r="H10" i="4"/>
  <c r="I10" i="4"/>
  <c r="J10" i="4"/>
  <c r="K10" i="4"/>
  <c r="L10" i="4"/>
  <c r="M10" i="4"/>
  <c r="N10" i="4"/>
  <c r="O10" i="4"/>
  <c r="P10" i="4"/>
  <c r="Q10" i="4"/>
  <c r="R10" i="4"/>
  <c r="S10" i="4"/>
  <c r="T10" i="4"/>
  <c r="U10" i="4"/>
  <c r="V10" i="4"/>
  <c r="W10" i="4"/>
  <c r="X10" i="4"/>
  <c r="Y10" i="4"/>
  <c r="Z10" i="4"/>
  <c r="AA10" i="4"/>
  <c r="AB10" i="4"/>
  <c r="AC10" i="4"/>
  <c r="AD10" i="4"/>
  <c r="AE10" i="4"/>
  <c r="AF10" i="4"/>
  <c r="AG10" i="4"/>
  <c r="AH10" i="4"/>
  <c r="AI10" i="4"/>
  <c r="AJ10" i="4"/>
  <c r="AK10" i="4"/>
  <c r="AL10" i="4"/>
  <c r="AM10" i="4"/>
  <c r="AN10" i="4"/>
  <c r="AO10" i="4"/>
  <c r="AP10" i="4"/>
  <c r="A11" i="4"/>
  <c r="B11" i="4"/>
  <c r="C11" i="4"/>
  <c r="D11" i="4"/>
  <c r="E11" i="4"/>
  <c r="F11" i="4"/>
  <c r="G11" i="4"/>
  <c r="H11" i="4"/>
  <c r="I11" i="4"/>
  <c r="J11" i="4"/>
  <c r="K11" i="4"/>
  <c r="L11" i="4"/>
  <c r="M11" i="4"/>
  <c r="N11" i="4"/>
  <c r="O11" i="4"/>
  <c r="P11" i="4"/>
  <c r="Q11" i="4"/>
  <c r="R11" i="4"/>
  <c r="S11" i="4"/>
  <c r="T11" i="4"/>
  <c r="U11" i="4"/>
  <c r="V11" i="4"/>
  <c r="W11" i="4"/>
  <c r="X11" i="4"/>
  <c r="Y11" i="4"/>
  <c r="Z11" i="4"/>
  <c r="AA11" i="4"/>
  <c r="AB11" i="4"/>
  <c r="AC11" i="4"/>
  <c r="AD11" i="4"/>
  <c r="AE11" i="4"/>
  <c r="AF11" i="4"/>
  <c r="AG11" i="4"/>
  <c r="AH11" i="4"/>
  <c r="AI11" i="4"/>
  <c r="AJ11" i="4"/>
  <c r="AK11" i="4"/>
  <c r="AL11" i="4"/>
  <c r="AM11" i="4"/>
  <c r="AN11" i="4"/>
  <c r="AO11" i="4"/>
  <c r="AP11" i="4"/>
  <c r="A12" i="4"/>
  <c r="B12" i="4"/>
  <c r="C12" i="4"/>
  <c r="D12" i="4"/>
  <c r="E12" i="4"/>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AG12" i="4"/>
  <c r="AH12" i="4"/>
  <c r="AI12" i="4"/>
  <c r="AJ12" i="4"/>
  <c r="AK12" i="4"/>
  <c r="AL12" i="4"/>
  <c r="AM12" i="4"/>
  <c r="AN12" i="4"/>
  <c r="AO12" i="4"/>
  <c r="AP12" i="4"/>
  <c r="A13" i="4"/>
  <c r="B13" i="4"/>
  <c r="C13" i="4"/>
  <c r="D13" i="4"/>
  <c r="E13" i="4"/>
  <c r="F13" i="4"/>
  <c r="G13" i="4"/>
  <c r="H13" i="4"/>
  <c r="I13" i="4"/>
  <c r="J13" i="4"/>
  <c r="K13" i="4"/>
  <c r="L13" i="4"/>
  <c r="M13" i="4"/>
  <c r="N13" i="4"/>
  <c r="O13" i="4"/>
  <c r="P13" i="4"/>
  <c r="Q13" i="4"/>
  <c r="R13" i="4"/>
  <c r="S13" i="4"/>
  <c r="T13" i="4"/>
  <c r="U13" i="4"/>
  <c r="V13" i="4"/>
  <c r="W13" i="4"/>
  <c r="X13" i="4"/>
  <c r="Y13" i="4"/>
  <c r="Z13" i="4"/>
  <c r="AA13" i="4"/>
  <c r="AB13" i="4"/>
  <c r="AC13" i="4"/>
  <c r="AD13" i="4"/>
  <c r="AE13" i="4"/>
  <c r="AF13" i="4"/>
  <c r="AG13" i="4"/>
  <c r="AH13" i="4"/>
  <c r="AI13" i="4"/>
  <c r="AJ13" i="4"/>
  <c r="AK13" i="4"/>
  <c r="AL13" i="4"/>
  <c r="AM13" i="4"/>
  <c r="AN13" i="4"/>
  <c r="AO13" i="4"/>
  <c r="AP13" i="4"/>
  <c r="A14" i="4"/>
  <c r="B14" i="4"/>
  <c r="C14" i="4"/>
  <c r="D14" i="4"/>
  <c r="E14" i="4"/>
  <c r="F14" i="4"/>
  <c r="G14" i="4"/>
  <c r="H14" i="4"/>
  <c r="I14" i="4"/>
  <c r="J14" i="4"/>
  <c r="K14" i="4"/>
  <c r="L14" i="4"/>
  <c r="M14" i="4"/>
  <c r="N14" i="4"/>
  <c r="O14" i="4"/>
  <c r="P14" i="4"/>
  <c r="Q14" i="4"/>
  <c r="R14" i="4"/>
  <c r="S14" i="4"/>
  <c r="T14" i="4"/>
  <c r="U14" i="4"/>
  <c r="V14" i="4"/>
  <c r="W14" i="4"/>
  <c r="X14" i="4"/>
  <c r="Y14" i="4"/>
  <c r="Z14" i="4"/>
  <c r="AA14" i="4"/>
  <c r="AB14" i="4"/>
  <c r="AC14" i="4"/>
  <c r="AD14" i="4"/>
  <c r="AE14" i="4"/>
  <c r="AF14" i="4"/>
  <c r="AG14" i="4"/>
  <c r="AH14" i="4"/>
  <c r="AI14" i="4"/>
  <c r="AJ14" i="4"/>
  <c r="AK14" i="4"/>
  <c r="AL14" i="4"/>
  <c r="AM14" i="4"/>
  <c r="AN14" i="4"/>
  <c r="AO14" i="4"/>
  <c r="AP14" i="4"/>
  <c r="A15" i="4"/>
  <c r="B15" i="4"/>
  <c r="C15" i="4"/>
  <c r="D15" i="4"/>
  <c r="E15" i="4"/>
  <c r="F15" i="4"/>
  <c r="G15" i="4"/>
  <c r="H15" i="4"/>
  <c r="I15" i="4"/>
  <c r="J15" i="4"/>
  <c r="K15" i="4"/>
  <c r="L15" i="4"/>
  <c r="M15" i="4"/>
  <c r="N15" i="4"/>
  <c r="O15" i="4"/>
  <c r="P15" i="4"/>
  <c r="Q15" i="4"/>
  <c r="R15" i="4"/>
  <c r="S15" i="4"/>
  <c r="T15" i="4"/>
  <c r="U15" i="4"/>
  <c r="V15" i="4"/>
  <c r="W15" i="4"/>
  <c r="X15" i="4"/>
  <c r="Y15" i="4"/>
  <c r="Z15" i="4"/>
  <c r="AA15" i="4"/>
  <c r="AB15" i="4"/>
  <c r="AC15" i="4"/>
  <c r="AD15" i="4"/>
  <c r="AE15" i="4"/>
  <c r="AF15" i="4"/>
  <c r="AG15" i="4"/>
  <c r="AH15" i="4"/>
  <c r="AI15" i="4"/>
  <c r="AJ15" i="4"/>
  <c r="AK15" i="4"/>
  <c r="AL15" i="4"/>
  <c r="AM15" i="4"/>
  <c r="AN15" i="4"/>
  <c r="AO15" i="4"/>
  <c r="AP15" i="4"/>
  <c r="A16" i="4"/>
  <c r="B16" i="4"/>
  <c r="C16" i="4"/>
  <c r="D16" i="4"/>
  <c r="E16" i="4"/>
  <c r="F16" i="4"/>
  <c r="G16" i="4"/>
  <c r="H16" i="4"/>
  <c r="I16" i="4"/>
  <c r="J16" i="4"/>
  <c r="K16" i="4"/>
  <c r="L16" i="4"/>
  <c r="M16" i="4"/>
  <c r="N16" i="4"/>
  <c r="O16" i="4"/>
  <c r="P16" i="4"/>
  <c r="Q16" i="4"/>
  <c r="R16" i="4"/>
  <c r="S16" i="4"/>
  <c r="T16" i="4"/>
  <c r="U16" i="4"/>
  <c r="V16" i="4"/>
  <c r="W16" i="4"/>
  <c r="X16" i="4"/>
  <c r="Y16" i="4"/>
  <c r="Z16" i="4"/>
  <c r="AA16" i="4"/>
  <c r="AB16" i="4"/>
  <c r="AC16" i="4"/>
  <c r="AD16" i="4"/>
  <c r="AE16" i="4"/>
  <c r="AF16" i="4"/>
  <c r="AG16" i="4"/>
  <c r="AH16" i="4"/>
  <c r="AI16" i="4"/>
  <c r="AJ16" i="4"/>
  <c r="AK16" i="4"/>
  <c r="AL16" i="4"/>
  <c r="AM16" i="4"/>
  <c r="AN16" i="4"/>
  <c r="AO16" i="4"/>
  <c r="AP16" i="4"/>
  <c r="A17" i="4"/>
  <c r="B17" i="4"/>
  <c r="C17" i="4"/>
  <c r="D17" i="4"/>
  <c r="E17" i="4"/>
  <c r="F17" i="4"/>
  <c r="G17" i="4"/>
  <c r="H17" i="4"/>
  <c r="I17" i="4"/>
  <c r="J17" i="4"/>
  <c r="K17" i="4"/>
  <c r="L17" i="4"/>
  <c r="M17" i="4"/>
  <c r="N17" i="4"/>
  <c r="O17" i="4"/>
  <c r="P17" i="4"/>
  <c r="Q17" i="4"/>
  <c r="R17" i="4"/>
  <c r="S17" i="4"/>
  <c r="T17" i="4"/>
  <c r="U17" i="4"/>
  <c r="V17" i="4"/>
  <c r="W17" i="4"/>
  <c r="X17" i="4"/>
  <c r="Y17" i="4"/>
  <c r="Z17" i="4"/>
  <c r="AA17" i="4"/>
  <c r="AB17" i="4"/>
  <c r="AC17" i="4"/>
  <c r="AD17" i="4"/>
  <c r="AE17" i="4"/>
  <c r="AF17" i="4"/>
  <c r="AG17" i="4"/>
  <c r="AH17" i="4"/>
  <c r="AI17" i="4"/>
  <c r="AJ17" i="4"/>
  <c r="AK17" i="4"/>
  <c r="AL17" i="4"/>
  <c r="AM17" i="4"/>
  <c r="AN17" i="4"/>
  <c r="AO17" i="4"/>
  <c r="AP17" i="4"/>
  <c r="A18" i="4"/>
  <c r="B18" i="4"/>
  <c r="C18" i="4"/>
  <c r="D18" i="4"/>
  <c r="E18" i="4"/>
  <c r="F18" i="4"/>
  <c r="G18" i="4"/>
  <c r="H18" i="4"/>
  <c r="I18" i="4"/>
  <c r="J18" i="4"/>
  <c r="K18" i="4"/>
  <c r="L18" i="4"/>
  <c r="M18" i="4"/>
  <c r="N18" i="4"/>
  <c r="O18" i="4"/>
  <c r="P18" i="4"/>
  <c r="Q18" i="4"/>
  <c r="R18" i="4"/>
  <c r="S18" i="4"/>
  <c r="T18" i="4"/>
  <c r="U18" i="4"/>
  <c r="V18" i="4"/>
  <c r="W18" i="4"/>
  <c r="X18" i="4"/>
  <c r="Y18" i="4"/>
  <c r="Z18" i="4"/>
  <c r="AA18" i="4"/>
  <c r="AB18" i="4"/>
  <c r="AC18" i="4"/>
  <c r="AD18" i="4"/>
  <c r="AE18" i="4"/>
  <c r="AF18" i="4"/>
  <c r="AG18" i="4"/>
  <c r="AH18" i="4"/>
  <c r="AI18" i="4"/>
  <c r="AJ18" i="4"/>
  <c r="AK18" i="4"/>
  <c r="AL18" i="4"/>
  <c r="AM18" i="4"/>
  <c r="AN18" i="4"/>
  <c r="AO18" i="4"/>
  <c r="AP18" i="4"/>
  <c r="A19" i="4"/>
  <c r="B19"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AG19" i="4"/>
  <c r="AH19" i="4"/>
  <c r="AI19" i="4"/>
  <c r="AJ19" i="4"/>
  <c r="AK19" i="4"/>
  <c r="AL19" i="4"/>
  <c r="AM19" i="4"/>
  <c r="AN19" i="4"/>
  <c r="AO19" i="4"/>
  <c r="AP19" i="4"/>
  <c r="A20" i="4"/>
  <c r="B20" i="4"/>
  <c r="C20" i="4"/>
  <c r="D20" i="4"/>
  <c r="E20" i="4"/>
  <c r="F20" i="4"/>
  <c r="G20" i="4"/>
  <c r="H20" i="4"/>
  <c r="I20" i="4"/>
  <c r="J20" i="4"/>
  <c r="K20" i="4"/>
  <c r="L20" i="4"/>
  <c r="M20" i="4"/>
  <c r="N20" i="4"/>
  <c r="O20" i="4"/>
  <c r="P20" i="4"/>
  <c r="Q20" i="4"/>
  <c r="R20" i="4"/>
  <c r="S20" i="4"/>
  <c r="T20" i="4"/>
  <c r="U20" i="4"/>
  <c r="V20" i="4"/>
  <c r="W20" i="4"/>
  <c r="X20" i="4"/>
  <c r="Y20" i="4"/>
  <c r="Z20" i="4"/>
  <c r="AA20" i="4"/>
  <c r="AB20" i="4"/>
  <c r="AC20" i="4"/>
  <c r="AD20" i="4"/>
  <c r="AE20" i="4"/>
  <c r="AF20" i="4"/>
  <c r="AG20" i="4"/>
  <c r="AH20" i="4"/>
  <c r="AI20" i="4"/>
  <c r="AJ20" i="4"/>
  <c r="AK20" i="4"/>
  <c r="AL20" i="4"/>
  <c r="AM20" i="4"/>
  <c r="AN20" i="4"/>
  <c r="AO20" i="4"/>
  <c r="AP20" i="4"/>
  <c r="A21" i="4"/>
  <c r="B21" i="4"/>
  <c r="C21" i="4"/>
  <c r="D21" i="4"/>
  <c r="E21" i="4"/>
  <c r="F21" i="4"/>
  <c r="G21" i="4"/>
  <c r="H21" i="4"/>
  <c r="I21" i="4"/>
  <c r="J21" i="4"/>
  <c r="K21" i="4"/>
  <c r="L21" i="4"/>
  <c r="M21" i="4"/>
  <c r="N21" i="4"/>
  <c r="O21" i="4"/>
  <c r="P21" i="4"/>
  <c r="Q21" i="4"/>
  <c r="R21" i="4"/>
  <c r="S21" i="4"/>
  <c r="T21" i="4"/>
  <c r="U21" i="4"/>
  <c r="V21" i="4"/>
  <c r="W21" i="4"/>
  <c r="X21" i="4"/>
  <c r="Y21" i="4"/>
  <c r="Z21" i="4"/>
  <c r="AA21" i="4"/>
  <c r="AB21" i="4"/>
  <c r="AC21" i="4"/>
  <c r="AD21" i="4"/>
  <c r="AE21" i="4"/>
  <c r="AF21" i="4"/>
  <c r="AG21" i="4"/>
  <c r="AH21" i="4"/>
  <c r="AI21" i="4"/>
  <c r="AJ21" i="4"/>
  <c r="AK21" i="4"/>
  <c r="AL21" i="4"/>
  <c r="AM21" i="4"/>
  <c r="AN21" i="4"/>
  <c r="AO21" i="4"/>
  <c r="AP21" i="4"/>
  <c r="A22" i="4"/>
  <c r="B22" i="4"/>
  <c r="C22" i="4"/>
  <c r="D22" i="4"/>
  <c r="E22" i="4"/>
  <c r="F22" i="4"/>
  <c r="G22" i="4"/>
  <c r="H22" i="4"/>
  <c r="I22" i="4"/>
  <c r="J22" i="4"/>
  <c r="K22" i="4"/>
  <c r="L22" i="4"/>
  <c r="M22" i="4"/>
  <c r="N22" i="4"/>
  <c r="O22" i="4"/>
  <c r="P22" i="4"/>
  <c r="Q22" i="4"/>
  <c r="R22" i="4"/>
  <c r="S22" i="4"/>
  <c r="T22" i="4"/>
  <c r="U22" i="4"/>
  <c r="V22" i="4"/>
  <c r="W22" i="4"/>
  <c r="X22" i="4"/>
  <c r="Y22" i="4"/>
  <c r="Z22" i="4"/>
  <c r="AA22" i="4"/>
  <c r="AB22" i="4"/>
  <c r="AC22" i="4"/>
  <c r="AD22" i="4"/>
  <c r="AE22" i="4"/>
  <c r="AF22" i="4"/>
  <c r="AG22" i="4"/>
  <c r="AH22" i="4"/>
  <c r="AI22" i="4"/>
  <c r="AJ22" i="4"/>
  <c r="AK22" i="4"/>
  <c r="AL22" i="4"/>
  <c r="AM22" i="4"/>
  <c r="AN22" i="4"/>
  <c r="AO22" i="4"/>
  <c r="AP22" i="4"/>
  <c r="A23" i="4"/>
  <c r="B23" i="4"/>
  <c r="C23" i="4"/>
  <c r="D23" i="4"/>
  <c r="E23" i="4"/>
  <c r="F23" i="4"/>
  <c r="G23" i="4"/>
  <c r="H23" i="4"/>
  <c r="I23" i="4"/>
  <c r="J23" i="4"/>
  <c r="K23" i="4"/>
  <c r="L23" i="4"/>
  <c r="M23" i="4"/>
  <c r="N23" i="4"/>
  <c r="O23" i="4"/>
  <c r="P23" i="4"/>
  <c r="Q23" i="4"/>
  <c r="R23" i="4"/>
  <c r="S23" i="4"/>
  <c r="T23" i="4"/>
  <c r="U23" i="4"/>
  <c r="V23" i="4"/>
  <c r="W23" i="4"/>
  <c r="X23" i="4"/>
  <c r="Y23" i="4"/>
  <c r="Z23" i="4"/>
  <c r="AA23" i="4"/>
  <c r="AB23" i="4"/>
  <c r="AC23" i="4"/>
  <c r="AD23" i="4"/>
  <c r="AE23" i="4"/>
  <c r="AF23" i="4"/>
  <c r="AG23" i="4"/>
  <c r="AH23" i="4"/>
  <c r="AI23" i="4"/>
  <c r="AJ23" i="4"/>
  <c r="AK23" i="4"/>
  <c r="AL23" i="4"/>
  <c r="AM23" i="4"/>
  <c r="AN23" i="4"/>
  <c r="AO23" i="4"/>
  <c r="AP23" i="4"/>
  <c r="A24" i="4"/>
  <c r="B24" i="4"/>
  <c r="C24" i="4"/>
  <c r="D24" i="4"/>
  <c r="E24" i="4"/>
  <c r="F24" i="4"/>
  <c r="G24" i="4"/>
  <c r="H24" i="4"/>
  <c r="I24" i="4"/>
  <c r="J24" i="4"/>
  <c r="K24" i="4"/>
  <c r="L24" i="4"/>
  <c r="M24" i="4"/>
  <c r="N24" i="4"/>
  <c r="O24" i="4"/>
  <c r="P24" i="4"/>
  <c r="Q24" i="4"/>
  <c r="R24" i="4"/>
  <c r="S24" i="4"/>
  <c r="T24" i="4"/>
  <c r="U24" i="4"/>
  <c r="V24" i="4"/>
  <c r="W24" i="4"/>
  <c r="X24" i="4"/>
  <c r="Y24" i="4"/>
  <c r="Z24" i="4"/>
  <c r="AA24" i="4"/>
  <c r="AB24" i="4"/>
  <c r="AC24" i="4"/>
  <c r="AD24" i="4"/>
  <c r="AE24" i="4"/>
  <c r="AF24" i="4"/>
  <c r="AG24" i="4"/>
  <c r="AH24" i="4"/>
  <c r="AI24" i="4"/>
  <c r="AJ24" i="4"/>
  <c r="AK24" i="4"/>
  <c r="AL24" i="4"/>
  <c r="AM24" i="4"/>
  <c r="AN24" i="4"/>
  <c r="AO24" i="4"/>
  <c r="AP24" i="4"/>
  <c r="A25" i="4"/>
  <c r="B25" i="4"/>
  <c r="C25" i="4"/>
  <c r="D25" i="4"/>
  <c r="E25" i="4"/>
  <c r="F25" i="4"/>
  <c r="G25" i="4"/>
  <c r="H25" i="4"/>
  <c r="I25" i="4"/>
  <c r="J25" i="4"/>
  <c r="K25" i="4"/>
  <c r="L25" i="4"/>
  <c r="M25" i="4"/>
  <c r="N25" i="4"/>
  <c r="O25" i="4"/>
  <c r="P25" i="4"/>
  <c r="Q25" i="4"/>
  <c r="R25" i="4"/>
  <c r="S25" i="4"/>
  <c r="T25" i="4"/>
  <c r="U25" i="4"/>
  <c r="V25" i="4"/>
  <c r="W25" i="4"/>
  <c r="X25" i="4"/>
  <c r="Y25" i="4"/>
  <c r="Z25" i="4"/>
  <c r="AA25" i="4"/>
  <c r="AB25" i="4"/>
  <c r="AC25" i="4"/>
  <c r="AD25" i="4"/>
  <c r="AE25" i="4"/>
  <c r="AF25" i="4"/>
  <c r="AG25" i="4"/>
  <c r="AH25" i="4"/>
  <c r="AI25" i="4"/>
  <c r="AJ25" i="4"/>
  <c r="AK25" i="4"/>
  <c r="AL25" i="4"/>
  <c r="AM25" i="4"/>
  <c r="AN25" i="4"/>
  <c r="AO25" i="4"/>
  <c r="AP25" i="4"/>
  <c r="A26" i="4"/>
  <c r="B26" i="4"/>
  <c r="C26" i="4"/>
  <c r="D26" i="4"/>
  <c r="E26" i="4"/>
  <c r="F26" i="4"/>
  <c r="G26" i="4"/>
  <c r="H26" i="4"/>
  <c r="I26" i="4"/>
  <c r="J26" i="4"/>
  <c r="K26" i="4"/>
  <c r="L26" i="4"/>
  <c r="M26" i="4"/>
  <c r="N26" i="4"/>
  <c r="O26" i="4"/>
  <c r="P26" i="4"/>
  <c r="Q26" i="4"/>
  <c r="R26" i="4"/>
  <c r="S26" i="4"/>
  <c r="T26" i="4"/>
  <c r="U26" i="4"/>
  <c r="V26" i="4"/>
  <c r="W26" i="4"/>
  <c r="X26" i="4"/>
  <c r="Y26" i="4"/>
  <c r="Z26" i="4"/>
  <c r="AA26" i="4"/>
  <c r="AB26" i="4"/>
  <c r="AC26" i="4"/>
  <c r="AD26" i="4"/>
  <c r="AE26" i="4"/>
  <c r="AF26" i="4"/>
  <c r="AG26" i="4"/>
  <c r="AH26" i="4"/>
  <c r="AI26" i="4"/>
  <c r="AJ26" i="4"/>
  <c r="AK26" i="4"/>
  <c r="AL26" i="4"/>
  <c r="AM26" i="4"/>
  <c r="AN26" i="4"/>
  <c r="AO26" i="4"/>
  <c r="AP26" i="4"/>
  <c r="A27" i="4"/>
  <c r="B27" i="4"/>
  <c r="C27" i="4"/>
  <c r="D27" i="4"/>
  <c r="E27" i="4"/>
  <c r="F27" i="4"/>
  <c r="G27" i="4"/>
  <c r="H27" i="4"/>
  <c r="I27" i="4"/>
  <c r="J27" i="4"/>
  <c r="K27" i="4"/>
  <c r="L27" i="4"/>
  <c r="M27" i="4"/>
  <c r="N27" i="4"/>
  <c r="O27" i="4"/>
  <c r="P27" i="4"/>
  <c r="Q27" i="4"/>
  <c r="R27" i="4"/>
  <c r="S27" i="4"/>
  <c r="T27" i="4"/>
  <c r="U27" i="4"/>
  <c r="V27" i="4"/>
  <c r="W27" i="4"/>
  <c r="X27" i="4"/>
  <c r="Y27" i="4"/>
  <c r="Z27" i="4"/>
  <c r="AA27" i="4"/>
  <c r="AB27" i="4"/>
  <c r="AC27" i="4"/>
  <c r="AD27" i="4"/>
  <c r="AE27" i="4"/>
  <c r="AF27" i="4"/>
  <c r="AG27" i="4"/>
  <c r="AH27" i="4"/>
  <c r="AI27" i="4"/>
  <c r="AJ27" i="4"/>
  <c r="AK27" i="4"/>
  <c r="AL27" i="4"/>
  <c r="AM27" i="4"/>
  <c r="AN27" i="4"/>
  <c r="AO27" i="4"/>
  <c r="AP27" i="4"/>
  <c r="A28" i="4"/>
  <c r="B28" i="4"/>
  <c r="C28" i="4"/>
  <c r="D28" i="4"/>
  <c r="E28" i="4"/>
  <c r="F28" i="4"/>
  <c r="G28" i="4"/>
  <c r="H28" i="4"/>
  <c r="I28" i="4"/>
  <c r="J28" i="4"/>
  <c r="K28" i="4"/>
  <c r="L28" i="4"/>
  <c r="M28" i="4"/>
  <c r="N28" i="4"/>
  <c r="O28" i="4"/>
  <c r="P28" i="4"/>
  <c r="Q28" i="4"/>
  <c r="R28" i="4"/>
  <c r="S28" i="4"/>
  <c r="T28" i="4"/>
  <c r="U28" i="4"/>
  <c r="V28" i="4"/>
  <c r="W28" i="4"/>
  <c r="X28" i="4"/>
  <c r="Y28" i="4"/>
  <c r="Z28" i="4"/>
  <c r="AA28" i="4"/>
  <c r="AB28" i="4"/>
  <c r="AC28" i="4"/>
  <c r="AD28" i="4"/>
  <c r="AE28" i="4"/>
  <c r="AF28" i="4"/>
  <c r="AG28" i="4"/>
  <c r="AH28" i="4"/>
  <c r="AI28" i="4"/>
  <c r="AJ28" i="4"/>
  <c r="AK28" i="4"/>
  <c r="AL28" i="4"/>
  <c r="AM28" i="4"/>
  <c r="AN28" i="4"/>
  <c r="AO28" i="4"/>
  <c r="AP28" i="4"/>
  <c r="A29" i="4"/>
  <c r="B29" i="4"/>
  <c r="C29" i="4"/>
  <c r="D29" i="4"/>
  <c r="E29" i="4"/>
  <c r="F29" i="4"/>
  <c r="G29" i="4"/>
  <c r="H29" i="4"/>
  <c r="I29" i="4"/>
  <c r="J29" i="4"/>
  <c r="K29" i="4"/>
  <c r="L29" i="4"/>
  <c r="M29" i="4"/>
  <c r="N29" i="4"/>
  <c r="O29" i="4"/>
  <c r="P29" i="4"/>
  <c r="Q29" i="4"/>
  <c r="R29" i="4"/>
  <c r="S29" i="4"/>
  <c r="T29" i="4"/>
  <c r="U29" i="4"/>
  <c r="V29" i="4"/>
  <c r="W29" i="4"/>
  <c r="X29" i="4"/>
  <c r="Y29" i="4"/>
  <c r="Z29" i="4"/>
  <c r="AA29" i="4"/>
  <c r="AB29" i="4"/>
  <c r="AC29" i="4"/>
  <c r="AD29" i="4"/>
  <c r="AE29" i="4"/>
  <c r="AF29" i="4"/>
  <c r="AG29" i="4"/>
  <c r="AH29" i="4"/>
  <c r="AI29" i="4"/>
  <c r="AJ29" i="4"/>
  <c r="AK29" i="4"/>
  <c r="AL29" i="4"/>
  <c r="AM29" i="4"/>
  <c r="AN29" i="4"/>
  <c r="AO29" i="4"/>
  <c r="AP29" i="4"/>
  <c r="A30" i="4"/>
  <c r="B30" i="4"/>
  <c r="C30" i="4"/>
  <c r="D30" i="4"/>
  <c r="E30" i="4"/>
  <c r="F30" i="4"/>
  <c r="G30" i="4"/>
  <c r="H30" i="4"/>
  <c r="I30" i="4"/>
  <c r="J30" i="4"/>
  <c r="K30" i="4"/>
  <c r="L30" i="4"/>
  <c r="M30" i="4"/>
  <c r="N30" i="4"/>
  <c r="O30" i="4"/>
  <c r="P30" i="4"/>
  <c r="Q30" i="4"/>
  <c r="R30" i="4"/>
  <c r="S30" i="4"/>
  <c r="T30" i="4"/>
  <c r="U30" i="4"/>
  <c r="V30" i="4"/>
  <c r="W30" i="4"/>
  <c r="X30" i="4"/>
  <c r="Y30" i="4"/>
  <c r="Z30" i="4"/>
  <c r="AA30" i="4"/>
  <c r="AB30" i="4"/>
  <c r="AC30" i="4"/>
  <c r="AD30" i="4"/>
  <c r="AE30" i="4"/>
  <c r="AF30" i="4"/>
  <c r="AG30" i="4"/>
  <c r="AH30" i="4"/>
  <c r="AI30" i="4"/>
  <c r="AJ30" i="4"/>
  <c r="AK30" i="4"/>
  <c r="AL30" i="4"/>
  <c r="AM30" i="4"/>
  <c r="AN30" i="4"/>
  <c r="AO30" i="4"/>
  <c r="AP30" i="4"/>
  <c r="A31" i="4"/>
  <c r="B31" i="4"/>
  <c r="C31" i="4"/>
  <c r="D31" i="4"/>
  <c r="E31" i="4"/>
  <c r="F31" i="4"/>
  <c r="G31" i="4"/>
  <c r="H31" i="4"/>
  <c r="I31" i="4"/>
  <c r="J31" i="4"/>
  <c r="K31" i="4"/>
  <c r="L31" i="4"/>
  <c r="M31" i="4"/>
  <c r="N31" i="4"/>
  <c r="O31" i="4"/>
  <c r="P31" i="4"/>
  <c r="Q31" i="4"/>
  <c r="R31" i="4"/>
  <c r="S31" i="4"/>
  <c r="T31" i="4"/>
  <c r="U31" i="4"/>
  <c r="V31" i="4"/>
  <c r="W31" i="4"/>
  <c r="X31" i="4"/>
  <c r="Y31" i="4"/>
  <c r="Z31" i="4"/>
  <c r="AA31" i="4"/>
  <c r="AB31" i="4"/>
  <c r="AC31" i="4"/>
  <c r="AD31" i="4"/>
  <c r="AE31" i="4"/>
  <c r="AF31" i="4"/>
  <c r="AG31" i="4"/>
  <c r="AH31" i="4"/>
  <c r="AI31" i="4"/>
  <c r="AJ31" i="4"/>
  <c r="AK31" i="4"/>
  <c r="AL31" i="4"/>
  <c r="AM31" i="4"/>
  <c r="AN31" i="4"/>
  <c r="AO31" i="4"/>
  <c r="AP31" i="4"/>
  <c r="A32" i="4"/>
  <c r="B32" i="4"/>
  <c r="C32" i="4"/>
  <c r="D32" i="4"/>
  <c r="E32" i="4"/>
  <c r="F32" i="4"/>
  <c r="G32" i="4"/>
  <c r="H32" i="4"/>
  <c r="I32" i="4"/>
  <c r="J32" i="4"/>
  <c r="K32" i="4"/>
  <c r="L32" i="4"/>
  <c r="M32" i="4"/>
  <c r="N32" i="4"/>
  <c r="O32" i="4"/>
  <c r="P32" i="4"/>
  <c r="Q32" i="4"/>
  <c r="R32" i="4"/>
  <c r="S32" i="4"/>
  <c r="T32" i="4"/>
  <c r="U32" i="4"/>
  <c r="V32" i="4"/>
  <c r="W32" i="4"/>
  <c r="X32" i="4"/>
  <c r="Y32" i="4"/>
  <c r="Z32" i="4"/>
  <c r="AA32" i="4"/>
  <c r="AB32" i="4"/>
  <c r="AC32" i="4"/>
  <c r="AD32" i="4"/>
  <c r="AE32" i="4"/>
  <c r="AF32" i="4"/>
  <c r="AG32" i="4"/>
  <c r="AH32" i="4"/>
  <c r="AI32" i="4"/>
  <c r="AJ32" i="4"/>
  <c r="AK32" i="4"/>
  <c r="AL32" i="4"/>
  <c r="AM32" i="4"/>
  <c r="AN32" i="4"/>
  <c r="AO32" i="4"/>
  <c r="AP32" i="4"/>
  <c r="A33" i="4"/>
  <c r="B33" i="4"/>
  <c r="C33" i="4"/>
  <c r="D33" i="4"/>
  <c r="E33" i="4"/>
  <c r="F33" i="4"/>
  <c r="G33" i="4"/>
  <c r="H33" i="4"/>
  <c r="I33" i="4"/>
  <c r="J33" i="4"/>
  <c r="K33" i="4"/>
  <c r="L33" i="4"/>
  <c r="M33" i="4"/>
  <c r="N33" i="4"/>
  <c r="O33" i="4"/>
  <c r="P33" i="4"/>
  <c r="Q33" i="4"/>
  <c r="R33" i="4"/>
  <c r="S33" i="4"/>
  <c r="T33" i="4"/>
  <c r="U33" i="4"/>
  <c r="V33" i="4"/>
  <c r="W33" i="4"/>
  <c r="X33" i="4"/>
  <c r="Y33" i="4"/>
  <c r="Z33" i="4"/>
  <c r="AA33" i="4"/>
  <c r="AB33" i="4"/>
  <c r="AC33" i="4"/>
  <c r="AD33" i="4"/>
  <c r="AE33" i="4"/>
  <c r="AF33" i="4"/>
  <c r="AG33" i="4"/>
  <c r="AH33" i="4"/>
  <c r="AI33" i="4"/>
  <c r="AJ33" i="4"/>
  <c r="AK33" i="4"/>
  <c r="AL33" i="4"/>
  <c r="AM33" i="4"/>
  <c r="AN33" i="4"/>
  <c r="AO33" i="4"/>
  <c r="AP33" i="4"/>
  <c r="A34" i="4"/>
  <c r="B34" i="4"/>
  <c r="C34" i="4"/>
  <c r="D34" i="4"/>
  <c r="E34" i="4"/>
  <c r="F34" i="4"/>
  <c r="G34" i="4"/>
  <c r="H34" i="4"/>
  <c r="I34" i="4"/>
  <c r="J34" i="4"/>
  <c r="K34" i="4"/>
  <c r="L34" i="4"/>
  <c r="M34" i="4"/>
  <c r="N34" i="4"/>
  <c r="O34" i="4"/>
  <c r="P34" i="4"/>
  <c r="Q34" i="4"/>
  <c r="R34" i="4"/>
  <c r="S34" i="4"/>
  <c r="T34" i="4"/>
  <c r="U34" i="4"/>
  <c r="V34" i="4"/>
  <c r="W34" i="4"/>
  <c r="X34" i="4"/>
  <c r="Y34" i="4"/>
  <c r="Z34" i="4"/>
  <c r="AA34" i="4"/>
  <c r="AB34" i="4"/>
  <c r="AC34" i="4"/>
  <c r="AD34" i="4"/>
  <c r="AE34" i="4"/>
  <c r="AF34" i="4"/>
  <c r="AG34" i="4"/>
  <c r="AH34" i="4"/>
  <c r="AI34" i="4"/>
  <c r="AJ34" i="4"/>
  <c r="AK34" i="4"/>
  <c r="AL34" i="4"/>
  <c r="AM34" i="4"/>
  <c r="AN34" i="4"/>
  <c r="AO34" i="4"/>
  <c r="AP34" i="4"/>
  <c r="A35" i="4"/>
  <c r="B35" i="4"/>
  <c r="C35" i="4"/>
  <c r="D35" i="4"/>
  <c r="E35" i="4"/>
  <c r="F35" i="4"/>
  <c r="G35" i="4"/>
  <c r="H35" i="4"/>
  <c r="I35" i="4"/>
  <c r="J35" i="4"/>
  <c r="K35" i="4"/>
  <c r="L35" i="4"/>
  <c r="M35" i="4"/>
  <c r="N35" i="4"/>
  <c r="O35" i="4"/>
  <c r="P35" i="4"/>
  <c r="Q35" i="4"/>
  <c r="R35" i="4"/>
  <c r="S35" i="4"/>
  <c r="T35" i="4"/>
  <c r="U35" i="4"/>
  <c r="V35" i="4"/>
  <c r="W35" i="4"/>
  <c r="X35" i="4"/>
  <c r="Y35" i="4"/>
  <c r="Z35" i="4"/>
  <c r="AA35" i="4"/>
  <c r="AB35" i="4"/>
  <c r="AC35" i="4"/>
  <c r="AD35" i="4"/>
  <c r="AE35" i="4"/>
  <c r="AF35" i="4"/>
  <c r="AG35" i="4"/>
  <c r="AH35" i="4"/>
  <c r="AI35" i="4"/>
  <c r="AJ35" i="4"/>
  <c r="AK35" i="4"/>
  <c r="AL35" i="4"/>
  <c r="AM35" i="4"/>
  <c r="AN35" i="4"/>
  <c r="AO35" i="4"/>
  <c r="AP35" i="4"/>
  <c r="A36" i="4"/>
  <c r="B36" i="4"/>
  <c r="C36" i="4"/>
  <c r="D36" i="4"/>
  <c r="E36" i="4"/>
  <c r="F36" i="4"/>
  <c r="G36" i="4"/>
  <c r="H36" i="4"/>
  <c r="I36" i="4"/>
  <c r="J36" i="4"/>
  <c r="K36" i="4"/>
  <c r="L36" i="4"/>
  <c r="M36" i="4"/>
  <c r="N36" i="4"/>
  <c r="O36" i="4"/>
  <c r="P36" i="4"/>
  <c r="Q36" i="4"/>
  <c r="R36" i="4"/>
  <c r="S36" i="4"/>
  <c r="T36" i="4"/>
  <c r="U36" i="4"/>
  <c r="V36" i="4"/>
  <c r="W36" i="4"/>
  <c r="X36" i="4"/>
  <c r="Y36" i="4"/>
  <c r="Z36" i="4"/>
  <c r="AA36" i="4"/>
  <c r="AB36" i="4"/>
  <c r="AC36" i="4"/>
  <c r="AD36" i="4"/>
  <c r="AE36" i="4"/>
  <c r="AF36" i="4"/>
  <c r="AG36" i="4"/>
  <c r="AH36" i="4"/>
  <c r="AI36" i="4"/>
  <c r="AJ36" i="4"/>
  <c r="AK36" i="4"/>
  <c r="AL36" i="4"/>
  <c r="AM36" i="4"/>
  <c r="AN36" i="4"/>
  <c r="AO36" i="4"/>
  <c r="AP36" i="4"/>
  <c r="A37" i="4"/>
  <c r="B37" i="4"/>
  <c r="C37" i="4"/>
  <c r="D37" i="4"/>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7" i="4"/>
  <c r="AG37" i="4"/>
  <c r="AH37" i="4"/>
  <c r="AI37" i="4"/>
  <c r="AJ37" i="4"/>
  <c r="AK37" i="4"/>
  <c r="AL37" i="4"/>
  <c r="AM37" i="4"/>
  <c r="AN37" i="4"/>
  <c r="AO37" i="4"/>
  <c r="AP37" i="4"/>
  <c r="A38" i="4"/>
  <c r="B38" i="4"/>
  <c r="C38" i="4"/>
  <c r="D38" i="4"/>
  <c r="E38" i="4"/>
  <c r="F38" i="4"/>
  <c r="G38" i="4"/>
  <c r="H38" i="4"/>
  <c r="I38" i="4"/>
  <c r="J38" i="4"/>
  <c r="K38" i="4"/>
  <c r="L38" i="4"/>
  <c r="M38" i="4"/>
  <c r="N38" i="4"/>
  <c r="O38" i="4"/>
  <c r="P38" i="4"/>
  <c r="Q38" i="4"/>
  <c r="R38" i="4"/>
  <c r="S38" i="4"/>
  <c r="T38" i="4"/>
  <c r="U38" i="4"/>
  <c r="V38" i="4"/>
  <c r="W38" i="4"/>
  <c r="X38" i="4"/>
  <c r="Y38" i="4"/>
  <c r="Z38" i="4"/>
  <c r="AA38" i="4"/>
  <c r="AB38" i="4"/>
  <c r="AC38" i="4"/>
  <c r="AD38" i="4"/>
  <c r="AE38" i="4"/>
  <c r="AF38" i="4"/>
  <c r="AG38" i="4"/>
  <c r="AH38" i="4"/>
  <c r="AI38" i="4"/>
  <c r="AJ38" i="4"/>
  <c r="AK38" i="4"/>
  <c r="AL38" i="4"/>
  <c r="AM38" i="4"/>
  <c r="AN38" i="4"/>
  <c r="AO38" i="4"/>
  <c r="AP38" i="4"/>
  <c r="A39" i="4"/>
  <c r="B39" i="4"/>
  <c r="C39" i="4"/>
  <c r="D39" i="4"/>
  <c r="E39" i="4"/>
  <c r="F39" i="4"/>
  <c r="G39" i="4"/>
  <c r="H39" i="4"/>
  <c r="I39" i="4"/>
  <c r="J39" i="4"/>
  <c r="K39" i="4"/>
  <c r="L39" i="4"/>
  <c r="M39" i="4"/>
  <c r="N39" i="4"/>
  <c r="O39" i="4"/>
  <c r="P39" i="4"/>
  <c r="Q39" i="4"/>
  <c r="R39" i="4"/>
  <c r="S39" i="4"/>
  <c r="T39" i="4"/>
  <c r="U39" i="4"/>
  <c r="V39" i="4"/>
  <c r="W39" i="4"/>
  <c r="X39" i="4"/>
  <c r="Y39" i="4"/>
  <c r="Z39" i="4"/>
  <c r="AA39" i="4"/>
  <c r="AB39" i="4"/>
  <c r="AC39" i="4"/>
  <c r="AD39" i="4"/>
  <c r="AE39" i="4"/>
  <c r="AF39" i="4"/>
  <c r="AG39" i="4"/>
  <c r="AH39" i="4"/>
  <c r="AI39" i="4"/>
  <c r="AJ39" i="4"/>
  <c r="AK39" i="4"/>
  <c r="AL39" i="4"/>
  <c r="AM39" i="4"/>
  <c r="AN39" i="4"/>
  <c r="AO39" i="4"/>
  <c r="AP39" i="4"/>
  <c r="A40" i="4"/>
  <c r="B40" i="4"/>
  <c r="C40" i="4"/>
  <c r="D40" i="4"/>
  <c r="E40" i="4"/>
  <c r="F40" i="4"/>
  <c r="G40" i="4"/>
  <c r="H40" i="4"/>
  <c r="I40" i="4"/>
  <c r="J40" i="4"/>
  <c r="K40" i="4"/>
  <c r="L40" i="4"/>
  <c r="M40" i="4"/>
  <c r="N40" i="4"/>
  <c r="O40" i="4"/>
  <c r="P40" i="4"/>
  <c r="Q40" i="4"/>
  <c r="R40" i="4"/>
  <c r="S40" i="4"/>
  <c r="T40" i="4"/>
  <c r="U40" i="4"/>
  <c r="V40" i="4"/>
  <c r="W40" i="4"/>
  <c r="X40" i="4"/>
  <c r="Y40" i="4"/>
  <c r="Z40" i="4"/>
  <c r="AA40" i="4"/>
  <c r="AB40" i="4"/>
  <c r="AC40" i="4"/>
  <c r="AD40" i="4"/>
  <c r="AE40" i="4"/>
  <c r="AF40" i="4"/>
  <c r="AG40" i="4"/>
  <c r="AH40" i="4"/>
  <c r="AI40" i="4"/>
  <c r="AJ40" i="4"/>
  <c r="AK40" i="4"/>
  <c r="AL40" i="4"/>
  <c r="AM40" i="4"/>
  <c r="AN40" i="4"/>
  <c r="AO40" i="4"/>
  <c r="AP40" i="4"/>
  <c r="A41" i="4"/>
  <c r="B41" i="4"/>
  <c r="C41" i="4"/>
  <c r="D41" i="4"/>
  <c r="E41" i="4"/>
  <c r="F41" i="4"/>
  <c r="G41" i="4"/>
  <c r="H41" i="4"/>
  <c r="I41" i="4"/>
  <c r="J41" i="4"/>
  <c r="K41" i="4"/>
  <c r="L41" i="4"/>
  <c r="M41" i="4"/>
  <c r="N41" i="4"/>
  <c r="O41" i="4"/>
  <c r="P41" i="4"/>
  <c r="Q41" i="4"/>
  <c r="R41" i="4"/>
  <c r="S41" i="4"/>
  <c r="T41" i="4"/>
  <c r="U41" i="4"/>
  <c r="V41" i="4"/>
  <c r="W41" i="4"/>
  <c r="X41" i="4"/>
  <c r="Y41" i="4"/>
  <c r="Z41" i="4"/>
  <c r="AA41" i="4"/>
  <c r="AB41" i="4"/>
  <c r="AC41" i="4"/>
  <c r="AD41" i="4"/>
  <c r="AE41" i="4"/>
  <c r="AF41" i="4"/>
  <c r="AG41" i="4"/>
  <c r="AH41" i="4"/>
  <c r="AI41" i="4"/>
  <c r="AJ41" i="4"/>
  <c r="AK41" i="4"/>
  <c r="AL41" i="4"/>
  <c r="AM41" i="4"/>
  <c r="AN41" i="4"/>
  <c r="AO41" i="4"/>
  <c r="AP41" i="4"/>
  <c r="A42" i="4"/>
  <c r="B42" i="4"/>
  <c r="C42" i="4"/>
  <c r="D42" i="4"/>
  <c r="E42" i="4"/>
  <c r="F42" i="4"/>
  <c r="G42" i="4"/>
  <c r="H42" i="4"/>
  <c r="I42" i="4"/>
  <c r="J42" i="4"/>
  <c r="K42" i="4"/>
  <c r="L42" i="4"/>
  <c r="M42" i="4"/>
  <c r="N42" i="4"/>
  <c r="O42" i="4"/>
  <c r="P42" i="4"/>
  <c r="Q42" i="4"/>
  <c r="R42" i="4"/>
  <c r="S42" i="4"/>
  <c r="T42" i="4"/>
  <c r="U42" i="4"/>
  <c r="V42" i="4"/>
  <c r="W42" i="4"/>
  <c r="X42" i="4"/>
  <c r="Y42" i="4"/>
  <c r="Z42" i="4"/>
  <c r="AA42" i="4"/>
  <c r="AB42" i="4"/>
  <c r="AC42" i="4"/>
  <c r="AD42" i="4"/>
  <c r="AE42" i="4"/>
  <c r="AF42" i="4"/>
  <c r="AG42" i="4"/>
  <c r="AH42" i="4"/>
  <c r="AI42" i="4"/>
  <c r="AJ42" i="4"/>
  <c r="AK42" i="4"/>
  <c r="AL42" i="4"/>
  <c r="AM42" i="4"/>
  <c r="AN42" i="4"/>
  <c r="AO42" i="4"/>
  <c r="AP42" i="4"/>
  <c r="A43" i="4"/>
  <c r="B43" i="4"/>
  <c r="C43" i="4"/>
  <c r="D43" i="4"/>
  <c r="E43" i="4"/>
  <c r="F43" i="4"/>
  <c r="G43" i="4"/>
  <c r="H43" i="4"/>
  <c r="I43" i="4"/>
  <c r="J43" i="4"/>
  <c r="K43" i="4"/>
  <c r="L43" i="4"/>
  <c r="M43" i="4"/>
  <c r="N43" i="4"/>
  <c r="O43" i="4"/>
  <c r="P43" i="4"/>
  <c r="Q43" i="4"/>
  <c r="R43" i="4"/>
  <c r="S43" i="4"/>
  <c r="T43" i="4"/>
  <c r="U43" i="4"/>
  <c r="V43" i="4"/>
  <c r="W43" i="4"/>
  <c r="X43" i="4"/>
  <c r="Y43" i="4"/>
  <c r="Z43" i="4"/>
  <c r="AA43" i="4"/>
  <c r="AB43" i="4"/>
  <c r="AC43" i="4"/>
  <c r="AD43" i="4"/>
  <c r="AE43" i="4"/>
  <c r="AF43" i="4"/>
  <c r="AG43" i="4"/>
  <c r="AH43" i="4"/>
  <c r="AI43" i="4"/>
  <c r="AJ43" i="4"/>
  <c r="AK43" i="4"/>
  <c r="AL43" i="4"/>
  <c r="AM43" i="4"/>
  <c r="AN43" i="4"/>
  <c r="AO43" i="4"/>
  <c r="AP43" i="4"/>
  <c r="A44" i="4"/>
  <c r="B44" i="4"/>
  <c r="C44" i="4"/>
  <c r="D44" i="4"/>
  <c r="E44" i="4"/>
  <c r="F44" i="4"/>
  <c r="G44" i="4"/>
  <c r="H44" i="4"/>
  <c r="I44" i="4"/>
  <c r="J44" i="4"/>
  <c r="K44" i="4"/>
  <c r="L44" i="4"/>
  <c r="M44" i="4"/>
  <c r="N44" i="4"/>
  <c r="O44" i="4"/>
  <c r="P44" i="4"/>
  <c r="Q44" i="4"/>
  <c r="R44" i="4"/>
  <c r="S44" i="4"/>
  <c r="T44" i="4"/>
  <c r="U44" i="4"/>
  <c r="V44" i="4"/>
  <c r="W44" i="4"/>
  <c r="X44" i="4"/>
  <c r="Y44" i="4"/>
  <c r="Z44" i="4"/>
  <c r="AA44" i="4"/>
  <c r="AB44" i="4"/>
  <c r="AC44" i="4"/>
  <c r="AD44" i="4"/>
  <c r="AE44" i="4"/>
  <c r="AF44" i="4"/>
  <c r="AG44" i="4"/>
  <c r="AH44" i="4"/>
  <c r="AI44" i="4"/>
  <c r="AJ44" i="4"/>
  <c r="AK44" i="4"/>
  <c r="AL44" i="4"/>
  <c r="AM44" i="4"/>
  <c r="AN44" i="4"/>
  <c r="AO44" i="4"/>
  <c r="AP44" i="4"/>
  <c r="A45" i="4"/>
  <c r="B45" i="4"/>
  <c r="C45" i="4"/>
  <c r="D45" i="4"/>
  <c r="E45" i="4"/>
  <c r="F45" i="4"/>
  <c r="G45" i="4"/>
  <c r="H45"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46" i="4"/>
  <c r="B46" i="4"/>
  <c r="C46" i="4"/>
  <c r="D46" i="4"/>
  <c r="E46" i="4"/>
  <c r="F46" i="4"/>
  <c r="G46" i="4"/>
  <c r="H46" i="4"/>
  <c r="I46" i="4"/>
  <c r="J46" i="4"/>
  <c r="K46" i="4"/>
  <c r="L46" i="4"/>
  <c r="M46" i="4"/>
  <c r="N46" i="4"/>
  <c r="O46" i="4"/>
  <c r="P46" i="4"/>
  <c r="Q46" i="4"/>
  <c r="R46" i="4"/>
  <c r="S46" i="4"/>
  <c r="T46" i="4"/>
  <c r="U46" i="4"/>
  <c r="V46" i="4"/>
  <c r="W46" i="4"/>
  <c r="X46" i="4"/>
  <c r="Y46" i="4"/>
  <c r="Z46" i="4"/>
  <c r="AA46" i="4"/>
  <c r="AB46" i="4"/>
  <c r="AC46" i="4"/>
  <c r="AD46" i="4"/>
  <c r="AE46" i="4"/>
  <c r="AF46" i="4"/>
  <c r="AG46" i="4"/>
  <c r="AH46" i="4"/>
  <c r="AI46" i="4"/>
  <c r="AJ46" i="4"/>
  <c r="AK46" i="4"/>
  <c r="AL46" i="4"/>
  <c r="AM46" i="4"/>
  <c r="AN46" i="4"/>
  <c r="AO46" i="4"/>
  <c r="AP46" i="4"/>
  <c r="B7" i="5"/>
  <c r="B4" i="5"/>
  <c r="B10" i="5"/>
  <c r="B6" i="5"/>
  <c r="B9" i="5"/>
  <c r="D8" i="5"/>
  <c r="B5" i="5"/>
  <c r="B8" i="5"/>
  <c r="D7" i="5"/>
  <c r="D6" i="5"/>
  <c r="D5" i="5"/>
  <c r="D4" i="5"/>
  <c r="P19" i="3"/>
  <c r="O19" i="3"/>
  <c r="N19" i="3"/>
  <c r="P18" i="3"/>
  <c r="O18" i="3"/>
  <c r="N18" i="3"/>
  <c r="P17" i="3"/>
  <c r="O17" i="3"/>
  <c r="N17" i="3"/>
  <c r="P16" i="3"/>
  <c r="O16" i="3"/>
  <c r="N16" i="3"/>
  <c r="P15" i="3"/>
  <c r="O15" i="3"/>
  <c r="N15" i="3"/>
  <c r="P14" i="3"/>
  <c r="O14" i="3"/>
  <c r="N14" i="3"/>
  <c r="P13" i="3"/>
  <c r="O13" i="3"/>
  <c r="N13" i="3"/>
  <c r="P12" i="3"/>
  <c r="O12" i="3"/>
  <c r="N12" i="3"/>
  <c r="P11" i="3"/>
  <c r="O11" i="3"/>
  <c r="N11" i="3"/>
  <c r="P10" i="3"/>
  <c r="O10" i="3"/>
  <c r="N10" i="3"/>
  <c r="P9" i="3"/>
  <c r="O9" i="3"/>
  <c r="N9" i="3"/>
  <c r="P8" i="3"/>
  <c r="O8" i="3"/>
  <c r="N8" i="3"/>
  <c r="P7" i="3"/>
  <c r="O7" i="3"/>
  <c r="N7" i="3"/>
  <c r="P6" i="3"/>
  <c r="O6" i="3"/>
  <c r="N6" i="3"/>
  <c r="P5" i="3"/>
  <c r="O5" i="3"/>
  <c r="N5" i="3"/>
  <c r="J16" i="2"/>
  <c r="E16" i="2"/>
  <c r="J15" i="2"/>
  <c r="E15" i="2"/>
  <c r="J14" i="2"/>
  <c r="E14" i="2"/>
  <c r="J13" i="2"/>
  <c r="E13" i="2"/>
  <c r="J12" i="2"/>
  <c r="E12" i="2"/>
  <c r="N4" i="2"/>
  <c r="N5" i="2"/>
  <c r="N6" i="2"/>
  <c r="N8" i="2"/>
  <c r="B7" i="2"/>
  <c r="B12" i="5"/>
  <c r="D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B5" authorId="0" shapeId="0" xr:uid="{00000000-0006-0000-0100-000001000000}">
      <text>
        <r>
          <rPr>
            <sz val="11"/>
            <color theme="1"/>
            <rFont val="Calibri"/>
            <family val="2"/>
            <scheme val="minor"/>
          </rPr>
          <t>rH define la zona crítica alrededor del activo protegido. El modelo busca maximizar la cobertura de esta zona, no solo del punto central.</t>
        </r>
      </text>
    </comment>
    <comment ref="B6" authorId="0" shapeId="0" xr:uid="{00000000-0006-0000-0100-000002000000}">
      <text>
        <r>
          <rPr>
            <sz val="11"/>
            <color theme="1"/>
            <rFont val="Calibri"/>
            <family val="2"/>
            <scheme val="minor"/>
          </rPr>
          <t>Más muestras = mapa más fino, pero también más peso computacional. Mantenga un número impar para que exista una celda central exacta.</t>
        </r>
      </text>
    </comment>
    <comment ref="E11" authorId="0" shapeId="0" xr:uid="{00000000-0006-0000-0100-000003000000}">
      <text>
        <r>
          <rPr>
            <sz val="11"/>
            <color theme="1"/>
            <rFont val="Calibri"/>
            <family val="2"/>
            <scheme val="minor"/>
          </rPr>
          <t>Tipo capa se asigna automáticamente según el radio R: la unidad de mayor radio queda como Externa; las siguientes como Intermedia; las de menor radio como Interior.</t>
        </r>
      </text>
    </comment>
    <comment ref="B12" authorId="0" shapeId="0" xr:uid="{00000000-0006-0000-0100-000004000000}">
      <text>
        <r>
          <rPr>
            <sz val="11"/>
            <color theme="1"/>
            <rFont val="Calibri"/>
            <family val="2"/>
            <scheme val="minor"/>
          </rPr>
          <t>Ángulo medido desde 000° (norte) en sentido horario. Ejemplo: 045° = noreste.</t>
        </r>
      </text>
    </comment>
    <comment ref="C12" authorId="0" shapeId="0" xr:uid="{00000000-0006-0000-0100-000005000000}">
      <text>
        <r>
          <rPr>
            <sz val="11"/>
            <color theme="1"/>
            <rFont val="Calibri"/>
            <family val="2"/>
            <scheme val="minor"/>
          </rPr>
          <t>Distancia radial entre la unidad y el HVU.</t>
        </r>
      </text>
    </comment>
    <comment ref="I12" authorId="0" shapeId="0" xr:uid="{00000000-0006-0000-0100-000006000000}">
      <text>
        <r>
          <rPr>
            <sz val="11"/>
            <color theme="1"/>
            <rFont val="Calibri"/>
            <family val="2"/>
            <scheme val="minor"/>
          </rPr>
          <t>Esta columna usa la fórmula geométrica exacta de intersección entre dos círculos: el círculo de cobertura de la unidad y la zona crítica del activo protegido.</t>
        </r>
      </text>
    </comment>
    <comment ref="B13" authorId="0" shapeId="0" xr:uid="{00000000-0006-0000-0100-000007000000}">
      <text>
        <r>
          <rPr>
            <sz val="11"/>
            <color theme="1"/>
            <rFont val="Calibri"/>
            <family val="2"/>
            <scheme val="minor"/>
          </rPr>
          <t>Ángulo medido desde 000° (norte) en sentido horario. Ejemplo: 045° = noreste.</t>
        </r>
      </text>
    </comment>
    <comment ref="C13" authorId="0" shapeId="0" xr:uid="{00000000-0006-0000-0100-000008000000}">
      <text>
        <r>
          <rPr>
            <sz val="11"/>
            <color theme="1"/>
            <rFont val="Calibri"/>
            <family val="2"/>
            <scheme val="minor"/>
          </rPr>
          <t>Distancia radial entre la unidad y el HVU.</t>
        </r>
      </text>
    </comment>
    <comment ref="B14" authorId="0" shapeId="0" xr:uid="{00000000-0006-0000-0100-000009000000}">
      <text>
        <r>
          <rPr>
            <sz val="11"/>
            <color theme="1"/>
            <rFont val="Calibri"/>
            <family val="2"/>
            <scheme val="minor"/>
          </rPr>
          <t>Ángulo medido desde 000° (norte) en sentido horario. Ejemplo: 045° = noreste.</t>
        </r>
      </text>
    </comment>
    <comment ref="C14" authorId="0" shapeId="0" xr:uid="{00000000-0006-0000-0100-00000A000000}">
      <text>
        <r>
          <rPr>
            <sz val="11"/>
            <color theme="1"/>
            <rFont val="Calibri"/>
            <family val="2"/>
            <scheme val="minor"/>
          </rPr>
          <t>Distancia radial entre la unidad y el HVU.</t>
        </r>
      </text>
    </comment>
    <comment ref="B15" authorId="0" shapeId="0" xr:uid="{00000000-0006-0000-0100-00000B000000}">
      <text>
        <r>
          <rPr>
            <sz val="11"/>
            <color theme="1"/>
            <rFont val="Calibri"/>
            <family val="2"/>
            <scheme val="minor"/>
          </rPr>
          <t>Ángulo medido desde 000° (norte) en sentido horario. Ejemplo: 045° = noreste.</t>
        </r>
      </text>
    </comment>
    <comment ref="C15" authorId="0" shapeId="0" xr:uid="{00000000-0006-0000-0100-00000C000000}">
      <text>
        <r>
          <rPr>
            <sz val="11"/>
            <color theme="1"/>
            <rFont val="Calibri"/>
            <family val="2"/>
            <scheme val="minor"/>
          </rPr>
          <t>Distancia radial entre la unidad y el HVU.</t>
        </r>
      </text>
    </comment>
    <comment ref="B16" authorId="0" shapeId="0" xr:uid="{00000000-0006-0000-0100-00000D000000}">
      <text>
        <r>
          <rPr>
            <sz val="11"/>
            <color theme="1"/>
            <rFont val="Calibri"/>
            <family val="2"/>
            <scheme val="minor"/>
          </rPr>
          <t>Ángulo medido desde 000° (norte) en sentido horario. Ejemplo: 045° = noreste.</t>
        </r>
      </text>
    </comment>
    <comment ref="C16" authorId="0" shapeId="0" xr:uid="{00000000-0006-0000-0100-00000E000000}">
      <text>
        <r>
          <rPr>
            <sz val="11"/>
            <color theme="1"/>
            <rFont val="Calibri"/>
            <family val="2"/>
            <scheme val="minor"/>
          </rPr>
          <t>Distancia radial entre la unidad y el HVU.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L5" authorId="0" shapeId="0" xr:uid="{00000000-0006-0000-0200-000001000000}">
      <text>
        <r>
          <rPr>
            <sz val="11"/>
            <color theme="1"/>
            <rFont val="Calibri"/>
            <family val="2"/>
            <scheme val="minor"/>
          </rPr>
          <t>Fracción de la zona crítica del HVU cubierta por este sistema. 1 = cubre toda la zona crítica, 0 = no la cubre.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V26" authorId="0" shapeId="0" xr:uid="{00000000-0006-0000-0300-000001000000}">
      <text>
        <r>
          <rPr>
            <sz val="11"/>
            <color theme="1"/>
            <rFont val="Calibri"/>
            <family val="2"/>
            <scheme val="minor"/>
          </rPr>
          <t>Centro geométrico del activo protegido.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B12" authorId="0" shapeId="0" xr:uid="{00000000-0006-0000-0400-000001000000}">
      <text>
        <r>
          <rPr>
            <sz val="11"/>
            <color theme="1"/>
            <rFont val="Calibri"/>
            <family val="2"/>
            <scheme val="minor"/>
          </rPr>
          <t>Índice académico simple = (peso1*%≥1)+(peso2*%≥2)+(peso3*%≥3)+(peso4*profundidad media). Ajuste los pesos en Entradas según el objetivo del ejercicio.</t>
        </r>
      </text>
    </comment>
  </commentList>
</comments>
</file>

<file path=xl/sharedStrings.xml><?xml version="1.0" encoding="utf-8"?>
<sst xmlns="http://schemas.openxmlformats.org/spreadsheetml/2006/main" count="214" uniqueCount="166">
  <si>
    <t>Modelo académico de cobertura geométrica y resiliencia</t>
  </si>
  <si>
    <t>Propósito</t>
  </si>
  <si>
    <t>Este libro permite hacer ejercicios académicos de cobertura, redundancia y profundidad usando círculos abstractos alrededor de un activo protegido (HVU/AP). No representa empleo real ni doctrinas específicas.</t>
  </si>
  <si>
    <t>Cómo usarlo</t>
  </si>
  <si>
    <t>1) En la hoja 'Entradas' define el radio de la zona crítica del activo protegido.</t>
  </si>
  <si>
    <t>2) Ingresa para cada unidad su posición polar: ángulo (0° a 359° medido desde el norte en sentido horario), distancia al HVU y radio de cobertura R.</t>
  </si>
  <si>
    <t>3) Revisa en 'Entradas' si cada unidad cubre el punto central, si cubre toda la zona crítica y su índice de profundidad D = distancia/R.</t>
  </si>
  <si>
    <t>4) En 'Resultados' observa el porcentaje de la zona crítica con cobertura simple, doble y triple.</t>
  </si>
  <si>
    <t>5) En 'Mapa' usa la cuadrícula para ver visualmente dónde hay 0, 1, 2 o 3 coberturas sobre la zona crítica.</t>
  </si>
  <si>
    <t>6) Cambia posiciones y radios para comparar ejercicios: más supervivencia del HVU suele elevar redundancia, pero puede reducir profundidad.</t>
  </si>
  <si>
    <t>Interpretación rápida</t>
  </si>
  <si>
    <t>Cobertura ≥1: porcentaje de la zona crítica que recibe al menos una capa.</t>
  </si>
  <si>
    <t>Cobertura ≥2: porcentaje de la zona crítica con redundancia.</t>
  </si>
  <si>
    <t>Cobertura ≥3: porcentaje de la zona crítica con máxima redundancia.</t>
  </si>
  <si>
    <t>Profundidad media: promedio de D = distancia/R. Cuanto más alto (sin perder cobertura), más profundidad conserva el ejercicio.</t>
  </si>
  <si>
    <t>Cobertura individual de zona crítica: fracción geométrica exacta de la zona crítica cubierta por una sola unidad.</t>
  </si>
  <si>
    <t>Convención visual</t>
  </si>
  <si>
    <t>Texto azul = entradas modificables. Texto negro = fórmulas. Amarillo = celdas de entrada.</t>
  </si>
  <si>
    <t>En 'Mapa', 0 = sin cobertura, 1 = cobertura simple, 2 = doble, 3 = triple.</t>
  </si>
  <si>
    <t>La celda del centro marcada con borde rojo representa el activo protegido. Los ángulos se leen desde 000° (norte) en sentido horario.</t>
  </si>
  <si>
    <t>Extensión abstracta de sistemas y escenarios</t>
  </si>
  <si>
    <t>En 'Sistemas' puede declarar hasta 3 sistemas por unidad con radios y efectividades relativas frente a Escenario A-D.</t>
  </si>
  <si>
    <t>En 'Evaluación' puede elegir un escenario genérico y observar cómo cambia la efectividad relativa de la disposición.</t>
  </si>
  <si>
    <t>El libro no recomienda automáticamente una disposición; solo compara académicamente la que usted ingrese.</t>
  </si>
  <si>
    <t>Entradas del ejercicio y diagnóstico por unidad</t>
  </si>
  <si>
    <t>Parámetros generales</t>
  </si>
  <si>
    <t>Pesos del índice balanceado</t>
  </si>
  <si>
    <t>Activo protegido (origen polar)</t>
  </si>
  <si>
    <t>(000° / 0.0)</t>
  </si>
  <si>
    <t>Peso cobertura ≥1</t>
  </si>
  <si>
    <t>Cobertura HVU</t>
  </si>
  <si>
    <t>Radio de zona crítica rH</t>
  </si>
  <si>
    <t>Peso cobertura ≥2</t>
  </si>
  <si>
    <t>Profundidad media</t>
  </si>
  <si>
    <t>N° de muestras por eje (impar)</t>
  </si>
  <si>
    <t>Peso cobertura ≥3</t>
  </si>
  <si>
    <t>Indice balance</t>
  </si>
  <si>
    <t>Paso de muestreo</t>
  </si>
  <si>
    <t>Peso profundidad media</t>
  </si>
  <si>
    <t>Nota</t>
  </si>
  <si>
    <t>Ingrese ángulo entre 0° y 359° medido en el sentido horario desde el norte, y distancia radial al HVU.</t>
  </si>
  <si>
    <t>Estado</t>
  </si>
  <si>
    <t>Unidad</t>
  </si>
  <si>
    <t>Ángulo (°)</t>
  </si>
  <si>
    <t>Dist al HVU</t>
  </si>
  <si>
    <t>R</t>
  </si>
  <si>
    <t>Tipo capa</t>
  </si>
  <si>
    <t>Cubre HVU</t>
  </si>
  <si>
    <t>Cubre zona</t>
  </si>
  <si>
    <t>D=d/R</t>
  </si>
  <si>
    <t>Cobertura indiv. zona crítica</t>
  </si>
  <si>
    <t>Lectura rápida</t>
  </si>
  <si>
    <t>X calc</t>
  </si>
  <si>
    <t>Y calc</t>
  </si>
  <si>
    <t>P</t>
  </si>
  <si>
    <t>C</t>
  </si>
  <si>
    <t>B</t>
  </si>
  <si>
    <t>D</t>
  </si>
  <si>
    <t>E</t>
  </si>
  <si>
    <t>Sistemas por unidad (modelo abstracto)</t>
  </si>
  <si>
    <t>Modelo académico genérico: cada unidad puede tener hasta 3 sistemas. Use nombres abstractos y califique su efectividad relativa (0% a 100%) frente a Escenario A, B, C y D. No representa empleo real ni recomendación táctica.</t>
  </si>
  <si>
    <t>Use categorías genéricas (Escenario A-D).</t>
  </si>
  <si>
    <t>Sistema #</t>
  </si>
  <si>
    <t>Nombre del sistema</t>
  </si>
  <si>
    <t>Radio</t>
  </si>
  <si>
    <t>Efectiv. Escenario A</t>
  </si>
  <si>
    <t>Efectiv. Escenario B</t>
  </si>
  <si>
    <t>Efectiv. Escenario C</t>
  </si>
  <si>
    <t>Efectiv. Escenario D</t>
  </si>
  <si>
    <t>Dist unidad-HVU</t>
  </si>
  <si>
    <t>¿Cubre HVU?</t>
  </si>
  <si>
    <t>¿Cubre zona crítica?</t>
  </si>
  <si>
    <t>Cobertura fracc. zona crítica</t>
  </si>
  <si>
    <t>Contrib. A</t>
  </si>
  <si>
    <t>Contrib. B</t>
  </si>
  <si>
    <t>Contrib. C</t>
  </si>
  <si>
    <t>Contrib. D</t>
  </si>
  <si>
    <t>Sistema 1</t>
  </si>
  <si>
    <t>Sistema 2</t>
  </si>
  <si>
    <t>Sistema 3</t>
  </si>
  <si>
    <t>Mapa de cobertura sobre la zona crítica</t>
  </si>
  <si>
    <t>Cada celda dentro del círculo crítico muestra cuántas unidades cubren ese punto: 0, 1, 2 o 3. La celda central con borde rojo es el activo protegido.</t>
  </si>
  <si>
    <t>El mapa usa una malla fija de 41x41 para mantener el archivo simple y legible.</t>
  </si>
  <si>
    <t>Leyenda</t>
  </si>
  <si>
    <t>Y \ X</t>
  </si>
  <si>
    <t>0</t>
  </si>
  <si>
    <t>Sin cobertura</t>
  </si>
  <si>
    <t>1</t>
  </si>
  <si>
    <t>1 unidad</t>
  </si>
  <si>
    <t>2</t>
  </si>
  <si>
    <t>2 unidades</t>
  </si>
  <si>
    <t>3</t>
  </si>
  <si>
    <t>3 unidades</t>
  </si>
  <si>
    <t>4</t>
  </si>
  <si>
    <t>4 unidades</t>
  </si>
  <si>
    <t>5</t>
  </si>
  <si>
    <t>5 unidades</t>
  </si>
  <si>
    <t>Resultados e interpretación</t>
  </si>
  <si>
    <t>Resumen de cobertura sobre la zona crítica</t>
  </si>
  <si>
    <t>Diagnóstico automático</t>
  </si>
  <si>
    <t>Puntos muestreados dentro de zona crítica</t>
  </si>
  <si>
    <t>Puntos con cobertura ≥1</t>
  </si>
  <si>
    <t>Puntos con cobertura ≥2</t>
  </si>
  <si>
    <t>Puntos con cobertura ≥3</t>
  </si>
  <si>
    <t>% zona crítica con cobertura ≥1</t>
  </si>
  <si>
    <t>% zona crítica con cobertura ≥2</t>
  </si>
  <si>
    <t>% zona crítica con cobertura ≥3</t>
  </si>
  <si>
    <t>Profundidad media D</t>
  </si>
  <si>
    <t>Índice balanceado (editable en Entradas)</t>
  </si>
  <si>
    <t>Cobertura individual por unidad</t>
  </si>
  <si>
    <t>Distancia</t>
  </si>
  <si>
    <t>Profundidad D</t>
  </si>
  <si>
    <t>Cubre punto</t>
  </si>
  <si>
    <t>Cubre zona crítica completa</t>
  </si>
  <si>
    <t>Cobertura individual zona crítica</t>
  </si>
  <si>
    <t>Simulación de degradación</t>
  </si>
  <si>
    <t>Activa (1/0)</t>
  </si>
  <si>
    <t>Cobertura efectiva</t>
  </si>
  <si>
    <t>Interpretación de resultados</t>
  </si>
  <si>
    <t>Qué mide cada indicador</t>
  </si>
  <si>
    <t>Cobertura ≥1</t>
  </si>
  <si>
    <t>Porcentaje de la zona crítica del HVU que queda protegida por al menos una unidad. Si este valor es bajo, existe parte del HVU sin protección.</t>
  </si>
  <si>
    <t>Cobertura ≥2</t>
  </si>
  <si>
    <t>Porcentaje de la zona crítica con al menos dos capas de protección. Mide redundancia: si falla una unidad, aún queda otra cubriendo.</t>
  </si>
  <si>
    <t>Cobertura ≥3</t>
  </si>
  <si>
    <t>Porcentaje de la zona crítica con tres o más capas. Representa la parte del HVU con máxima redundancia.</t>
  </si>
  <si>
    <t>Promedio de D = distancia al HVU / radio de cobertura. Más alto significa unidades más abiertas y mayor profundidad relativa. Más bajo significa unidades más concentradas alrededor del HVU.</t>
  </si>
  <si>
    <t>Índice balanceado</t>
  </si>
  <si>
    <t>Nota compuesta que mezcla cobertura y profundidad según los pesos definidos en Entradas. Sirve para comparar configuraciones entre sí, no como verdad absoluta.</t>
  </si>
  <si>
    <t>Qué significan los pesos del índice balanceado</t>
  </si>
  <si>
    <t>Cuánto premia el modelo que toda la zona crítica tenga al menos una capa.</t>
  </si>
  <si>
    <t>Cuánto premia la redundancia doble sobre el HVU.</t>
  </si>
  <si>
    <t>Cuánto premia la redundancia triple.</t>
  </si>
  <si>
    <t>Cuánto premia separar relativamente las unidades sin perder cobertura.</t>
  </si>
  <si>
    <t>Lectura práctica</t>
  </si>
  <si>
    <t>Si aumentas los pesos de cobertura, el Excel favorece configuraciones más concentradas sobre el HVU. Si aumentas el peso de profundidad, favorece configuraciones más abiertas.</t>
  </si>
  <si>
    <t>Cómo entender el análisis</t>
  </si>
  <si>
    <t>Cobertura alta + profundidad baja</t>
  </si>
  <si>
    <t>Protección fuerte sobre el HVU, pero poca defensa en profundidad.</t>
  </si>
  <si>
    <t>Cobertura baja + profundidad alta</t>
  </si>
  <si>
    <t>Pantalla abierta, pero el HVU queda menos protegido.</t>
  </si>
  <si>
    <t>Cobertura alta + profundidad alta</t>
  </si>
  <si>
    <t>Configuración más equilibrada; suele ser la mejor académicamente.</t>
  </si>
  <si>
    <t>Cobertura ≥1 alta pero ≥2 y ≥3 bajas</t>
  </si>
  <si>
    <t>El HVU está cubierto, pero con poca redundancia.</t>
  </si>
  <si>
    <t>Índice balanceado alto</t>
  </si>
  <si>
    <t>Buena mezcla entre cobertura y profundidad según los pesos elegidos.</t>
  </si>
  <si>
    <t>Índice balanceado bajo</t>
  </si>
  <si>
    <t>La configuración no cumple bien el objetivo que fijaste con los pesos.</t>
  </si>
  <si>
    <t>Escenarios abstractos A-D</t>
  </si>
  <si>
    <t>Cada sistema puede tener una efectividad distinta según el escenario genérico seleccionado.</t>
  </si>
  <si>
    <t>Ejemplo de lectura: si un sistema cubre solo una parte de la zona crítica y además tiene efectividad media en el escenario, su aporte total será intermedio.</t>
  </si>
  <si>
    <t>Efectividad relativa de la disposición</t>
  </si>
  <si>
    <t>Relación entre la suma de aportes de todos los sistemas y la suma teórica máxima para el escenario. Sirve para comparar configuraciones abstractas.</t>
  </si>
  <si>
    <t>Evaluación abstracta por escenario</t>
  </si>
  <si>
    <t>Seleccione un escenario genérico A-D. El libro calcula una efectividad relativa académica de la disposición actual sobre la zona crítica del HVU usando los sistemas declarados en 'Sistemas'.</t>
  </si>
  <si>
    <t>Escenario seleccionado</t>
  </si>
  <si>
    <t>Escenario A</t>
  </si>
  <si>
    <t>Lectura</t>
  </si>
  <si>
    <t>Suma de contribuciones</t>
  </si>
  <si>
    <t>Suma teórica máxima (si toda contribución cubriera la zona crítica)</t>
  </si>
  <si>
    <t>Sistemas que cubren el HVU</t>
  </si>
  <si>
    <t>Sistemas con cobertura completa de zona crítica</t>
  </si>
  <si>
    <t>Resumen por unidad</t>
  </si>
  <si>
    <t>Aporte en escenario</t>
  </si>
  <si>
    <t>N° sistemas relevantes cubriendo HVU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</si>
</sst>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4" x14ac:knownFonts="1">
    <font>
      <sz val="11"/>
      <color theme="1"/>
      <name val="Calibri"/>
      <family val="2"/>
      <scheme val="minor"/>
    </font>
    <font>
      <b/>
      <sz val="15"/>
      <name val="Calibri"/>
    </font>
    <font>
      <b/>
      <sz val="12"/>
      <color rgb="FFFFFFFF"/>
      <name val="Calibri"/>
    </font>
    <font>
      <b/>
      <sz val="11"/>
      <name val="Calibri"/>
    </font>
    <font>
      <sz val="11"/>
      <color rgb="FF0000FF"/>
      <name val="Calibri"/>
    </font>
    <font>
      <b/>
      <sz val="11"/>
      <color rgb="FF0000FF"/>
      <name val="Calibri"/>
    </font>
    <font>
      <sz val="11"/>
      <color rgb="FF000000"/>
      <name val="Calibri"/>
    </font>
    <font>
      <i/>
      <sz val="11"/>
      <color rgb="FF666666"/>
      <name val="Calibri"/>
    </font>
    <font>
      <sz val="11"/>
      <color rgb="FF666666"/>
      <name val="Calibri"/>
    </font>
    <font>
      <b/>
      <sz val="15"/>
      <name val="Calibri"/>
    </font>
    <font>
      <b/>
      <sz val="12"/>
      <color rgb="FFFFFFFF"/>
      <name val="Calibri"/>
    </font>
    <font>
      <b/>
      <sz val="11"/>
      <name val="Calibri"/>
    </font>
    <font>
      <b/>
      <sz val="11"/>
      <color rgb="FFFFFFFF"/>
      <name val="Calibri"/>
    </font>
    <font>
      <i/>
      <sz val="11"/>
      <color rgb="FF666666"/>
      <name val="Calibri"/>
    </font>
  </fonts>
  <fills count="18">
    <fill>
      <patternFill patternType="none"/>
    </fill>
    <fill>
      <patternFill patternType="gray125"/>
    </fill>
    <fill>
      <patternFill patternType="solid">
        <fgColor rgb="FF1F4E78"/>
      </patternFill>
    </fill>
    <fill>
      <patternFill patternType="solid">
        <fgColor rgb="FFD9EAF7"/>
      </patternFill>
    </fill>
    <fill>
      <patternFill patternType="solid">
        <fgColor rgb="FFFFF2CC"/>
      </patternFill>
    </fill>
    <fill>
      <patternFill patternType="solid">
        <fgColor rgb="FFEDEDED"/>
      </patternFill>
    </fill>
    <fill>
      <patternFill patternType="solid">
        <fgColor rgb="FFDDEBF7"/>
      </patternFill>
    </fill>
    <fill>
      <patternFill patternType="solid">
        <fgColor rgb="FFE2F0D9"/>
      </patternFill>
    </fill>
    <fill>
      <patternFill patternType="solid">
        <fgColor rgb="FF1F4E78"/>
      </patternFill>
    </fill>
    <fill>
      <patternFill patternType="solid">
        <fgColor rgb="FFD9EAF7"/>
      </patternFill>
    </fill>
    <fill>
      <patternFill patternType="solid">
        <fgColor rgb="FFE2F0D9"/>
      </patternFill>
    </fill>
    <fill>
      <patternFill patternType="solid">
        <fgColor rgb="FFF4CCCC"/>
      </patternFill>
    </fill>
    <fill>
      <patternFill patternType="solid">
        <fgColor rgb="FFFCE5CD"/>
      </patternFill>
    </fill>
    <fill>
      <patternFill patternType="solid">
        <fgColor rgb="FFFFF2CC"/>
      </patternFill>
    </fill>
    <fill>
      <patternFill patternType="solid">
        <fgColor rgb="FFD9EAD3"/>
      </patternFill>
    </fill>
    <fill>
      <patternFill patternType="solid">
        <fgColor rgb="FFCFE2F3"/>
      </patternFill>
    </fill>
    <fill>
      <patternFill patternType="solid">
        <fgColor rgb="FFD9D2E9"/>
      </patternFill>
    </fill>
    <fill>
      <patternFill patternType="solid">
        <fgColor rgb="FFEDEDED"/>
      </patternFill>
    </fill>
  </fills>
  <borders count="6">
    <border>
      <left/>
      <right/>
      <top/>
      <bottom/>
      <diagonal/>
    </border>
    <border>
      <left style="thin">
        <color rgb="FFB7B7B7"/>
      </left>
      <right style="thin">
        <color rgb="FFB7B7B7"/>
      </right>
      <top style="thin">
        <color rgb="FFB7B7B7"/>
      </top>
      <bottom style="thin">
        <color rgb="FFB7B7B7"/>
      </bottom>
      <diagonal/>
    </border>
    <border>
      <left style="thin">
        <color rgb="FFEEEEEE"/>
      </left>
      <right style="thin">
        <color rgb="FFEEEEEE"/>
      </right>
      <top style="thin">
        <color rgb="FFEEEEEE"/>
      </top>
      <bottom style="thin">
        <color rgb="FFEEEEEE"/>
      </bottom>
      <diagonal/>
    </border>
    <border>
      <left style="medium">
        <color rgb="FFFF0000"/>
      </left>
      <right style="medium">
        <color rgb="FFFF0000"/>
      </right>
      <top style="medium">
        <color rgb="FFFF0000"/>
      </top>
      <bottom style="medium">
        <color rgb="FFFF0000"/>
      </bottom>
      <diagonal/>
    </border>
    <border>
      <left style="thin">
        <color rgb="FFB7B7B7"/>
      </left>
      <right/>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2">
    <xf numFmtId="0" fontId="0" fillId="0" borderId="0" xfId="0"/>
    <xf numFmtId="0" fontId="1" fillId="0" borderId="0" xfId="0" applyFont="1"/>
    <xf numFmtId="0" fontId="2" fillId="2" borderId="0" xfId="0" applyFont="1" applyFill="1"/>
    <xf numFmtId="0" fontId="0" fillId="0" borderId="1" xfId="0" applyBorder="1" applyAlignment="1">
      <alignment vertical="top" wrapText="1"/>
    </xf>
    <xf numFmtId="0" fontId="3" fillId="3" borderId="0" xfId="0" applyFont="1" applyFill="1"/>
    <xf numFmtId="0" fontId="0" fillId="3" borderId="0" xfId="0" applyFill="1"/>
    <xf numFmtId="164" fontId="4" fillId="4" borderId="0" xfId="0" applyNumberFormat="1" applyFont="1" applyFill="1"/>
    <xf numFmtId="2" fontId="0" fillId="0" borderId="0" xfId="0" applyNumberFormat="1"/>
    <xf numFmtId="1" fontId="0" fillId="0" borderId="0" xfId="0" applyNumberFormat="1"/>
    <xf numFmtId="0" fontId="0" fillId="0" borderId="0" xfId="0" applyAlignment="1">
      <alignment wrapText="1"/>
    </xf>
    <xf numFmtId="0" fontId="2" fillId="2" borderId="1" xfId="0" applyFont="1" applyFill="1" applyBorder="1"/>
    <xf numFmtId="0" fontId="5" fillId="4" borderId="1" xfId="0" applyFont="1" applyFill="1" applyBorder="1"/>
    <xf numFmtId="2" fontId="4" fillId="4" borderId="1" xfId="0" applyNumberFormat="1" applyFont="1" applyFill="1" applyBorder="1"/>
    <xf numFmtId="2" fontId="6" fillId="5" borderId="1" xfId="0" applyNumberFormat="1" applyFont="1" applyFill="1" applyBorder="1"/>
    <xf numFmtId="0" fontId="6" fillId="5" borderId="1" xfId="0" applyFont="1" applyFill="1" applyBorder="1"/>
    <xf numFmtId="164" fontId="6" fillId="5" borderId="1" xfId="0" applyNumberFormat="1" applyFont="1" applyFill="1" applyBorder="1"/>
    <xf numFmtId="0" fontId="7" fillId="0" borderId="0" xfId="0" applyFont="1"/>
    <xf numFmtId="165" fontId="8" fillId="0" borderId="1" xfId="0" applyNumberFormat="1"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1" fontId="0" fillId="5" borderId="1" xfId="0" applyNumberFormat="1" applyFill="1" applyBorder="1"/>
    <xf numFmtId="164" fontId="0" fillId="5" borderId="1" xfId="0" applyNumberFormat="1" applyFill="1" applyBorder="1"/>
    <xf numFmtId="164" fontId="0" fillId="7" borderId="1" xfId="0" applyNumberFormat="1" applyFill="1" applyBorder="1"/>
    <xf numFmtId="0" fontId="0" fillId="0" borderId="1" xfId="0" applyBorder="1"/>
    <xf numFmtId="2" fontId="0" fillId="0" borderId="1" xfId="0" applyNumberFormat="1" applyBorder="1"/>
    <xf numFmtId="164" fontId="0" fillId="0" borderId="1" xfId="0" applyNumberFormat="1" applyBorder="1"/>
    <xf numFmtId="0" fontId="0" fillId="0" borderId="0" xfId="0" applyAlignment="1">
      <alignment horizontal="center"/>
    </xf>
    <xf numFmtId="0" fontId="1" fillId="0" borderId="0" xfId="0" applyFont="1" applyAlignment="1">
      <alignment wrapText="1"/>
    </xf>
    <xf numFmtId="0" fontId="2" fillId="2" borderId="0" xfId="0" applyFont="1" applyFill="1" applyAlignment="1">
      <alignment wrapText="1"/>
    </xf>
    <xf numFmtId="0" fontId="0" fillId="3" borderId="1" xfId="0" applyFill="1" applyBorder="1" applyAlignment="1">
      <alignment wrapText="1"/>
    </xf>
    <xf numFmtId="0" fontId="0" fillId="6" borderId="1" xfId="0" applyFill="1" applyBorder="1" applyAlignment="1">
      <alignment wrapText="1"/>
    </xf>
    <xf numFmtId="0" fontId="2" fillId="2" borderId="1" xfId="0" applyFont="1" applyFill="1" applyBorder="1" applyAlignment="1">
      <alignment wrapText="1"/>
    </xf>
    <xf numFmtId="0" fontId="0" fillId="0" borderId="1" xfId="0" applyBorder="1" applyAlignment="1">
      <alignment wrapText="1"/>
    </xf>
    <xf numFmtId="0" fontId="2" fillId="2" borderId="1" xfId="0" applyFont="1" applyFill="1" applyBorder="1" applyAlignment="1">
      <alignment horizontal="center"/>
    </xf>
    <xf numFmtId="164" fontId="0" fillId="0" borderId="1" xfId="0" applyNumberFormat="1" applyBorder="1" applyAlignment="1">
      <alignment horizontal="center"/>
    </xf>
    <xf numFmtId="0" fontId="9" fillId="0" borderId="0" xfId="0" applyFont="1"/>
    <xf numFmtId="0" fontId="10" fillId="8" borderId="0" xfId="0" applyFont="1" applyFill="1"/>
    <xf numFmtId="0" fontId="11" fillId="9" borderId="5" xfId="0" applyFont="1" applyFill="1" applyBorder="1"/>
    <xf numFmtId="0" fontId="0" fillId="0" borderId="5" xfId="0" applyBorder="1" applyAlignment="1">
      <alignment vertical="top" wrapText="1"/>
    </xf>
    <xf numFmtId="0" fontId="0" fillId="0" borderId="0" xfId="0" applyAlignment="1">
      <alignment vertical="top" wrapText="1"/>
    </xf>
    <xf numFmtId="0" fontId="11" fillId="10" borderId="5" xfId="0" applyFont="1" applyFill="1" applyBorder="1"/>
    <xf numFmtId="164" fontId="0" fillId="0" borderId="0" xfId="0" applyNumberFormat="1"/>
    <xf numFmtId="0" fontId="12" fillId="8" borderId="0" xfId="0" applyFont="1" applyFill="1"/>
    <xf numFmtId="0" fontId="0" fillId="0" borderId="5" xfId="0" applyBorder="1" applyAlignment="1">
      <alignment wrapText="1"/>
    </xf>
    <xf numFmtId="0" fontId="13" fillId="0" borderId="0" xfId="0" applyFont="1"/>
    <xf numFmtId="0" fontId="12" fillId="8" borderId="5" xfId="0" applyFont="1" applyFill="1" applyBorder="1"/>
    <xf numFmtId="0" fontId="0" fillId="13" borderId="5" xfId="0" applyFill="1" applyBorder="1"/>
    <xf numFmtId="9" fontId="0" fillId="13" borderId="5" xfId="0" applyNumberFormat="1" applyFill="1" applyBorder="1"/>
    <xf numFmtId="0" fontId="0" fillId="17" borderId="5" xfId="0" applyFill="1" applyBorder="1"/>
    <xf numFmtId="164" fontId="0" fillId="17" borderId="5" xfId="0" applyNumberFormat="1" applyFill="1" applyBorder="1"/>
    <xf numFmtId="0" fontId="0" fillId="11" borderId="5" xfId="0" applyFill="1" applyBorder="1" applyAlignment="1">
      <alignment horizontal="center"/>
    </xf>
    <xf numFmtId="0" fontId="0" fillId="0" borderId="5" xfId="0" applyBorder="1"/>
    <xf numFmtId="0" fontId="0" fillId="12" borderId="5" xfId="0" applyFill="1" applyBorder="1" applyAlignment="1">
      <alignment horizontal="center"/>
    </xf>
    <xf numFmtId="0" fontId="0" fillId="13" borderId="5" xfId="0" applyFill="1" applyBorder="1" applyAlignment="1">
      <alignment horizontal="center"/>
    </xf>
    <xf numFmtId="0" fontId="0" fillId="14" borderId="5" xfId="0" applyFill="1" applyBorder="1" applyAlignment="1">
      <alignment horizontal="center"/>
    </xf>
    <xf numFmtId="0" fontId="0" fillId="15" borderId="5" xfId="0" applyFill="1" applyBorder="1" applyAlignment="1">
      <alignment horizontal="center"/>
    </xf>
    <xf numFmtId="0" fontId="0" fillId="16" borderId="5" xfId="0" applyFill="1" applyBorder="1" applyAlignment="1">
      <alignment horizontal="center"/>
    </xf>
    <xf numFmtId="0" fontId="11" fillId="10" borderId="5" xfId="0" applyFont="1" applyFill="1" applyBorder="1" applyAlignment="1">
      <alignment wrapText="1"/>
    </xf>
    <xf numFmtId="0" fontId="10" fillId="8" borderId="5" xfId="0" applyFont="1" applyFill="1" applyBorder="1" applyAlignment="1">
      <alignment wrapText="1"/>
    </xf>
    <xf numFmtId="0" fontId="11" fillId="9" borderId="0" xfId="0" applyFont="1" applyFill="1"/>
    <xf numFmtId="0" fontId="0" fillId="13" borderId="0" xfId="0" applyFill="1"/>
    <xf numFmtId="0" fontId="0" fillId="17" borderId="5" xfId="0" applyFill="1" applyBorder="1" applyAlignment="1">
      <alignment wrapText="1"/>
    </xf>
    <xf numFmtId="0" fontId="0" fillId="9" borderId="5" xfId="0" applyFill="1" applyBorder="1"/>
    <xf numFmtId="164" fontId="0" fillId="10" borderId="5" xfId="0" applyNumberFormat="1" applyFill="1" applyBorder="1"/>
    <xf numFmtId="1" fontId="0" fillId="17" borderId="5" xfId="0" applyNumberFormat="1" applyFill="1" applyBorder="1"/>
    <xf numFmtId="164" fontId="0" fillId="0" borderId="5" xfId="0" applyNumberFormat="1" applyBorder="1"/>
    <xf numFmtId="0" fontId="0" fillId="0" borderId="0" xfId="0" applyAlignment="1">
      <alignment wrapText="1"/>
    </xf>
    <xf numFmtId="0" fontId="0" fillId="0" borderId="0" xfId="0"/>
    <xf numFmtId="0" fontId="0" fillId="5" borderId="4" xfId="0" applyFill="1" applyBorder="1" applyAlignment="1">
      <alignment horizontal="left" vertical="center" wrapText="1"/>
    </xf>
    <xf numFmtId="0" fontId="0" fillId="7" borderId="4" xfId="0" applyFill="1" applyBorder="1" applyAlignment="1">
      <alignment horizontal="left" vertical="center" wrapText="1"/>
    </xf>
    <xf numFmtId="0" fontId="2" fillId="2" borderId="0" xfId="0" applyFont="1" applyFill="1" applyAlignment="1">
      <alignment horizontal="center"/>
    </xf>
    <xf numFmtId="0" fontId="0" fillId="0" borderId="0" xfId="0" applyAlignment="1">
      <alignment horizontal="left" vertical="top" wrapText="1"/>
    </xf>
  </cellXfs>
  <cellStyles count="1">
    <cellStyle name="Normal" xfId="0" builtinId="0"/>
  </cellStyles>
  <dxfs count="6">
    <dxf>
      <fill>
        <patternFill patternType="solid">
          <fgColor rgb="FFD9D2E9"/>
        </patternFill>
      </fill>
    </dxf>
    <dxf>
      <fill>
        <patternFill patternType="solid">
          <fgColor rgb="FFCFE2F3"/>
        </patternFill>
      </fill>
    </dxf>
    <dxf>
      <fill>
        <patternFill patternType="solid">
          <fgColor rgb="FFD9EAD3"/>
        </patternFill>
      </fill>
    </dxf>
    <dxf>
      <fill>
        <patternFill patternType="solid">
          <fgColor rgb="FFFFF2CC"/>
        </patternFill>
      </fill>
    </dxf>
    <dxf>
      <fill>
        <patternFill patternType="solid">
          <fgColor rgb="FFFCE5CD"/>
        </patternFill>
      </fill>
    </dxf>
    <dxf>
      <fill>
        <patternFill patternType="solid">
          <f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1"/>
  <sheetViews>
    <sheetView showGridLines="0" workbookViewId="0"/>
  </sheetViews>
  <sheetFormatPr defaultRowHeight="15" x14ac:dyDescent="0.2"/>
  <cols>
    <col min="1" max="1" width="110.0390625" customWidth="1"/>
  </cols>
  <sheetData>
    <row r="1" spans="1:1" ht="21.95" customHeight="1" x14ac:dyDescent="0.25">
      <c r="A1" s="1" t="s">
        <v>0</v>
      </c>
    </row>
    <row r="2" spans="1:1" ht="21.95" customHeight="1" x14ac:dyDescent="0.2"/>
    <row r="3" spans="1:1" ht="21.95" customHeight="1" x14ac:dyDescent="0.2">
      <c r="A3" s="2" t="s">
        <v>1</v>
      </c>
    </row>
    <row r="4" spans="1:1" ht="32.25" customHeight="1" x14ac:dyDescent="0.2">
      <c r="A4" s="3" t="s">
        <v>2</v>
      </c>
    </row>
    <row r="5" spans="1:1" ht="21.95" customHeight="1" x14ac:dyDescent="0.2"/>
    <row r="6" spans="1:1" ht="21.95" customHeight="1" x14ac:dyDescent="0.2">
      <c r="A6" s="2" t="s">
        <v>3</v>
      </c>
    </row>
    <row r="7" spans="1:1" ht="21.95" customHeight="1" x14ac:dyDescent="0.2">
      <c r="A7" s="3" t="s">
        <v>4</v>
      </c>
    </row>
    <row r="8" spans="1:1" ht="21.95" customHeight="1" x14ac:dyDescent="0.2">
      <c r="A8" s="3" t="s">
        <v>5</v>
      </c>
    </row>
    <row r="9" spans="1:1" ht="21.95" customHeight="1" x14ac:dyDescent="0.2">
      <c r="A9" s="3" t="s">
        <v>6</v>
      </c>
    </row>
    <row r="10" spans="1:1" ht="21.95" customHeight="1" x14ac:dyDescent="0.2">
      <c r="A10" s="3" t="s">
        <v>7</v>
      </c>
    </row>
    <row r="11" spans="1:1" ht="21.95" customHeight="1" x14ac:dyDescent="0.2">
      <c r="A11" s="3" t="s">
        <v>8</v>
      </c>
    </row>
    <row r="12" spans="1:1" ht="31.5" customHeight="1" x14ac:dyDescent="0.2">
      <c r="A12" s="3" t="s">
        <v>9</v>
      </c>
    </row>
    <row r="13" spans="1:1" ht="21.95" customHeight="1" x14ac:dyDescent="0.2"/>
    <row r="14" spans="1:1" ht="21.95" customHeight="1" x14ac:dyDescent="0.2"/>
    <row r="15" spans="1:1" ht="21.95" customHeight="1" x14ac:dyDescent="0.2">
      <c r="A15" s="2" t="s">
        <v>10</v>
      </c>
    </row>
    <row r="16" spans="1:1" ht="21.95" customHeight="1" x14ac:dyDescent="0.2">
      <c r="A16" s="3" t="s">
        <v>11</v>
      </c>
    </row>
    <row r="17" spans="1:1" ht="21.95" customHeight="1" x14ac:dyDescent="0.2">
      <c r="A17" s="3" t="s">
        <v>12</v>
      </c>
    </row>
    <row r="18" spans="1:1" ht="21.95" customHeight="1" x14ac:dyDescent="0.2">
      <c r="A18" s="3" t="s">
        <v>13</v>
      </c>
    </row>
    <row r="19" spans="1:1" ht="21.95" customHeight="1" x14ac:dyDescent="0.2">
      <c r="A19" s="3" t="s">
        <v>14</v>
      </c>
    </row>
    <row r="20" spans="1:1" ht="21.95" customHeight="1" x14ac:dyDescent="0.2">
      <c r="A20" s="3" t="s">
        <v>15</v>
      </c>
    </row>
    <row r="21" spans="1:1" ht="21.95" customHeight="1" x14ac:dyDescent="0.2"/>
    <row r="22" spans="1:1" ht="21.95" customHeight="1" x14ac:dyDescent="0.2"/>
    <row r="23" spans="1:1" ht="21.95" customHeight="1" x14ac:dyDescent="0.2">
      <c r="A23" s="2" t="s">
        <v>16</v>
      </c>
    </row>
    <row r="24" spans="1:1" ht="21.95" customHeight="1" x14ac:dyDescent="0.2">
      <c r="A24" s="3" t="s">
        <v>17</v>
      </c>
    </row>
    <row r="25" spans="1:1" ht="21.95" customHeight="1" x14ac:dyDescent="0.2">
      <c r="A25" s="3" t="s">
        <v>18</v>
      </c>
    </row>
    <row r="26" spans="1:1" ht="21.95" customHeight="1" x14ac:dyDescent="0.2">
      <c r="A26" s="3" t="s">
        <v>19</v>
      </c>
    </row>
    <row r="27" spans="1:1" ht="21.95" customHeight="1" x14ac:dyDescent="0.2"/>
    <row r="28" spans="1:1" x14ac:dyDescent="0.2">
      <c r="A28" s="42" t="s">
        <v>20</v>
      </c>
    </row>
    <row r="29" spans="1:1" x14ac:dyDescent="0.2">
      <c r="A29" s="43" t="s">
        <v>21</v>
      </c>
    </row>
    <row r="30" spans="1:1" x14ac:dyDescent="0.2">
      <c r="A30" s="43" t="s">
        <v>22</v>
      </c>
    </row>
    <row r="31" spans="1:1" x14ac:dyDescent="0.2">
      <c r="A31" s="43"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6"/>
  <sheetViews>
    <sheetView showGridLines="0" workbookViewId="0"/>
  </sheetViews>
  <sheetFormatPr defaultRowHeight="15" x14ac:dyDescent="0.2"/>
  <cols>
    <col min="1" max="3" width="11.97265625" customWidth="1"/>
    <col min="4" max="4" width="9.953125" customWidth="1"/>
    <col min="5" max="7" width="13.98828125" customWidth="1"/>
    <col min="8" max="8" width="11.97265625" customWidth="1"/>
    <col min="9" max="9" width="23.9453125" customWidth="1"/>
    <col min="10" max="10" width="20.04296875" customWidth="1"/>
    <col min="11" max="12" width="11.97265625" hidden="1" customWidth="1"/>
    <col min="13" max="13" width="16.0078125" customWidth="1"/>
    <col min="14" max="14" width="13.98828125" customWidth="1"/>
  </cols>
  <sheetData>
    <row r="1" spans="1:14" ht="19.5" customHeight="1" x14ac:dyDescent="0.25">
      <c r="A1" s="1" t="s">
        <v>24</v>
      </c>
    </row>
    <row r="3" spans="1:14" x14ac:dyDescent="0.2">
      <c r="A3" s="2" t="s">
        <v>25</v>
      </c>
      <c r="J3" s="2" t="s">
        <v>26</v>
      </c>
    </row>
    <row r="4" spans="1:14" x14ac:dyDescent="0.2">
      <c r="A4" s="4" t="s">
        <v>27</v>
      </c>
      <c r="B4" t="s">
        <v>28</v>
      </c>
      <c r="J4" s="5" t="s">
        <v>29</v>
      </c>
      <c r="K4" s="6">
        <v>0.4</v>
      </c>
      <c r="M4" t="s">
        <v>30</v>
      </c>
      <c r="N4" s="41">
        <f>COUNTIF(F12:F16,"Sí")/5</f>
        <v>1</v>
      </c>
    </row>
    <row r="5" spans="1:14" x14ac:dyDescent="0.2">
      <c r="A5" s="4" t="s">
        <v>31</v>
      </c>
      <c r="B5" s="7">
        <v>2</v>
      </c>
      <c r="J5" s="5" t="s">
        <v>32</v>
      </c>
      <c r="K5" s="6">
        <v>0.3</v>
      </c>
      <c r="M5" t="s">
        <v>33</v>
      </c>
      <c r="N5" s="41">
        <f>AVERAGE(H12:H16)</f>
        <v>0.54762177777777787</v>
      </c>
    </row>
    <row r="6" spans="1:14" x14ac:dyDescent="0.2">
      <c r="A6" s="4" t="s">
        <v>34</v>
      </c>
      <c r="B6" s="8">
        <v>41</v>
      </c>
      <c r="J6" s="5" t="s">
        <v>35</v>
      </c>
      <c r="K6" s="6">
        <v>0.2</v>
      </c>
      <c r="M6" t="s">
        <v>36</v>
      </c>
      <c r="N6" s="41">
        <f>0.6*N4+0.4*N5</f>
        <v>0.81904871111111111</v>
      </c>
    </row>
    <row r="7" spans="1:14" x14ac:dyDescent="0.2">
      <c r="A7" s="4" t="s">
        <v>37</v>
      </c>
      <c r="B7" s="7">
        <f>2*$B$5/($B$6-1)</f>
        <v>0.1</v>
      </c>
      <c r="J7" s="5" t="s">
        <v>38</v>
      </c>
      <c r="K7" s="6">
        <v>0.1</v>
      </c>
    </row>
    <row r="8" spans="1:14" ht="42" customHeight="1" x14ac:dyDescent="0.2">
      <c r="A8" s="4" t="s">
        <v>39</v>
      </c>
      <c r="B8" s="66" t="s">
        <v>40</v>
      </c>
      <c r="C8" s="67"/>
      <c r="D8" s="67"/>
      <c r="M8" t="s">
        <v>41</v>
      </c>
      <c r="N8" t="str">
        <f>IF(N6&gt;0.7,"ÓPTIMO",IF(N6&gt;0.4,"ACEPTABLE","DEFICIENTE"))</f>
        <v>ÓPTIMO</v>
      </c>
    </row>
    <row r="11" spans="1:14" x14ac:dyDescent="0.2">
      <c r="A11" s="10" t="s">
        <v>42</v>
      </c>
      <c r="B11" s="10" t="s">
        <v>43</v>
      </c>
      <c r="C11" s="10" t="s">
        <v>44</v>
      </c>
      <c r="D11" s="10" t="s">
        <v>45</v>
      </c>
      <c r="E11" s="10" t="s">
        <v>46</v>
      </c>
      <c r="F11" s="10" t="s">
        <v>47</v>
      </c>
      <c r="G11" s="10" t="s">
        <v>48</v>
      </c>
      <c r="H11" s="10" t="s">
        <v>49</v>
      </c>
      <c r="I11" s="10" t="s">
        <v>50</v>
      </c>
      <c r="J11" s="10" t="s">
        <v>51</v>
      </c>
      <c r="K11" s="10" t="s">
        <v>52</v>
      </c>
      <c r="L11" s="10" t="s">
        <v>53</v>
      </c>
    </row>
    <row r="12" spans="1:14" x14ac:dyDescent="0.2">
      <c r="A12" s="11" t="s">
        <v>54</v>
      </c>
      <c r="B12" s="12">
        <v>0</v>
      </c>
      <c r="C12" s="12">
        <v>20</v>
      </c>
      <c r="D12" s="12">
        <v>60</v>
      </c>
      <c r="E12" s="13" t="str">
        <f>IF(D12="","",IF(D12=MAX($D$12:$D$16),"Externa",IF(D12&lt;=SMALL($D$12:$D$16,2),"Interior","Intermedia")))</f>
        <v>Externa</v>
      </c>
      <c r="F12" s="14" t="str">
        <f>IF(C12&lt;=D12,"Sí","No")</f>
        <v>Sí</v>
      </c>
      <c r="G12" s="14" t="str">
        <f>IF(C12&lt;=D12-$B$5,"Sí","No")</f>
        <v>Sí</v>
      </c>
      <c r="H12" s="15">
        <f>IFERROR(C12/D12,0)</f>
        <v>0.33333333333333331</v>
      </c>
      <c r="I12" s="15">
        <f>IF(C12&gt;=D12+$B$5,0,IF(C12&lt;=ABS(D12-$B$5),IF(D12&gt;=$B$5,1,(PI()*D12^2)/(PI()*$B$5^2)),(D12^2*ACOS((C12^2+D12^2-$B$5^2)/(2*C12*D12))+$B$5^2*ACOS((C12^2+$B$5^2-D12^2)/(2*C12*$B$5))-0.5*SQRT((-C12+D12+$B$5)*(C12+D12-$B$5)*(C12-D12+$B$5)*(C12+D12+$B$5)))/(PI()*$B$5^2)))</f>
        <v>1</v>
      </c>
      <c r="J12" s="14" t="str">
        <f>IF(G12="Sí","Capa completa",IF(F12="Sí","Capa parcial","Fuera de cobertura"))</f>
        <v>Capa completa</v>
      </c>
      <c r="K12" s="13">
        <f>IF(OR(B12="",C12=""),"",C12*SIN(RADIANS(B12)))</f>
        <v>0</v>
      </c>
      <c r="L12" s="13">
        <f>IF(OR(B12="",C12=""),"",C12*COS(RADIANS(B12)))</f>
        <v>20</v>
      </c>
    </row>
    <row r="13" spans="1:14" x14ac:dyDescent="0.2">
      <c r="A13" s="11" t="s">
        <v>55</v>
      </c>
      <c r="B13" s="12">
        <v>239.04</v>
      </c>
      <c r="C13" s="12">
        <v>5.8310000000000004</v>
      </c>
      <c r="D13" s="12">
        <v>12</v>
      </c>
      <c r="E13" s="13" t="str">
        <f>IF(D13="","",IF(D13=MAX($D$12:$D$16),"Externa",IF(D13&lt;=SMALL($D$12:$D$16,2),"Interior","Intermedia")))</f>
        <v>Intermedia</v>
      </c>
      <c r="F13" s="14" t="str">
        <f>IF(C13&lt;=D13,"Sí","No")</f>
        <v>Sí</v>
      </c>
      <c r="G13" s="14" t="str">
        <f>IF(C13&lt;=D13-$B$5,"Sí","No")</f>
        <v>Sí</v>
      </c>
      <c r="H13" s="15">
        <f>IFERROR(C13/D13,0)</f>
        <v>0.48591666666666672</v>
      </c>
      <c r="I13" s="15">
        <f>IF(C13&gt;=D13+$B$5,0,IF(C13&lt;=ABS(D13-$B$5),IF(D13&gt;=$B$5,1,(PI()*D13^2)/(PI()*$B$5^2)),(D13^2*ACOS((C13^2+D13^2-$B$5^2)/(2*C13*D13))+$B$5^2*ACOS((C13^2+$B$5^2-D13^2)/(2*C13*$B$5))-0.5*SQRT((-C13+D13+$B$5)*(C13+D13-$B$5)*(C13-D13+$B$5)*(C13+D13+$B$5)))/(PI()*$B$5^2)))</f>
        <v>1</v>
      </c>
      <c r="J13" s="14" t="str">
        <f>IF(G13="Sí","Capa completa",IF(F13="Sí","Capa parcial","Fuera de cobertura"))</f>
        <v>Capa completa</v>
      </c>
      <c r="K13" s="13">
        <f>IF(OR(B13="",C13=""),"",C13*SIN(RADIANS(B13)))</f>
        <v>-5.0002379322651853</v>
      </c>
      <c r="L13" s="13">
        <f>IF(OR(B13="",C13=""),"",C13*COS(RADIANS(B13)))</f>
        <v>-2.9996969214799662</v>
      </c>
    </row>
    <row r="14" spans="1:14" x14ac:dyDescent="0.2">
      <c r="A14" s="11" t="s">
        <v>56</v>
      </c>
      <c r="B14" s="12">
        <v>123.69</v>
      </c>
      <c r="C14" s="12">
        <v>3.6055999999999999</v>
      </c>
      <c r="D14" s="12">
        <v>9</v>
      </c>
      <c r="E14" s="13" t="str">
        <f>IF(D14="","",IF(D14=MAX($D$12:$D$16),"Externa",IF(D14&lt;=SMALL($D$12:$D$16,2),"Interior","Intermedia")))</f>
        <v>Interior</v>
      </c>
      <c r="F14" s="14" t="str">
        <f>IF(C14&lt;=D14,"Sí","No")</f>
        <v>Sí</v>
      </c>
      <c r="G14" s="14" t="str">
        <f>IF(C14&lt;=D14-$B$5,"Sí","No")</f>
        <v>Sí</v>
      </c>
      <c r="H14" s="15">
        <f>IFERROR(C14/D14,0)</f>
        <v>0.40062222222222221</v>
      </c>
      <c r="I14" s="15">
        <f>IF(C14&gt;=D14+$B$5,0,IF(C14&lt;=ABS(D14-$B$5),IF(D14&gt;=$B$5,1,(PI()*D14^2)/(PI()*$B$5^2)),(D14^2*ACOS((C14^2+D14^2-$B$5^2)/(2*C14*D14))+$B$5^2*ACOS((C14^2+$B$5^2-D14^2)/(2*C14*$B$5))-0.5*SQRT((-C14+D14+$B$5)*(C14+D14-$B$5)*(C14-D14+$B$5)*(C14+D14+$B$5)))/(PI()*$B$5^2)))</f>
        <v>1</v>
      </c>
      <c r="J14" s="14" t="str">
        <f>IF(G14="Sí","Capa completa",IF(F14="Sí","Capa parcial","Fuera de cobertura"))</f>
        <v>Capa completa</v>
      </c>
      <c r="K14" s="13">
        <f>IF(OR(B14="",C14=""),"",C14*SIN(RADIANS(B14)))</f>
        <v>3.0000428983956553</v>
      </c>
      <c r="L14" s="13">
        <f>IF(OR(B14="",C14=""),"",C14*COS(RADIANS(B14)))</f>
        <v>-2.0000234918084825</v>
      </c>
    </row>
    <row r="15" spans="1:14" x14ac:dyDescent="0.2">
      <c r="A15" s="11" t="s">
        <v>57</v>
      </c>
      <c r="B15" s="12">
        <v>63.43</v>
      </c>
      <c r="C15" s="12">
        <v>8.9443000000000001</v>
      </c>
      <c r="D15" s="12">
        <v>15</v>
      </c>
      <c r="E15" s="13" t="str">
        <f>IF(D15="","",IF(D15=MAX($D$12:$D$16),"Externa",IF(D15&lt;=SMALL($D$12:$D$16,2),"Interior","Intermedia")))</f>
        <v>Intermedia</v>
      </c>
      <c r="F15" s="14" t="str">
        <f>IF(C15&lt;=D15,"Sí","No")</f>
        <v>Sí</v>
      </c>
      <c r="G15" s="14" t="str">
        <f>IF(C15&lt;=D15-$B$5,"Sí","No")</f>
        <v>Sí</v>
      </c>
      <c r="H15" s="15">
        <f>IFERROR(C15/D15,0)</f>
        <v>0.59628666666666663</v>
      </c>
      <c r="I15" s="15">
        <f>IF(C15&gt;=D15+$B$5,0,IF(C15&lt;=ABS(D15-$B$5),IF(D15&gt;=$B$5,1,(PI()*D15^2)/(PI()*$B$5^2)),(D15^2*ACOS((C15^2+D15^2-$B$5^2)/(2*C15*D15))+$B$5^2*ACOS((C15^2+$B$5^2-D15^2)/(2*C15*$B$5))-0.5*SQRT((-C15+D15+$B$5)*(C15+D15-$B$5)*(C15-D15+$B$5)*(C15+D15+$B$5)))/(PI()*$B$5^2)))</f>
        <v>1</v>
      </c>
      <c r="J15" s="14" t="str">
        <f>IF(G15="Sí","Capa completa",IF(F15="Sí","Capa parcial","Fuera de cobertura"))</f>
        <v>Capa completa</v>
      </c>
      <c r="K15" s="13">
        <f>IF(OR(B15="",C15=""),"",C15*SIN(RADIANS(B15)))</f>
        <v>7.999679600518137</v>
      </c>
      <c r="L15" s="13">
        <f>IF(OR(B15="",C15=""),"",C15*COS(RADIANS(B15)))</f>
        <v>4.0007035355114695</v>
      </c>
    </row>
    <row r="16" spans="1:14" x14ac:dyDescent="0.2">
      <c r="A16" s="11" t="s">
        <v>58</v>
      </c>
      <c r="B16" s="12">
        <v>310.60000000000002</v>
      </c>
      <c r="C16" s="12">
        <v>9.2195</v>
      </c>
      <c r="D16" s="12">
        <v>10</v>
      </c>
      <c r="E16" s="13" t="str">
        <f>IF(D16="","",IF(D16=MAX($D$12:$D$16),"Externa",IF(D16&lt;=SMALL($D$12:$D$16,2),"Interior","Intermedia")))</f>
        <v>Interior</v>
      </c>
      <c r="F16" s="14" t="str">
        <f>IF(C16&lt;=D16,"Sí","No")</f>
        <v>Sí</v>
      </c>
      <c r="G16" s="14" t="str">
        <f>IF(C16&lt;=D16-$B$5,"Sí","No")</f>
        <v>No</v>
      </c>
      <c r="H16" s="15">
        <f>IFERROR(C16/D16,0)</f>
        <v>0.92195000000000005</v>
      </c>
      <c r="I16" s="15">
        <f>IF(C16&gt;=D16+$B$5,0,IF(C16&lt;=ABS(D16-$B$5),IF(D16&gt;=$B$5,1,(PI()*D16^2)/(PI()*$B$5^2)),(D16^2*ACOS((C16^2+D16^2-$B$5^2)/(2*C16*D16))+$B$5^2*ACOS((C16^2+$B$5^2-D16^2)/(2*C16*$B$5))-0.5*SQRT((-C16+D16+$B$5)*(C16+D16-$B$5)*(C16-D16+$B$5)*(C16+D16+$B$5)))/(PI()*$B$5^2)))</f>
        <v>0.72436617121663582</v>
      </c>
      <c r="J16" s="14" t="str">
        <f>IF(G16="Sí","Capa completa",IF(F16="Sí","Capa parcial","Fuera de cobertura"))</f>
        <v>Capa parcial</v>
      </c>
      <c r="K16" s="13">
        <f>IF(OR(B16="",C16=""),"",C16*SIN(RADIANS(B16)))</f>
        <v>-7.0001018179739338</v>
      </c>
      <c r="L16" s="13">
        <f>IF(OR(B16="",C16=""),"",C16*COS(RADIANS(B16)))</f>
        <v>5.9998128960825134</v>
      </c>
    </row>
  </sheetData>
  <mergeCells count="1">
    <mergeCell ref="B8:D8"/>
  </mergeCells>
  <dataValidations count="3">
    <dataValidation type="whole" error="Use un entero impar entre 11 y 81." prompt="Ingrese un número impar entre 11 y 81." sqref="B6" xr:uid="{00000000-0002-0000-0100-000000000000}">
      <formula1>11</formula1>
      <formula2>81</formula2>
    </dataValidation>
    <dataValidation type="decimal" error="El ángulo debe estar entre 0 y 359." prompt="Ingrese un ángulo entre 0° y 359°." sqref="B12 B13 B14 B15 B16" xr:uid="{00000000-0002-0000-0100-000001000000}">
      <formula1>0</formula1>
      <formula2>359</formula2>
    </dataValidation>
    <dataValidation type="decimal" operator="greaterThanOrEqual" error="La distancia debe ser no negativa." prompt="Ingrese una distancia igual o mayor a 0." sqref="C12 C13 C14 C15 C16" xr:uid="{00000000-0002-0000-0100-000002000000}">
      <formula1>0</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9"/>
  <sheetViews>
    <sheetView showGridLines="0" topLeftCell="L1" workbookViewId="0">
      <pane ySplit="4" topLeftCell="L5" activePane="bottomLeft" state="frozen"/>
      <selection activeCell="L1" sqref="L1"/>
      <selection pane="bottomLeft" activeCell="B16" sqref="B16"/>
    </sheetView>
  </sheetViews>
  <sheetFormatPr defaultRowHeight="15" x14ac:dyDescent="0.2"/>
  <cols>
    <col min="1" max="2" width="9.953125" customWidth="1"/>
    <col min="3" max="3" width="22.05859375" customWidth="1"/>
    <col min="4" max="4" width="9.953125" customWidth="1"/>
    <col min="5" max="8" width="16.0078125" customWidth="1"/>
    <col min="9" max="9" width="13.98828125" customWidth="1"/>
    <col min="10" max="10" width="11.97265625" customWidth="1"/>
    <col min="11" max="11" width="18.0234375" customWidth="1"/>
    <col min="12" max="12" width="20.04296875" customWidth="1"/>
    <col min="13" max="16" width="11.97265625" customWidth="1"/>
  </cols>
  <sheetData>
    <row r="1" spans="1:16" ht="19.5" x14ac:dyDescent="0.25">
      <c r="A1" s="35" t="s">
        <v>59</v>
      </c>
    </row>
    <row r="2" spans="1:16" ht="62.25" customHeight="1" x14ac:dyDescent="0.2">
      <c r="A2" s="71" t="s">
        <v>60</v>
      </c>
      <c r="B2" s="71"/>
      <c r="C2" s="71"/>
      <c r="D2" s="71"/>
    </row>
    <row r="3" spans="1:16" x14ac:dyDescent="0.2">
      <c r="A3" s="44" t="s">
        <v>61</v>
      </c>
    </row>
    <row r="4" spans="1:16" x14ac:dyDescent="0.2">
      <c r="A4" s="45" t="s">
        <v>42</v>
      </c>
      <c r="B4" s="45" t="s">
        <v>62</v>
      </c>
      <c r="C4" s="45" t="s">
        <v>63</v>
      </c>
      <c r="D4" s="45" t="s">
        <v>64</v>
      </c>
      <c r="E4" s="45" t="s">
        <v>65</v>
      </c>
      <c r="F4" s="45" t="s">
        <v>66</v>
      </c>
      <c r="G4" s="45" t="s">
        <v>67</v>
      </c>
      <c r="H4" s="45" t="s">
        <v>68</v>
      </c>
      <c r="I4" s="45" t="s">
        <v>69</v>
      </c>
      <c r="J4" s="45" t="s">
        <v>70</v>
      </c>
      <c r="K4" s="45" t="s">
        <v>71</v>
      </c>
      <c r="L4" s="45" t="s">
        <v>72</v>
      </c>
      <c r="M4" s="45" t="s">
        <v>73</v>
      </c>
      <c r="N4" s="45" t="s">
        <v>74</v>
      </c>
      <c r="O4" s="45" t="s">
        <v>75</v>
      </c>
      <c r="P4" s="45" t="s">
        <v>76</v>
      </c>
    </row>
    <row r="5" spans="1:16" x14ac:dyDescent="0.2">
      <c r="A5" s="46" t="s">
        <v>54</v>
      </c>
      <c r="B5" s="46">
        <v>1</v>
      </c>
      <c r="C5" s="46" t="s">
        <v>77</v>
      </c>
      <c r="D5" s="46">
        <v>60</v>
      </c>
      <c r="E5" s="47">
        <v>1</v>
      </c>
      <c r="F5" s="47">
        <v>0.3</v>
      </c>
      <c r="G5" s="47">
        <v>0.5</v>
      </c>
      <c r="H5" s="47">
        <v>0.6</v>
      </c>
      <c r="I5" s="48">
        <f>IFERROR(INDEX(Entradas!$C$12:$C$16,MATCH(A5,Entradas!$A$12:$A$16,0)),0)</f>
        <v>20</v>
      </c>
      <c r="J5" s="48" t="str">
        <f>IF(I5&lt;=D5,"Sí","No")</f>
        <v>Sí</v>
      </c>
      <c r="K5" s="48" t="str">
        <f>IF(I5&lt;=D5-Entradas!$B$5,"Sí","No")</f>
        <v>Sí</v>
      </c>
      <c r="L5" s="48">
        <f>IF(I5&gt;=D5+Entradas!$B$5,0,IF(I5&lt;=ABS(D5-Entradas!$B$5),IF(D5&gt;=Entradas!$B$5,1,(PI()*D5^2)/(PI()*Entradas!$B$5^2)),(D5^2*ACOS((I5^2+D5^2-Entradas!$B$5^2)/(2*I5*D5))+Entradas!$B$5^2*ACOS((I5^2+Entradas!$B$5^2-D5^2)/(2*I5*Entradas!$B$5))-0.5*SQRT((-I5+D5+Entradas!$B$5)*(I5+D5-Entradas!$B$5)*(I5-D5+Entradas!$B$5)*(I5+D5+Entradas!$B$5)))/(PI()*Entradas!$B$5^2)))</f>
        <v>1</v>
      </c>
      <c r="M5" s="49">
        <f>L5*E5</f>
        <v>1</v>
      </c>
      <c r="N5" s="49">
        <f>L5*F5</f>
        <v>0.3</v>
      </c>
      <c r="O5" s="49">
        <f>L5*G5</f>
        <v>0.5</v>
      </c>
      <c r="P5" s="49">
        <f>L5*H5</f>
        <v>0.6</v>
      </c>
    </row>
    <row r="6" spans="1:16" x14ac:dyDescent="0.2">
      <c r="A6" s="46" t="s">
        <v>54</v>
      </c>
      <c r="B6" s="46">
        <v>2</v>
      </c>
      <c r="C6" s="46" t="s">
        <v>78</v>
      </c>
      <c r="D6" s="46">
        <v>25</v>
      </c>
      <c r="E6" s="47">
        <v>0.6</v>
      </c>
      <c r="F6" s="47">
        <v>1</v>
      </c>
      <c r="G6" s="47">
        <v>0.7</v>
      </c>
      <c r="H6" s="47">
        <v>0.5</v>
      </c>
      <c r="I6" s="48">
        <f>IFERROR(INDEX(Entradas!$C$12:$C$16,MATCH(A6,Entradas!$A$12:$A$16,0)),0)</f>
        <v>20</v>
      </c>
      <c r="J6" s="48" t="str">
        <f>IF(I6&lt;=D6,"Sí","No")</f>
        <v>Sí</v>
      </c>
      <c r="K6" s="48" t="str">
        <f>IF(I6&lt;=D6-Entradas!$B$5,"Sí","No")</f>
        <v>Sí</v>
      </c>
      <c r="L6" s="48">
        <f>IF(I6&gt;=D6+Entradas!$B$5,0,IF(I6&lt;=ABS(D6-Entradas!$B$5),IF(D6&gt;=Entradas!$B$5,1,(PI()*D6^2)/(PI()*Entradas!$B$5^2)),(D6^2*ACOS((I6^2+D6^2-Entradas!$B$5^2)/(2*I6*D6))+Entradas!$B$5^2*ACOS((I6^2+Entradas!$B$5^2-D6^2)/(2*I6*Entradas!$B$5))-0.5*SQRT((-I6+D6+Entradas!$B$5)*(I6+D6-Entradas!$B$5)*(I6-D6+Entradas!$B$5)*(I6+D6+Entradas!$B$5)))/(PI()*Entradas!$B$5^2)))</f>
        <v>1</v>
      </c>
      <c r="M6" s="49">
        <f>L6*E6</f>
        <v>0.6</v>
      </c>
      <c r="N6" s="49">
        <f>L6*F6</f>
        <v>1</v>
      </c>
      <c r="O6" s="49">
        <f>L6*G6</f>
        <v>0.7</v>
      </c>
      <c r="P6" s="49">
        <f>L6*H6</f>
        <v>0.5</v>
      </c>
    </row>
    <row r="7" spans="1:16" x14ac:dyDescent="0.2">
      <c r="A7" s="46" t="s">
        <v>54</v>
      </c>
      <c r="B7" s="46">
        <v>3</v>
      </c>
      <c r="C7" s="46" t="s">
        <v>79</v>
      </c>
      <c r="D7" s="46">
        <v>6</v>
      </c>
      <c r="E7" s="47">
        <v>0.2</v>
      </c>
      <c r="F7" s="47">
        <v>0.4</v>
      </c>
      <c r="G7" s="47">
        <v>0.9</v>
      </c>
      <c r="H7" s="47">
        <v>0.2</v>
      </c>
      <c r="I7" s="48">
        <f>IFERROR(INDEX(Entradas!$C$12:$C$16,MATCH(A7,Entradas!$A$12:$A$16,0)),0)</f>
        <v>20</v>
      </c>
      <c r="J7" s="48" t="str">
        <f>IF(I7&lt;=D7,"Sí","No")</f>
        <v>No</v>
      </c>
      <c r="K7" s="48" t="str">
        <f>IF(I7&lt;=D7-Entradas!$B$5,"Sí","No")</f>
        <v>No</v>
      </c>
      <c r="L7" s="48">
        <f>IF(I7&gt;=D7+Entradas!$B$5,0,IF(I7&lt;=ABS(D7-Entradas!$B$5),IF(D7&gt;=Entradas!$B$5,1,(PI()*D7^2)/(PI()*Entradas!$B$5^2)),(D7^2*ACOS((I7^2+D7^2-Entradas!$B$5^2)/(2*I7*D7))+Entradas!$B$5^2*ACOS((I7^2+Entradas!$B$5^2-D7^2)/(2*I7*Entradas!$B$5))-0.5*SQRT((-I7+D7+Entradas!$B$5)*(I7+D7-Entradas!$B$5)*(I7-D7+Entradas!$B$5)*(I7+D7+Entradas!$B$5)))/(PI()*Entradas!$B$5^2)))</f>
        <v>0</v>
      </c>
      <c r="M7" s="49">
        <f>L7*E7</f>
        <v>0</v>
      </c>
      <c r="N7" s="49">
        <f>L7*F7</f>
        <v>0</v>
      </c>
      <c r="O7" s="49">
        <f>L7*G7</f>
        <v>0</v>
      </c>
      <c r="P7" s="49">
        <f>L7*H7</f>
        <v>0</v>
      </c>
    </row>
    <row r="8" spans="1:16" x14ac:dyDescent="0.2">
      <c r="A8" s="46" t="s">
        <v>55</v>
      </c>
      <c r="B8" s="46">
        <v>1</v>
      </c>
      <c r="C8" s="46" t="s">
        <v>77</v>
      </c>
      <c r="D8" s="46">
        <v>12</v>
      </c>
      <c r="E8" s="47">
        <v>0.3</v>
      </c>
      <c r="F8" s="47">
        <v>1</v>
      </c>
      <c r="G8" s="47">
        <v>0.6</v>
      </c>
      <c r="H8" s="47">
        <v>0.2</v>
      </c>
      <c r="I8" s="48">
        <f>IFERROR(INDEX(Entradas!$C$12:$C$16,MATCH(A8,Entradas!$A$12:$A$16,0)),0)</f>
        <v>5.8310000000000004</v>
      </c>
      <c r="J8" s="48" t="str">
        <f>IF(I8&lt;=D8,"Sí","No")</f>
        <v>Sí</v>
      </c>
      <c r="K8" s="48" t="str">
        <f>IF(I8&lt;=D8-Entradas!$B$5,"Sí","No")</f>
        <v>Sí</v>
      </c>
      <c r="L8" s="48">
        <f>IF(I8&gt;=D8+Entradas!$B$5,0,IF(I8&lt;=ABS(D8-Entradas!$B$5),IF(D8&gt;=Entradas!$B$5,1,(PI()*D8^2)/(PI()*Entradas!$B$5^2)),(D8^2*ACOS((I8^2+D8^2-Entradas!$B$5^2)/(2*I8*D8))+Entradas!$B$5^2*ACOS((I8^2+Entradas!$B$5^2-D8^2)/(2*I8*Entradas!$B$5))-0.5*SQRT((-I8+D8+Entradas!$B$5)*(I8+D8-Entradas!$B$5)*(I8-D8+Entradas!$B$5)*(I8+D8+Entradas!$B$5)))/(PI()*Entradas!$B$5^2)))</f>
        <v>1</v>
      </c>
      <c r="M8" s="49">
        <f>L8*E8</f>
        <v>0.3</v>
      </c>
      <c r="N8" s="49">
        <f>L8*F8</f>
        <v>1</v>
      </c>
      <c r="O8" s="49">
        <f>L8*G8</f>
        <v>0.6</v>
      </c>
      <c r="P8" s="49">
        <f>L8*H8</f>
        <v>0.2</v>
      </c>
    </row>
    <row r="9" spans="1:16" x14ac:dyDescent="0.2">
      <c r="A9" s="46" t="s">
        <v>55</v>
      </c>
      <c r="B9" s="46">
        <v>2</v>
      </c>
      <c r="C9" s="46" t="s">
        <v>78</v>
      </c>
      <c r="D9" s="46">
        <v>0</v>
      </c>
      <c r="E9" s="47">
        <v>0</v>
      </c>
      <c r="F9" s="47">
        <v>0</v>
      </c>
      <c r="G9" s="47">
        <v>0</v>
      </c>
      <c r="H9" s="47">
        <v>0</v>
      </c>
      <c r="I9" s="48">
        <f>IFERROR(INDEX(Entradas!$C$12:$C$16,MATCH(A9,Entradas!$A$12:$A$16,0)),0)</f>
        <v>5.8310000000000004</v>
      </c>
      <c r="J9" s="48" t="str">
        <f>IF(I9&lt;=D9,"Sí","No")</f>
        <v>No</v>
      </c>
      <c r="K9" s="48" t="str">
        <f>IF(I9&lt;=D9-Entradas!$B$5,"Sí","No")</f>
        <v>No</v>
      </c>
      <c r="L9" s="48">
        <f>IF(I9&gt;=D9+Entradas!$B$5,0,IF(I9&lt;=ABS(D9-Entradas!$B$5),IF(D9&gt;=Entradas!$B$5,1,(PI()*D9^2)/(PI()*Entradas!$B$5^2)),(D9^2*ACOS((I9^2+D9^2-Entradas!$B$5^2)/(2*I9*D9))+Entradas!$B$5^2*ACOS((I9^2+Entradas!$B$5^2-D9^2)/(2*I9*Entradas!$B$5))-0.5*SQRT((-I9+D9+Entradas!$B$5)*(I9+D9-Entradas!$B$5)*(I9-D9+Entradas!$B$5)*(I9+D9+Entradas!$B$5)))/(PI()*Entradas!$B$5^2)))</f>
        <v>0</v>
      </c>
      <c r="M9" s="49">
        <f>L9*E9</f>
        <v>0</v>
      </c>
      <c r="N9" s="49">
        <f>L9*F9</f>
        <v>0</v>
      </c>
      <c r="O9" s="49">
        <f>L9*G9</f>
        <v>0</v>
      </c>
      <c r="P9" s="49">
        <f>L9*H9</f>
        <v>0</v>
      </c>
    </row>
    <row r="10" spans="1:16" x14ac:dyDescent="0.2">
      <c r="A10" s="46" t="s">
        <v>55</v>
      </c>
      <c r="B10" s="46">
        <v>3</v>
      </c>
      <c r="C10" s="46" t="s">
        <v>79</v>
      </c>
      <c r="D10" s="46">
        <v>0</v>
      </c>
      <c r="E10" s="47">
        <v>0</v>
      </c>
      <c r="F10" s="47">
        <v>0</v>
      </c>
      <c r="G10" s="47">
        <v>0</v>
      </c>
      <c r="H10" s="47">
        <v>0</v>
      </c>
      <c r="I10" s="48">
        <f>IFERROR(INDEX(Entradas!$C$12:$C$16,MATCH(A10,Entradas!$A$12:$A$16,0)),0)</f>
        <v>5.8310000000000004</v>
      </c>
      <c r="J10" s="48" t="str">
        <f>IF(I10&lt;=D10,"Sí","No")</f>
        <v>No</v>
      </c>
      <c r="K10" s="48" t="str">
        <f>IF(I10&lt;=D10-Entradas!$B$5,"Sí","No")</f>
        <v>No</v>
      </c>
      <c r="L10" s="48">
        <f>IF(I10&gt;=D10+Entradas!$B$5,0,IF(I10&lt;=ABS(D10-Entradas!$B$5),IF(D10&gt;=Entradas!$B$5,1,(PI()*D10^2)/(PI()*Entradas!$B$5^2)),(D10^2*ACOS((I10^2+D10^2-Entradas!$B$5^2)/(2*I10*D10))+Entradas!$B$5^2*ACOS((I10^2+Entradas!$B$5^2-D10^2)/(2*I10*Entradas!$B$5))-0.5*SQRT((-I10+D10+Entradas!$B$5)*(I10+D10-Entradas!$B$5)*(I10-D10+Entradas!$B$5)*(I10+D10+Entradas!$B$5)))/(PI()*Entradas!$B$5^2)))</f>
        <v>0</v>
      </c>
      <c r="M10" s="49">
        <f>L10*E10</f>
        <v>0</v>
      </c>
      <c r="N10" s="49">
        <f>L10*F10</f>
        <v>0</v>
      </c>
      <c r="O10" s="49">
        <f>L10*G10</f>
        <v>0</v>
      </c>
      <c r="P10" s="49">
        <f>L10*H10</f>
        <v>0</v>
      </c>
    </row>
    <row r="11" spans="1:16" x14ac:dyDescent="0.2">
      <c r="A11" s="46" t="s">
        <v>56</v>
      </c>
      <c r="B11" s="46">
        <v>1</v>
      </c>
      <c r="C11" s="46" t="s">
        <v>77</v>
      </c>
      <c r="D11" s="46">
        <v>9</v>
      </c>
      <c r="E11" s="47">
        <v>0.5</v>
      </c>
      <c r="F11" s="47">
        <v>0.4</v>
      </c>
      <c r="G11" s="47">
        <v>0.3</v>
      </c>
      <c r="H11" s="47">
        <v>0.4</v>
      </c>
      <c r="I11" s="48">
        <f>IFERROR(INDEX(Entradas!$C$12:$C$16,MATCH(A11,Entradas!$A$12:$A$16,0)),0)</f>
        <v>3.6055999999999999</v>
      </c>
      <c r="J11" s="48" t="str">
        <f>IF(I11&lt;=D11,"Sí","No")</f>
        <v>Sí</v>
      </c>
      <c r="K11" s="48" t="str">
        <f>IF(I11&lt;=D11-Entradas!$B$5,"Sí","No")</f>
        <v>Sí</v>
      </c>
      <c r="L11" s="48">
        <f>IF(I11&gt;=D11+Entradas!$B$5,0,IF(I11&lt;=ABS(D11-Entradas!$B$5),IF(D11&gt;=Entradas!$B$5,1,(PI()*D11^2)/(PI()*Entradas!$B$5^2)),(D11^2*ACOS((I11^2+D11^2-Entradas!$B$5^2)/(2*I11*D11))+Entradas!$B$5^2*ACOS((I11^2+Entradas!$B$5^2-D11^2)/(2*I11*Entradas!$B$5))-0.5*SQRT((-I11+D11+Entradas!$B$5)*(I11+D11-Entradas!$B$5)*(I11-D11+Entradas!$B$5)*(I11+D11+Entradas!$B$5)))/(PI()*Entradas!$B$5^2)))</f>
        <v>1</v>
      </c>
      <c r="M11" s="49">
        <f>L11*E11</f>
        <v>0.5</v>
      </c>
      <c r="N11" s="49">
        <f>L11*F11</f>
        <v>0.4</v>
      </c>
      <c r="O11" s="49">
        <f>L11*G11</f>
        <v>0.3</v>
      </c>
      <c r="P11" s="49">
        <f>L11*H11</f>
        <v>0.4</v>
      </c>
    </row>
    <row r="12" spans="1:16" x14ac:dyDescent="0.2">
      <c r="A12" s="46" t="s">
        <v>56</v>
      </c>
      <c r="B12" s="46">
        <v>2</v>
      </c>
      <c r="C12" s="46" t="s">
        <v>78</v>
      </c>
      <c r="D12" s="46">
        <v>6</v>
      </c>
      <c r="E12" s="47">
        <v>0.1</v>
      </c>
      <c r="F12" s="47">
        <v>0.3</v>
      </c>
      <c r="G12" s="47">
        <v>0.8</v>
      </c>
      <c r="H12" s="47">
        <v>0.1</v>
      </c>
      <c r="I12" s="48">
        <f>IFERROR(INDEX(Entradas!$C$12:$C$16,MATCH(A12,Entradas!$A$12:$A$16,0)),0)</f>
        <v>3.6055999999999999</v>
      </c>
      <c r="J12" s="48" t="str">
        <f>IF(I12&lt;=D12,"Sí","No")</f>
        <v>Sí</v>
      </c>
      <c r="K12" s="48" t="str">
        <f>IF(I12&lt;=D12-Entradas!$B$5,"Sí","No")</f>
        <v>Sí</v>
      </c>
      <c r="L12" s="48">
        <f>IF(I12&gt;=D12+Entradas!$B$5,0,IF(I12&lt;=ABS(D12-Entradas!$B$5),IF(D12&gt;=Entradas!$B$5,1,(PI()*D12^2)/(PI()*Entradas!$B$5^2)),(D12^2*ACOS((I12^2+D12^2-Entradas!$B$5^2)/(2*I12*D12))+Entradas!$B$5^2*ACOS((I12^2+Entradas!$B$5^2-D12^2)/(2*I12*Entradas!$B$5))-0.5*SQRT((-I12+D12+Entradas!$B$5)*(I12+D12-Entradas!$B$5)*(I12-D12+Entradas!$B$5)*(I12+D12+Entradas!$B$5)))/(PI()*Entradas!$B$5^2)))</f>
        <v>1</v>
      </c>
      <c r="M12" s="49">
        <f>L12*E12</f>
        <v>0.1</v>
      </c>
      <c r="N12" s="49">
        <f>L12*F12</f>
        <v>0.3</v>
      </c>
      <c r="O12" s="49">
        <f>L12*G12</f>
        <v>0.8</v>
      </c>
      <c r="P12" s="49">
        <f>L12*H12</f>
        <v>0.1</v>
      </c>
    </row>
    <row r="13" spans="1:16" x14ac:dyDescent="0.2">
      <c r="A13" s="46" t="s">
        <v>56</v>
      </c>
      <c r="B13" s="46">
        <v>3</v>
      </c>
      <c r="C13" s="46" t="s">
        <v>79</v>
      </c>
      <c r="D13" s="46">
        <v>0</v>
      </c>
      <c r="E13" s="47">
        <v>0</v>
      </c>
      <c r="F13" s="47">
        <v>0</v>
      </c>
      <c r="G13" s="47">
        <v>0</v>
      </c>
      <c r="H13" s="47">
        <v>0</v>
      </c>
      <c r="I13" s="48">
        <f>IFERROR(INDEX(Entradas!$C$12:$C$16,MATCH(A13,Entradas!$A$12:$A$16,0)),0)</f>
        <v>3.6055999999999999</v>
      </c>
      <c r="J13" s="48" t="str">
        <f>IF(I13&lt;=D13,"Sí","No")</f>
        <v>No</v>
      </c>
      <c r="K13" s="48" t="str">
        <f>IF(I13&lt;=D13-Entradas!$B$5,"Sí","No")</f>
        <v>No</v>
      </c>
      <c r="L13" s="48">
        <f>IF(I13&gt;=D13+Entradas!$B$5,0,IF(I13&lt;=ABS(D13-Entradas!$B$5),IF(D13&gt;=Entradas!$B$5,1,(PI()*D13^2)/(PI()*Entradas!$B$5^2)),(D13^2*ACOS((I13^2+D13^2-Entradas!$B$5^2)/(2*I13*D13))+Entradas!$B$5^2*ACOS((I13^2+Entradas!$B$5^2-D13^2)/(2*I13*Entradas!$B$5))-0.5*SQRT((-I13+D13+Entradas!$B$5)*(I13+D13-Entradas!$B$5)*(I13-D13+Entradas!$B$5)*(I13+D13+Entradas!$B$5)))/(PI()*Entradas!$B$5^2)))</f>
        <v>0</v>
      </c>
      <c r="M13" s="49">
        <f>L13*E13</f>
        <v>0</v>
      </c>
      <c r="N13" s="49">
        <f>L13*F13</f>
        <v>0</v>
      </c>
      <c r="O13" s="49">
        <f>L13*G13</f>
        <v>0</v>
      </c>
      <c r="P13" s="49">
        <f>L13*H13</f>
        <v>0</v>
      </c>
    </row>
    <row r="14" spans="1:16" x14ac:dyDescent="0.2">
      <c r="A14" s="46" t="s">
        <v>57</v>
      </c>
      <c r="B14" s="46">
        <v>1</v>
      </c>
      <c r="C14" s="46" t="s">
        <v>77</v>
      </c>
      <c r="D14" s="46">
        <v>0</v>
      </c>
      <c r="E14" s="47">
        <v>0</v>
      </c>
      <c r="F14" s="47">
        <v>0</v>
      </c>
      <c r="G14" s="47">
        <v>0</v>
      </c>
      <c r="H14" s="47">
        <v>0</v>
      </c>
      <c r="I14" s="48">
        <f>IFERROR(INDEX(Entradas!$C$12:$C$16,MATCH(A14,Entradas!$A$12:$A$16,0)),0)</f>
        <v>8.9443000000000001</v>
      </c>
      <c r="J14" s="48" t="str">
        <f>IF(I14&lt;=D14,"Sí","No")</f>
        <v>No</v>
      </c>
      <c r="K14" s="48" t="str">
        <f>IF(I14&lt;=D14-Entradas!$B$5,"Sí","No")</f>
        <v>No</v>
      </c>
      <c r="L14" s="48">
        <f>IF(I14&gt;=D14+Entradas!$B$5,0,IF(I14&lt;=ABS(D14-Entradas!$B$5),IF(D14&gt;=Entradas!$B$5,1,(PI()*D14^2)/(PI()*Entradas!$B$5^2)),(D14^2*ACOS((I14^2+D14^2-Entradas!$B$5^2)/(2*I14*D14))+Entradas!$B$5^2*ACOS((I14^2+Entradas!$B$5^2-D14^2)/(2*I14*Entradas!$B$5))-0.5*SQRT((-I14+D14+Entradas!$B$5)*(I14+D14-Entradas!$B$5)*(I14-D14+Entradas!$B$5)*(I14+D14+Entradas!$B$5)))/(PI()*Entradas!$B$5^2)))</f>
        <v>0</v>
      </c>
      <c r="M14" s="49">
        <f>L14*E14</f>
        <v>0</v>
      </c>
      <c r="N14" s="49">
        <f>L14*F14</f>
        <v>0</v>
      </c>
      <c r="O14" s="49">
        <f>L14*G14</f>
        <v>0</v>
      </c>
      <c r="P14" s="49">
        <f>L14*H14</f>
        <v>0</v>
      </c>
    </row>
    <row r="15" spans="1:16" x14ac:dyDescent="0.2">
      <c r="A15" s="46" t="s">
        <v>57</v>
      </c>
      <c r="B15" s="46">
        <v>2</v>
      </c>
      <c r="C15" s="46" t="s">
        <v>78</v>
      </c>
      <c r="D15" s="46">
        <v>0</v>
      </c>
      <c r="E15" s="47">
        <v>0</v>
      </c>
      <c r="F15" s="47">
        <v>0</v>
      </c>
      <c r="G15" s="47">
        <v>0</v>
      </c>
      <c r="H15" s="47">
        <v>0</v>
      </c>
      <c r="I15" s="48">
        <f>IFERROR(INDEX(Entradas!$C$12:$C$16,MATCH(A15,Entradas!$A$12:$A$16,0)),0)</f>
        <v>8.9443000000000001</v>
      </c>
      <c r="J15" s="48" t="str">
        <f>IF(I15&lt;=D15,"Sí","No")</f>
        <v>No</v>
      </c>
      <c r="K15" s="48" t="str">
        <f>IF(I15&lt;=D15-Entradas!$B$5,"Sí","No")</f>
        <v>No</v>
      </c>
      <c r="L15" s="48">
        <f>IF(I15&gt;=D15+Entradas!$B$5,0,IF(I15&lt;=ABS(D15-Entradas!$B$5),IF(D15&gt;=Entradas!$B$5,1,(PI()*D15^2)/(PI()*Entradas!$B$5^2)),(D15^2*ACOS((I15^2+D15^2-Entradas!$B$5^2)/(2*I15*D15))+Entradas!$B$5^2*ACOS((I15^2+Entradas!$B$5^2-D15^2)/(2*I15*Entradas!$B$5))-0.5*SQRT((-I15+D15+Entradas!$B$5)*(I15+D15-Entradas!$B$5)*(I15-D15+Entradas!$B$5)*(I15+D15+Entradas!$B$5)))/(PI()*Entradas!$B$5^2)))</f>
        <v>0</v>
      </c>
      <c r="M15" s="49">
        <f>L15*E15</f>
        <v>0</v>
      </c>
      <c r="N15" s="49">
        <f>L15*F15</f>
        <v>0</v>
      </c>
      <c r="O15" s="49">
        <f>L15*G15</f>
        <v>0</v>
      </c>
      <c r="P15" s="49">
        <f>L15*H15</f>
        <v>0</v>
      </c>
    </row>
    <row r="16" spans="1:16" x14ac:dyDescent="0.2">
      <c r="A16" s="46" t="s">
        <v>57</v>
      </c>
      <c r="B16" s="46">
        <v>3</v>
      </c>
      <c r="C16" s="46" t="s">
        <v>79</v>
      </c>
      <c r="D16" s="46">
        <v>0</v>
      </c>
      <c r="E16" s="47">
        <v>0</v>
      </c>
      <c r="F16" s="47">
        <v>0</v>
      </c>
      <c r="G16" s="47">
        <v>0</v>
      </c>
      <c r="H16" s="47">
        <v>0</v>
      </c>
      <c r="I16" s="48">
        <f>IFERROR(INDEX(Entradas!$C$12:$C$16,MATCH(A16,Entradas!$A$12:$A$16,0)),0)</f>
        <v>8.9443000000000001</v>
      </c>
      <c r="J16" s="48" t="str">
        <f>IF(I16&lt;=D16,"Sí","No")</f>
        <v>No</v>
      </c>
      <c r="K16" s="48" t="str">
        <f>IF(I16&lt;=D16-Entradas!$B$5,"Sí","No")</f>
        <v>No</v>
      </c>
      <c r="L16" s="48">
        <f>IF(I16&gt;=D16+Entradas!$B$5,0,IF(I16&lt;=ABS(D16-Entradas!$B$5),IF(D16&gt;=Entradas!$B$5,1,(PI()*D16^2)/(PI()*Entradas!$B$5^2)),(D16^2*ACOS((I16^2+D16^2-Entradas!$B$5^2)/(2*I16*D16))+Entradas!$B$5^2*ACOS((I16^2+Entradas!$B$5^2-D16^2)/(2*I16*Entradas!$B$5))-0.5*SQRT((-I16+D16+Entradas!$B$5)*(I16+D16-Entradas!$B$5)*(I16-D16+Entradas!$B$5)*(I16+D16+Entradas!$B$5)))/(PI()*Entradas!$B$5^2)))</f>
        <v>0</v>
      </c>
      <c r="M16" s="49">
        <f>L16*E16</f>
        <v>0</v>
      </c>
      <c r="N16" s="49">
        <f>L16*F16</f>
        <v>0</v>
      </c>
      <c r="O16" s="49">
        <f>L16*G16</f>
        <v>0</v>
      </c>
      <c r="P16" s="49">
        <f>L16*H16</f>
        <v>0</v>
      </c>
    </row>
    <row r="17" spans="1:16" x14ac:dyDescent="0.2">
      <c r="A17" s="46" t="s">
        <v>58</v>
      </c>
      <c r="B17" s="46">
        <v>1</v>
      </c>
      <c r="C17" s="46" t="s">
        <v>77</v>
      </c>
      <c r="D17" s="46">
        <v>0</v>
      </c>
      <c r="E17" s="47">
        <v>0</v>
      </c>
      <c r="F17" s="47">
        <v>0</v>
      </c>
      <c r="G17" s="47">
        <v>0</v>
      </c>
      <c r="H17" s="47">
        <v>0</v>
      </c>
      <c r="I17" s="48">
        <f>IFERROR(INDEX(Entradas!$C$12:$C$16,MATCH(A17,Entradas!$A$12:$A$16,0)),0)</f>
        <v>9.2195</v>
      </c>
      <c r="J17" s="48" t="str">
        <f>IF(I17&lt;=D17,"Sí","No")</f>
        <v>No</v>
      </c>
      <c r="K17" s="48" t="str">
        <f>IF(I17&lt;=D17-Entradas!$B$5,"Sí","No")</f>
        <v>No</v>
      </c>
      <c r="L17" s="48">
        <f>IF(I17&gt;=D17+Entradas!$B$5,0,IF(I17&lt;=ABS(D17-Entradas!$B$5),IF(D17&gt;=Entradas!$B$5,1,(PI()*D17^2)/(PI()*Entradas!$B$5^2)),(D17^2*ACOS((I17^2+D17^2-Entradas!$B$5^2)/(2*I17*D17))+Entradas!$B$5^2*ACOS((I17^2+Entradas!$B$5^2-D17^2)/(2*I17*Entradas!$B$5))-0.5*SQRT((-I17+D17+Entradas!$B$5)*(I17+D17-Entradas!$B$5)*(I17-D17+Entradas!$B$5)*(I17+D17+Entradas!$B$5)))/(PI()*Entradas!$B$5^2)))</f>
        <v>0</v>
      </c>
      <c r="M17" s="49">
        <f>L17*E17</f>
        <v>0</v>
      </c>
      <c r="N17" s="49">
        <f>L17*F17</f>
        <v>0</v>
      </c>
      <c r="O17" s="49">
        <f>L17*G17</f>
        <v>0</v>
      </c>
      <c r="P17" s="49">
        <f>L17*H17</f>
        <v>0</v>
      </c>
    </row>
    <row r="18" spans="1:16" x14ac:dyDescent="0.2">
      <c r="A18" s="46" t="s">
        <v>58</v>
      </c>
      <c r="B18" s="46">
        <v>2</v>
      </c>
      <c r="C18" s="46" t="s">
        <v>78</v>
      </c>
      <c r="D18" s="46">
        <v>0</v>
      </c>
      <c r="E18" s="47">
        <v>0</v>
      </c>
      <c r="F18" s="47">
        <v>0</v>
      </c>
      <c r="G18" s="47">
        <v>0</v>
      </c>
      <c r="H18" s="47">
        <v>0</v>
      </c>
      <c r="I18" s="48">
        <f>IFERROR(INDEX(Entradas!$C$12:$C$16,MATCH(A18,Entradas!$A$12:$A$16,0)),0)</f>
        <v>9.2195</v>
      </c>
      <c r="J18" s="48" t="str">
        <f>IF(I18&lt;=D18,"Sí","No")</f>
        <v>No</v>
      </c>
      <c r="K18" s="48" t="str">
        <f>IF(I18&lt;=D18-Entradas!$B$5,"Sí","No")</f>
        <v>No</v>
      </c>
      <c r="L18" s="48">
        <f>IF(I18&gt;=D18+Entradas!$B$5,0,IF(I18&lt;=ABS(D18-Entradas!$B$5),IF(D18&gt;=Entradas!$B$5,1,(PI()*D18^2)/(PI()*Entradas!$B$5^2)),(D18^2*ACOS((I18^2+D18^2-Entradas!$B$5^2)/(2*I18*D18))+Entradas!$B$5^2*ACOS((I18^2+Entradas!$B$5^2-D18^2)/(2*I18*Entradas!$B$5))-0.5*SQRT((-I18+D18+Entradas!$B$5)*(I18+D18-Entradas!$B$5)*(I18-D18+Entradas!$B$5)*(I18+D18+Entradas!$B$5)))/(PI()*Entradas!$B$5^2)))</f>
        <v>0</v>
      </c>
      <c r="M18" s="49">
        <f>L18*E18</f>
        <v>0</v>
      </c>
      <c r="N18" s="49">
        <f>L18*F18</f>
        <v>0</v>
      </c>
      <c r="O18" s="49">
        <f>L18*G18</f>
        <v>0</v>
      </c>
      <c r="P18" s="49">
        <f>L18*H18</f>
        <v>0</v>
      </c>
    </row>
    <row r="19" spans="1:16" x14ac:dyDescent="0.2">
      <c r="A19" s="46" t="s">
        <v>58</v>
      </c>
      <c r="B19" s="46">
        <v>3</v>
      </c>
      <c r="C19" s="46" t="s">
        <v>79</v>
      </c>
      <c r="D19" s="46">
        <v>0</v>
      </c>
      <c r="E19" s="47">
        <v>0</v>
      </c>
      <c r="F19" s="47">
        <v>0</v>
      </c>
      <c r="G19" s="47">
        <v>0</v>
      </c>
      <c r="H19" s="47">
        <v>0</v>
      </c>
      <c r="I19" s="48">
        <f>IFERROR(INDEX(Entradas!$C$12:$C$16,MATCH(A19,Entradas!$A$12:$A$16,0)),0)</f>
        <v>9.2195</v>
      </c>
      <c r="J19" s="48" t="str">
        <f>IF(I19&lt;=D19,"Sí","No")</f>
        <v>No</v>
      </c>
      <c r="K19" s="48" t="str">
        <f>IF(I19&lt;=D19-Entradas!$B$5,"Sí","No")</f>
        <v>No</v>
      </c>
      <c r="L19" s="48">
        <f>IF(I19&gt;=D19+Entradas!$B$5,0,IF(I19&lt;=ABS(D19-Entradas!$B$5),IF(D19&gt;=Entradas!$B$5,1,(PI()*D19^2)/(PI()*Entradas!$B$5^2)),(D19^2*ACOS((I19^2+D19^2-Entradas!$B$5^2)/(2*I19*D19))+Entradas!$B$5^2*ACOS((I19^2+Entradas!$B$5^2-D19^2)/(2*I19*Entradas!$B$5))-0.5*SQRT((-I19+D19+Entradas!$B$5)*(I19+D19-Entradas!$B$5)*(I19-D19+Entradas!$B$5)*(I19+D19+Entradas!$B$5)))/(PI()*Entradas!$B$5^2)))</f>
        <v>0</v>
      </c>
      <c r="M19" s="49">
        <f>L19*E19</f>
        <v>0</v>
      </c>
      <c r="N19" s="49">
        <f>L19*F19</f>
        <v>0</v>
      </c>
      <c r="O19" s="49">
        <f>L19*G19</f>
        <v>0</v>
      </c>
      <c r="P19" s="49">
        <f>L19*H19</f>
        <v>0</v>
      </c>
    </row>
  </sheetData>
  <mergeCells count="1">
    <mergeCell ref="A2:D2"/>
  </mergeCells>
  <dataValidations count="2">
    <dataValidation type="decimal" sqref="E5 E6 E7 E8 E9 E10 E11 E12 E13 E14 E15 E16 E17 E18 E19 F5 F6 F7 F8 F9 F10 F11 F12 F13 F14 F15 F16 F17 F18 F19 G5 G6 G7 G8 G9 G10 G11 G12 G13 G14 G15 G16 G17 G18 G19 H5 H6 H7 H8 H9 H10 H11 H12 H13 H14 H15 H16 H17 H18 H19" xr:uid="{00000000-0002-0000-0200-000000000000}">
      <formula1>0</formula1>
      <formula2>1</formula2>
    </dataValidation>
    <dataValidation type="decimal" operator="greaterThanOrEqual" sqref="D5 D6 D7 D8 D9 D10 D11 D12 D13 D14 D15 D16 D17 D18 D19" xr:uid="{00000000-0002-0000-0200-000001000000}">
      <formula1>0</formula1>
    </dataValidation>
  </dataValidations>
  <pageMargins left="0.75" right="0.75" top="1" bottom="1" header="0.5" footer="0.5"/>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46"/>
  <sheetViews>
    <sheetView showGridLines="0" workbookViewId="0"/>
  </sheetViews>
  <sheetFormatPr defaultRowHeight="15" x14ac:dyDescent="0.2"/>
  <cols>
    <col min="1" max="1" width="21.25390625" customWidth="1"/>
    <col min="2" max="42" width="3.2265625" customWidth="1"/>
    <col min="46" max="46" width="7.93359375" customWidth="1"/>
    <col min="47" max="47" width="18.0234375" customWidth="1"/>
  </cols>
  <sheetData>
    <row r="1" spans="1:47" ht="19.5" customHeight="1" x14ac:dyDescent="0.25">
      <c r="A1" s="1" t="s">
        <v>80</v>
      </c>
    </row>
    <row r="2" spans="1:47" ht="108.75" customHeight="1" x14ac:dyDescent="0.2">
      <c r="A2" s="9" t="s">
        <v>81</v>
      </c>
    </row>
    <row r="3" spans="1:47" x14ac:dyDescent="0.2">
      <c r="A3" s="16" t="s">
        <v>82</v>
      </c>
      <c r="AT3" s="42" t="s">
        <v>83</v>
      </c>
    </row>
    <row r="4" spans="1:47" x14ac:dyDescent="0.2">
      <c r="A4" s="2" t="s">
        <v>84</v>
      </c>
      <c r="AT4" s="50" t="s">
        <v>85</v>
      </c>
      <c r="AU4" s="51" t="s">
        <v>86</v>
      </c>
    </row>
    <row r="5" spans="1:47" x14ac:dyDescent="0.2">
      <c r="B5" s="17">
        <f>-Entradas!$B$5</f>
        <v>-2</v>
      </c>
      <c r="C5" s="17">
        <f>B5+2*Entradas!$B$5/(41-1)</f>
        <v>-1.9</v>
      </c>
      <c r="D5" s="17">
        <f>C5+2*Entradas!$B$5/(41-1)</f>
        <v>-1.7999999999999998</v>
      </c>
      <c r="E5" s="17">
        <f>D5+2*Entradas!$B$5/(41-1)</f>
        <v>-1.6999999999999997</v>
      </c>
      <c r="F5" s="17">
        <f>E5+2*Entradas!$B$5/(41-1)</f>
        <v>-1.5999999999999996</v>
      </c>
      <c r="G5" s="17">
        <f>F5+2*Entradas!$B$5/(41-1)</f>
        <v>-1.4999999999999996</v>
      </c>
      <c r="H5" s="17">
        <f>G5+2*Entradas!$B$5/(41-1)</f>
        <v>-1.3999999999999995</v>
      </c>
      <c r="I5" s="17">
        <f>H5+2*Entradas!$B$5/(41-1)</f>
        <v>-1.2999999999999994</v>
      </c>
      <c r="J5" s="17">
        <f>I5+2*Entradas!$B$5/(41-1)</f>
        <v>-1.1999999999999993</v>
      </c>
      <c r="K5" s="17">
        <f>J5+2*Entradas!$B$5/(41-1)</f>
        <v>-1.0999999999999992</v>
      </c>
      <c r="L5" s="17">
        <f>K5+2*Entradas!$B$5/(41-1)</f>
        <v>-0.99999999999999922</v>
      </c>
      <c r="M5" s="17">
        <f>L5+2*Entradas!$B$5/(41-1)</f>
        <v>-0.89999999999999925</v>
      </c>
      <c r="N5" s="17">
        <f>M5+2*Entradas!$B$5/(41-1)</f>
        <v>-0.79999999999999927</v>
      </c>
      <c r="O5" s="17">
        <f>N5+2*Entradas!$B$5/(41-1)</f>
        <v>-0.69999999999999929</v>
      </c>
      <c r="P5" s="17">
        <f>O5+2*Entradas!$B$5/(41-1)</f>
        <v>-0.59999999999999931</v>
      </c>
      <c r="Q5" s="17">
        <f>P5+2*Entradas!$B$5/(41-1)</f>
        <v>-0.49999999999999933</v>
      </c>
      <c r="R5" s="17">
        <f>Q5+2*Entradas!$B$5/(41-1)</f>
        <v>-0.39999999999999936</v>
      </c>
      <c r="S5" s="17">
        <f>R5+2*Entradas!$B$5/(41-1)</f>
        <v>-0.29999999999999938</v>
      </c>
      <c r="T5" s="17">
        <f>S5+2*Entradas!$B$5/(41-1)</f>
        <v>-0.19999999999999937</v>
      </c>
      <c r="U5" s="17">
        <f>T5+2*Entradas!$B$5/(41-1)</f>
        <v>-9.9999999999999367E-2</v>
      </c>
      <c r="V5" s="17">
        <f>U5+2*Entradas!$B$5/(41-1)</f>
        <v>6.3837823915946501E-16</v>
      </c>
      <c r="W5" s="17">
        <f>V5+2*Entradas!$B$5/(41-1)</f>
        <v>0.10000000000000064</v>
      </c>
      <c r="X5" s="17">
        <f>W5+2*Entradas!$B$5/(41-1)</f>
        <v>0.20000000000000065</v>
      </c>
      <c r="Y5" s="17">
        <f>X5+2*Entradas!$B$5/(41-1)</f>
        <v>0.30000000000000066</v>
      </c>
      <c r="Z5" s="17">
        <f>Y5+2*Entradas!$B$5/(41-1)</f>
        <v>0.40000000000000069</v>
      </c>
      <c r="AA5" s="17">
        <f>Z5+2*Entradas!$B$5/(41-1)</f>
        <v>0.50000000000000067</v>
      </c>
      <c r="AB5" s="17">
        <f>AA5+2*Entradas!$B$5/(41-1)</f>
        <v>0.60000000000000064</v>
      </c>
      <c r="AC5" s="17">
        <f>AB5+2*Entradas!$B$5/(41-1)</f>
        <v>0.70000000000000062</v>
      </c>
      <c r="AD5" s="17">
        <f>AC5+2*Entradas!$B$5/(41-1)</f>
        <v>0.8000000000000006</v>
      </c>
      <c r="AE5" s="17">
        <f>AD5+2*Entradas!$B$5/(41-1)</f>
        <v>0.90000000000000058</v>
      </c>
      <c r="AF5" s="17">
        <f>AE5+2*Entradas!$B$5/(41-1)</f>
        <v>1.0000000000000007</v>
      </c>
      <c r="AG5" s="17">
        <f>AF5+2*Entradas!$B$5/(41-1)</f>
        <v>1.1000000000000008</v>
      </c>
      <c r="AH5" s="17">
        <f>AG5+2*Entradas!$B$5/(41-1)</f>
        <v>1.2000000000000008</v>
      </c>
      <c r="AI5" s="17">
        <f>AH5+2*Entradas!$B$5/(41-1)</f>
        <v>1.3000000000000009</v>
      </c>
      <c r="AJ5" s="17">
        <f>AI5+2*Entradas!$B$5/(41-1)</f>
        <v>1.400000000000001</v>
      </c>
      <c r="AK5" s="17">
        <f>AJ5+2*Entradas!$B$5/(41-1)</f>
        <v>1.5000000000000011</v>
      </c>
      <c r="AL5" s="17">
        <f>AK5+2*Entradas!$B$5/(41-1)</f>
        <v>1.6000000000000012</v>
      </c>
      <c r="AM5" s="17">
        <f>AL5+2*Entradas!$B$5/(41-1)</f>
        <v>1.7000000000000013</v>
      </c>
      <c r="AN5" s="17">
        <f>AM5+2*Entradas!$B$5/(41-1)</f>
        <v>1.8000000000000014</v>
      </c>
      <c r="AO5" s="17">
        <f>AN5+2*Entradas!$B$5/(41-1)</f>
        <v>1.9000000000000015</v>
      </c>
      <c r="AP5" s="17">
        <f>AO5+2*Entradas!$B$5/(41-1)</f>
        <v>2.0000000000000013</v>
      </c>
      <c r="AT5" s="52" t="s">
        <v>87</v>
      </c>
      <c r="AU5" s="51" t="s">
        <v>88</v>
      </c>
    </row>
    <row r="6" spans="1:47" ht="18" customHeight="1" x14ac:dyDescent="0.2">
      <c r="A6" s="17">
        <f>Entradas!$B$5</f>
        <v>2</v>
      </c>
      <c r="B6" s="18" t="str">
        <f>IF((B$5^2+$A6^2)&gt;Entradas!$B$5^2,"",--(SQRT((B$5-Entradas!$K$12)^2+($A6-Entradas!$L$12)^2)&lt;=Entradas!$D$12)+--(SQRT((B$5-Entradas!$K$13)^2+($A6-Entradas!$L$13)^2)&lt;=Entradas!$D$13)+--(SQRT((B$5-Entradas!$K$14)^2+($A6-Entradas!$L$14)^2)&lt;=Entradas!$D$14)+--(SQRT((B$5-Entradas!$K$15)^2+($A6-Entradas!$L$15)^2)&lt;=Entradas!$D$15)+--(SQRT((B$5-Entradas!$K$16)^2+($A6-Entradas!$L$16)^2)&lt;=Entradas!$D$16))</f>
        <v/>
      </c>
      <c r="C6" s="18" t="str">
        <f>IF((C$5^2+$A6^2)&gt;Entradas!$B$5^2,"",--(SQRT((C$5-Entradas!$K$12)^2+($A6-Entradas!$L$12)^2)&lt;=Entradas!$D$12)+--(SQRT((C$5-Entradas!$K$13)^2+($A6-Entradas!$L$13)^2)&lt;=Entradas!$D$13)+--(SQRT((C$5-Entradas!$K$14)^2+($A6-Entradas!$L$14)^2)&lt;=Entradas!$D$14)+--(SQRT((C$5-Entradas!$K$15)^2+($A6-Entradas!$L$15)^2)&lt;=Entradas!$D$15)+--(SQRT((C$5-Entradas!$K$16)^2+($A6-Entradas!$L$16)^2)&lt;=Entradas!$D$16))</f>
        <v/>
      </c>
      <c r="D6" s="18" t="str">
        <f>IF((D$5^2+$A6^2)&gt;Entradas!$B$5^2,"",--(SQRT((D$5-Entradas!$K$12)^2+($A6-Entradas!$L$12)^2)&lt;=Entradas!$D$12)+--(SQRT((D$5-Entradas!$K$13)^2+($A6-Entradas!$L$13)^2)&lt;=Entradas!$D$13)+--(SQRT((D$5-Entradas!$K$14)^2+($A6-Entradas!$L$14)^2)&lt;=Entradas!$D$14)+--(SQRT((D$5-Entradas!$K$15)^2+($A6-Entradas!$L$15)^2)&lt;=Entradas!$D$15)+--(SQRT((D$5-Entradas!$K$16)^2+($A6-Entradas!$L$16)^2)&lt;=Entradas!$D$16))</f>
        <v/>
      </c>
      <c r="E6" s="18" t="str">
        <f>IF((E$5^2+$A6^2)&gt;Entradas!$B$5^2,"",--(SQRT((E$5-Entradas!$K$12)^2+($A6-Entradas!$L$12)^2)&lt;=Entradas!$D$12)+--(SQRT((E$5-Entradas!$K$13)^2+($A6-Entradas!$L$13)^2)&lt;=Entradas!$D$13)+--(SQRT((E$5-Entradas!$K$14)^2+($A6-Entradas!$L$14)^2)&lt;=Entradas!$D$14)+--(SQRT((E$5-Entradas!$K$15)^2+($A6-Entradas!$L$15)^2)&lt;=Entradas!$D$15)+--(SQRT((E$5-Entradas!$K$16)^2+($A6-Entradas!$L$16)^2)&lt;=Entradas!$D$16))</f>
        <v/>
      </c>
      <c r="F6" s="18" t="str">
        <f>IF((F$5^2+$A6^2)&gt;Entradas!$B$5^2,"",--(SQRT((F$5-Entradas!$K$12)^2+($A6-Entradas!$L$12)^2)&lt;=Entradas!$D$12)+--(SQRT((F$5-Entradas!$K$13)^2+($A6-Entradas!$L$13)^2)&lt;=Entradas!$D$13)+--(SQRT((F$5-Entradas!$K$14)^2+($A6-Entradas!$L$14)^2)&lt;=Entradas!$D$14)+--(SQRT((F$5-Entradas!$K$15)^2+($A6-Entradas!$L$15)^2)&lt;=Entradas!$D$15)+--(SQRT((F$5-Entradas!$K$16)^2+($A6-Entradas!$L$16)^2)&lt;=Entradas!$D$16))</f>
        <v/>
      </c>
      <c r="G6" s="18" t="str">
        <f>IF((G$5^2+$A6^2)&gt;Entradas!$B$5^2,"",--(SQRT((G$5-Entradas!$K$12)^2+($A6-Entradas!$L$12)^2)&lt;=Entradas!$D$12)+--(SQRT((G$5-Entradas!$K$13)^2+($A6-Entradas!$L$13)^2)&lt;=Entradas!$D$13)+--(SQRT((G$5-Entradas!$K$14)^2+($A6-Entradas!$L$14)^2)&lt;=Entradas!$D$14)+--(SQRT((G$5-Entradas!$K$15)^2+($A6-Entradas!$L$15)^2)&lt;=Entradas!$D$15)+--(SQRT((G$5-Entradas!$K$16)^2+($A6-Entradas!$L$16)^2)&lt;=Entradas!$D$16))</f>
        <v/>
      </c>
      <c r="H6" s="18" t="str">
        <f>IF((H$5^2+$A6^2)&gt;Entradas!$B$5^2,"",--(SQRT((H$5-Entradas!$K$12)^2+($A6-Entradas!$L$12)^2)&lt;=Entradas!$D$12)+--(SQRT((H$5-Entradas!$K$13)^2+($A6-Entradas!$L$13)^2)&lt;=Entradas!$D$13)+--(SQRT((H$5-Entradas!$K$14)^2+($A6-Entradas!$L$14)^2)&lt;=Entradas!$D$14)+--(SQRT((H$5-Entradas!$K$15)^2+($A6-Entradas!$L$15)^2)&lt;=Entradas!$D$15)+--(SQRT((H$5-Entradas!$K$16)^2+($A6-Entradas!$L$16)^2)&lt;=Entradas!$D$16))</f>
        <v/>
      </c>
      <c r="I6" s="18" t="str">
        <f>IF((I$5^2+$A6^2)&gt;Entradas!$B$5^2,"",--(SQRT((I$5-Entradas!$K$12)^2+($A6-Entradas!$L$12)^2)&lt;=Entradas!$D$12)+--(SQRT((I$5-Entradas!$K$13)^2+($A6-Entradas!$L$13)^2)&lt;=Entradas!$D$13)+--(SQRT((I$5-Entradas!$K$14)^2+($A6-Entradas!$L$14)^2)&lt;=Entradas!$D$14)+--(SQRT((I$5-Entradas!$K$15)^2+($A6-Entradas!$L$15)^2)&lt;=Entradas!$D$15)+--(SQRT((I$5-Entradas!$K$16)^2+($A6-Entradas!$L$16)^2)&lt;=Entradas!$D$16))</f>
        <v/>
      </c>
      <c r="J6" s="18" t="str">
        <f>IF((J$5^2+$A6^2)&gt;Entradas!$B$5^2,"",--(SQRT((J$5-Entradas!$K$12)^2+($A6-Entradas!$L$12)^2)&lt;=Entradas!$D$12)+--(SQRT((J$5-Entradas!$K$13)^2+($A6-Entradas!$L$13)^2)&lt;=Entradas!$D$13)+--(SQRT((J$5-Entradas!$K$14)^2+($A6-Entradas!$L$14)^2)&lt;=Entradas!$D$14)+--(SQRT((J$5-Entradas!$K$15)^2+($A6-Entradas!$L$15)^2)&lt;=Entradas!$D$15)+--(SQRT((J$5-Entradas!$K$16)^2+($A6-Entradas!$L$16)^2)&lt;=Entradas!$D$16))</f>
        <v/>
      </c>
      <c r="K6" s="18" t="str">
        <f>IF((K$5^2+$A6^2)&gt;Entradas!$B$5^2,"",--(SQRT((K$5-Entradas!$K$12)^2+($A6-Entradas!$L$12)^2)&lt;=Entradas!$D$12)+--(SQRT((K$5-Entradas!$K$13)^2+($A6-Entradas!$L$13)^2)&lt;=Entradas!$D$13)+--(SQRT((K$5-Entradas!$K$14)^2+($A6-Entradas!$L$14)^2)&lt;=Entradas!$D$14)+--(SQRT((K$5-Entradas!$K$15)^2+($A6-Entradas!$L$15)^2)&lt;=Entradas!$D$15)+--(SQRT((K$5-Entradas!$K$16)^2+($A6-Entradas!$L$16)^2)&lt;=Entradas!$D$16))</f>
        <v/>
      </c>
      <c r="L6" s="18" t="str">
        <f>IF((L$5^2+$A6^2)&gt;Entradas!$B$5^2,"",--(SQRT((L$5-Entradas!$K$12)^2+($A6-Entradas!$L$12)^2)&lt;=Entradas!$D$12)+--(SQRT((L$5-Entradas!$K$13)^2+($A6-Entradas!$L$13)^2)&lt;=Entradas!$D$13)+--(SQRT((L$5-Entradas!$K$14)^2+($A6-Entradas!$L$14)^2)&lt;=Entradas!$D$14)+--(SQRT((L$5-Entradas!$K$15)^2+($A6-Entradas!$L$15)^2)&lt;=Entradas!$D$15)+--(SQRT((L$5-Entradas!$K$16)^2+($A6-Entradas!$L$16)^2)&lt;=Entradas!$D$16))</f>
        <v/>
      </c>
      <c r="M6" s="18" t="str">
        <f>IF((M$5^2+$A6^2)&gt;Entradas!$B$5^2,"",--(SQRT((M$5-Entradas!$K$12)^2+($A6-Entradas!$L$12)^2)&lt;=Entradas!$D$12)+--(SQRT((M$5-Entradas!$K$13)^2+($A6-Entradas!$L$13)^2)&lt;=Entradas!$D$13)+--(SQRT((M$5-Entradas!$K$14)^2+($A6-Entradas!$L$14)^2)&lt;=Entradas!$D$14)+--(SQRT((M$5-Entradas!$K$15)^2+($A6-Entradas!$L$15)^2)&lt;=Entradas!$D$15)+--(SQRT((M$5-Entradas!$K$16)^2+($A6-Entradas!$L$16)^2)&lt;=Entradas!$D$16))</f>
        <v/>
      </c>
      <c r="N6" s="18" t="str">
        <f>IF((N$5^2+$A6^2)&gt;Entradas!$B$5^2,"",--(SQRT((N$5-Entradas!$K$12)^2+($A6-Entradas!$L$12)^2)&lt;=Entradas!$D$12)+--(SQRT((N$5-Entradas!$K$13)^2+($A6-Entradas!$L$13)^2)&lt;=Entradas!$D$13)+--(SQRT((N$5-Entradas!$K$14)^2+($A6-Entradas!$L$14)^2)&lt;=Entradas!$D$14)+--(SQRT((N$5-Entradas!$K$15)^2+($A6-Entradas!$L$15)^2)&lt;=Entradas!$D$15)+--(SQRT((N$5-Entradas!$K$16)^2+($A6-Entradas!$L$16)^2)&lt;=Entradas!$D$16))</f>
        <v/>
      </c>
      <c r="O6" s="18" t="str">
        <f>IF((O$5^2+$A6^2)&gt;Entradas!$B$5^2,"",--(SQRT((O$5-Entradas!$K$12)^2+($A6-Entradas!$L$12)^2)&lt;=Entradas!$D$12)+--(SQRT((O$5-Entradas!$K$13)^2+($A6-Entradas!$L$13)^2)&lt;=Entradas!$D$13)+--(SQRT((O$5-Entradas!$K$14)^2+($A6-Entradas!$L$14)^2)&lt;=Entradas!$D$14)+--(SQRT((O$5-Entradas!$K$15)^2+($A6-Entradas!$L$15)^2)&lt;=Entradas!$D$15)+--(SQRT((O$5-Entradas!$K$16)^2+($A6-Entradas!$L$16)^2)&lt;=Entradas!$D$16))</f>
        <v/>
      </c>
      <c r="P6" s="18" t="str">
        <f>IF((P$5^2+$A6^2)&gt;Entradas!$B$5^2,"",--(SQRT((P$5-Entradas!$K$12)^2+($A6-Entradas!$L$12)^2)&lt;=Entradas!$D$12)+--(SQRT((P$5-Entradas!$K$13)^2+($A6-Entradas!$L$13)^2)&lt;=Entradas!$D$13)+--(SQRT((P$5-Entradas!$K$14)^2+($A6-Entradas!$L$14)^2)&lt;=Entradas!$D$14)+--(SQRT((P$5-Entradas!$K$15)^2+($A6-Entradas!$L$15)^2)&lt;=Entradas!$D$15)+--(SQRT((P$5-Entradas!$K$16)^2+($A6-Entradas!$L$16)^2)&lt;=Entradas!$D$16))</f>
        <v/>
      </c>
      <c r="Q6" s="18" t="str">
        <f>IF((Q$5^2+$A6^2)&gt;Entradas!$B$5^2,"",--(SQRT((Q$5-Entradas!$K$12)^2+($A6-Entradas!$L$12)^2)&lt;=Entradas!$D$12)+--(SQRT((Q$5-Entradas!$K$13)^2+($A6-Entradas!$L$13)^2)&lt;=Entradas!$D$13)+--(SQRT((Q$5-Entradas!$K$14)^2+($A6-Entradas!$L$14)^2)&lt;=Entradas!$D$14)+--(SQRT((Q$5-Entradas!$K$15)^2+($A6-Entradas!$L$15)^2)&lt;=Entradas!$D$15)+--(SQRT((Q$5-Entradas!$K$16)^2+($A6-Entradas!$L$16)^2)&lt;=Entradas!$D$16))</f>
        <v/>
      </c>
      <c r="R6" s="18" t="str">
        <f>IF((R$5^2+$A6^2)&gt;Entradas!$B$5^2,"",--(SQRT((R$5-Entradas!$K$12)^2+($A6-Entradas!$L$12)^2)&lt;=Entradas!$D$12)+--(SQRT((R$5-Entradas!$K$13)^2+($A6-Entradas!$L$13)^2)&lt;=Entradas!$D$13)+--(SQRT((R$5-Entradas!$K$14)^2+($A6-Entradas!$L$14)^2)&lt;=Entradas!$D$14)+--(SQRT((R$5-Entradas!$K$15)^2+($A6-Entradas!$L$15)^2)&lt;=Entradas!$D$15)+--(SQRT((R$5-Entradas!$K$16)^2+($A6-Entradas!$L$16)^2)&lt;=Entradas!$D$16))</f>
        <v/>
      </c>
      <c r="S6" s="18" t="str">
        <f>IF((S$5^2+$A6^2)&gt;Entradas!$B$5^2,"",--(SQRT((S$5-Entradas!$K$12)^2+($A6-Entradas!$L$12)^2)&lt;=Entradas!$D$12)+--(SQRT((S$5-Entradas!$K$13)^2+($A6-Entradas!$L$13)^2)&lt;=Entradas!$D$13)+--(SQRT((S$5-Entradas!$K$14)^2+($A6-Entradas!$L$14)^2)&lt;=Entradas!$D$14)+--(SQRT((S$5-Entradas!$K$15)^2+($A6-Entradas!$L$15)^2)&lt;=Entradas!$D$15)+--(SQRT((S$5-Entradas!$K$16)^2+($A6-Entradas!$L$16)^2)&lt;=Entradas!$D$16))</f>
        <v/>
      </c>
      <c r="T6" s="18" t="str">
        <f>IF((T$5^2+$A6^2)&gt;Entradas!$B$5^2,"",--(SQRT((T$5-Entradas!$K$12)^2+($A6-Entradas!$L$12)^2)&lt;=Entradas!$D$12)+--(SQRT((T$5-Entradas!$K$13)^2+($A6-Entradas!$L$13)^2)&lt;=Entradas!$D$13)+--(SQRT((T$5-Entradas!$K$14)^2+($A6-Entradas!$L$14)^2)&lt;=Entradas!$D$14)+--(SQRT((T$5-Entradas!$K$15)^2+($A6-Entradas!$L$15)^2)&lt;=Entradas!$D$15)+--(SQRT((T$5-Entradas!$K$16)^2+($A6-Entradas!$L$16)^2)&lt;=Entradas!$D$16))</f>
        <v/>
      </c>
      <c r="U6" s="18" t="str">
        <f>IF((U$5^2+$A6^2)&gt;Entradas!$B$5^2,"",--(SQRT((U$5-Entradas!$K$12)^2+($A6-Entradas!$L$12)^2)&lt;=Entradas!$D$12)+--(SQRT((U$5-Entradas!$K$13)^2+($A6-Entradas!$L$13)^2)&lt;=Entradas!$D$13)+--(SQRT((U$5-Entradas!$K$14)^2+($A6-Entradas!$L$14)^2)&lt;=Entradas!$D$14)+--(SQRT((U$5-Entradas!$K$15)^2+($A6-Entradas!$L$15)^2)&lt;=Entradas!$D$15)+--(SQRT((U$5-Entradas!$K$16)^2+($A6-Entradas!$L$16)^2)&lt;=Entradas!$D$16))</f>
        <v/>
      </c>
      <c r="V6" s="18">
        <f>IF((V$5^2+$A6^2)&gt;Entradas!$B$5^2,"",--(SQRT((V$5-Entradas!$K$12)^2+($A6-Entradas!$L$12)^2)&lt;=Entradas!$D$12)+--(SQRT((V$5-Entradas!$K$13)^2+($A6-Entradas!$L$13)^2)&lt;=Entradas!$D$13)+--(SQRT((V$5-Entradas!$K$14)^2+($A6-Entradas!$L$14)^2)&lt;=Entradas!$D$14)+--(SQRT((V$5-Entradas!$K$15)^2+($A6-Entradas!$L$15)^2)&lt;=Entradas!$D$15)+--(SQRT((V$5-Entradas!$K$16)^2+($A6-Entradas!$L$16)^2)&lt;=Entradas!$D$16))</f>
        <v>5</v>
      </c>
      <c r="W6" s="18" t="str">
        <f>IF((W$5^2+$A6^2)&gt;Entradas!$B$5^2,"",--(SQRT((W$5-Entradas!$K$12)^2+($A6-Entradas!$L$12)^2)&lt;=Entradas!$D$12)+--(SQRT((W$5-Entradas!$K$13)^2+($A6-Entradas!$L$13)^2)&lt;=Entradas!$D$13)+--(SQRT((W$5-Entradas!$K$14)^2+($A6-Entradas!$L$14)^2)&lt;=Entradas!$D$14)+--(SQRT((W$5-Entradas!$K$15)^2+($A6-Entradas!$L$15)^2)&lt;=Entradas!$D$15)+--(SQRT((W$5-Entradas!$K$16)^2+($A6-Entradas!$L$16)^2)&lt;=Entradas!$D$16))</f>
        <v/>
      </c>
      <c r="X6" s="18" t="str">
        <f>IF((X$5^2+$A6^2)&gt;Entradas!$B$5^2,"",--(SQRT((X$5-Entradas!$K$12)^2+($A6-Entradas!$L$12)^2)&lt;=Entradas!$D$12)+--(SQRT((X$5-Entradas!$K$13)^2+($A6-Entradas!$L$13)^2)&lt;=Entradas!$D$13)+--(SQRT((X$5-Entradas!$K$14)^2+($A6-Entradas!$L$14)^2)&lt;=Entradas!$D$14)+--(SQRT((X$5-Entradas!$K$15)^2+($A6-Entradas!$L$15)^2)&lt;=Entradas!$D$15)+--(SQRT((X$5-Entradas!$K$16)^2+($A6-Entradas!$L$16)^2)&lt;=Entradas!$D$16))</f>
        <v/>
      </c>
      <c r="Y6" s="18" t="str">
        <f>IF((Y$5^2+$A6^2)&gt;Entradas!$B$5^2,"",--(SQRT((Y$5-Entradas!$K$12)^2+($A6-Entradas!$L$12)^2)&lt;=Entradas!$D$12)+--(SQRT((Y$5-Entradas!$K$13)^2+($A6-Entradas!$L$13)^2)&lt;=Entradas!$D$13)+--(SQRT((Y$5-Entradas!$K$14)^2+($A6-Entradas!$L$14)^2)&lt;=Entradas!$D$14)+--(SQRT((Y$5-Entradas!$K$15)^2+($A6-Entradas!$L$15)^2)&lt;=Entradas!$D$15)+--(SQRT((Y$5-Entradas!$K$16)^2+($A6-Entradas!$L$16)^2)&lt;=Entradas!$D$16))</f>
        <v/>
      </c>
      <c r="Z6" s="18" t="str">
        <f>IF((Z$5^2+$A6^2)&gt;Entradas!$B$5^2,"",--(SQRT((Z$5-Entradas!$K$12)^2+($A6-Entradas!$L$12)^2)&lt;=Entradas!$D$12)+--(SQRT((Z$5-Entradas!$K$13)^2+($A6-Entradas!$L$13)^2)&lt;=Entradas!$D$13)+--(SQRT((Z$5-Entradas!$K$14)^2+($A6-Entradas!$L$14)^2)&lt;=Entradas!$D$14)+--(SQRT((Z$5-Entradas!$K$15)^2+($A6-Entradas!$L$15)^2)&lt;=Entradas!$D$15)+--(SQRT((Z$5-Entradas!$K$16)^2+($A6-Entradas!$L$16)^2)&lt;=Entradas!$D$16))</f>
        <v/>
      </c>
      <c r="AA6" s="18" t="str">
        <f>IF((AA$5^2+$A6^2)&gt;Entradas!$B$5^2,"",--(SQRT((AA$5-Entradas!$K$12)^2+($A6-Entradas!$L$12)^2)&lt;=Entradas!$D$12)+--(SQRT((AA$5-Entradas!$K$13)^2+($A6-Entradas!$L$13)^2)&lt;=Entradas!$D$13)+--(SQRT((AA$5-Entradas!$K$14)^2+($A6-Entradas!$L$14)^2)&lt;=Entradas!$D$14)+--(SQRT((AA$5-Entradas!$K$15)^2+($A6-Entradas!$L$15)^2)&lt;=Entradas!$D$15)+--(SQRT((AA$5-Entradas!$K$16)^2+($A6-Entradas!$L$16)^2)&lt;=Entradas!$D$16))</f>
        <v/>
      </c>
      <c r="AB6" s="18" t="str">
        <f>IF((AB$5^2+$A6^2)&gt;Entradas!$B$5^2,"",--(SQRT((AB$5-Entradas!$K$12)^2+($A6-Entradas!$L$12)^2)&lt;=Entradas!$D$12)+--(SQRT((AB$5-Entradas!$K$13)^2+($A6-Entradas!$L$13)^2)&lt;=Entradas!$D$13)+--(SQRT((AB$5-Entradas!$K$14)^2+($A6-Entradas!$L$14)^2)&lt;=Entradas!$D$14)+--(SQRT((AB$5-Entradas!$K$15)^2+($A6-Entradas!$L$15)^2)&lt;=Entradas!$D$15)+--(SQRT((AB$5-Entradas!$K$16)^2+($A6-Entradas!$L$16)^2)&lt;=Entradas!$D$16))</f>
        <v/>
      </c>
      <c r="AC6" s="18" t="str">
        <f>IF((AC$5^2+$A6^2)&gt;Entradas!$B$5^2,"",--(SQRT((AC$5-Entradas!$K$12)^2+($A6-Entradas!$L$12)^2)&lt;=Entradas!$D$12)+--(SQRT((AC$5-Entradas!$K$13)^2+($A6-Entradas!$L$13)^2)&lt;=Entradas!$D$13)+--(SQRT((AC$5-Entradas!$K$14)^2+($A6-Entradas!$L$14)^2)&lt;=Entradas!$D$14)+--(SQRT((AC$5-Entradas!$K$15)^2+($A6-Entradas!$L$15)^2)&lt;=Entradas!$D$15)+--(SQRT((AC$5-Entradas!$K$16)^2+($A6-Entradas!$L$16)^2)&lt;=Entradas!$D$16))</f>
        <v/>
      </c>
      <c r="AD6" s="18" t="str">
        <f>IF((AD$5^2+$A6^2)&gt;Entradas!$B$5^2,"",--(SQRT((AD$5-Entradas!$K$12)^2+($A6-Entradas!$L$12)^2)&lt;=Entradas!$D$12)+--(SQRT((AD$5-Entradas!$K$13)^2+($A6-Entradas!$L$13)^2)&lt;=Entradas!$D$13)+--(SQRT((AD$5-Entradas!$K$14)^2+($A6-Entradas!$L$14)^2)&lt;=Entradas!$D$14)+--(SQRT((AD$5-Entradas!$K$15)^2+($A6-Entradas!$L$15)^2)&lt;=Entradas!$D$15)+--(SQRT((AD$5-Entradas!$K$16)^2+($A6-Entradas!$L$16)^2)&lt;=Entradas!$D$16))</f>
        <v/>
      </c>
      <c r="AE6" s="18" t="str">
        <f>IF((AE$5^2+$A6^2)&gt;Entradas!$B$5^2,"",--(SQRT((AE$5-Entradas!$K$12)^2+($A6-Entradas!$L$12)^2)&lt;=Entradas!$D$12)+--(SQRT((AE$5-Entradas!$K$13)^2+($A6-Entradas!$L$13)^2)&lt;=Entradas!$D$13)+--(SQRT((AE$5-Entradas!$K$14)^2+($A6-Entradas!$L$14)^2)&lt;=Entradas!$D$14)+--(SQRT((AE$5-Entradas!$K$15)^2+($A6-Entradas!$L$15)^2)&lt;=Entradas!$D$15)+--(SQRT((AE$5-Entradas!$K$16)^2+($A6-Entradas!$L$16)^2)&lt;=Entradas!$D$16))</f>
        <v/>
      </c>
      <c r="AF6" s="18" t="str">
        <f>IF((AF$5^2+$A6^2)&gt;Entradas!$B$5^2,"",--(SQRT((AF$5-Entradas!$K$12)^2+($A6-Entradas!$L$12)^2)&lt;=Entradas!$D$12)+--(SQRT((AF$5-Entradas!$K$13)^2+($A6-Entradas!$L$13)^2)&lt;=Entradas!$D$13)+--(SQRT((AF$5-Entradas!$K$14)^2+($A6-Entradas!$L$14)^2)&lt;=Entradas!$D$14)+--(SQRT((AF$5-Entradas!$K$15)^2+($A6-Entradas!$L$15)^2)&lt;=Entradas!$D$15)+--(SQRT((AF$5-Entradas!$K$16)^2+($A6-Entradas!$L$16)^2)&lt;=Entradas!$D$16))</f>
        <v/>
      </c>
      <c r="AG6" s="18" t="str">
        <f>IF((AG$5^2+$A6^2)&gt;Entradas!$B$5^2,"",--(SQRT((AG$5-Entradas!$K$12)^2+($A6-Entradas!$L$12)^2)&lt;=Entradas!$D$12)+--(SQRT((AG$5-Entradas!$K$13)^2+($A6-Entradas!$L$13)^2)&lt;=Entradas!$D$13)+--(SQRT((AG$5-Entradas!$K$14)^2+($A6-Entradas!$L$14)^2)&lt;=Entradas!$D$14)+--(SQRT((AG$5-Entradas!$K$15)^2+($A6-Entradas!$L$15)^2)&lt;=Entradas!$D$15)+--(SQRT((AG$5-Entradas!$K$16)^2+($A6-Entradas!$L$16)^2)&lt;=Entradas!$D$16))</f>
        <v/>
      </c>
      <c r="AH6" s="18" t="str">
        <f>IF((AH$5^2+$A6^2)&gt;Entradas!$B$5^2,"",--(SQRT((AH$5-Entradas!$K$12)^2+($A6-Entradas!$L$12)^2)&lt;=Entradas!$D$12)+--(SQRT((AH$5-Entradas!$K$13)^2+($A6-Entradas!$L$13)^2)&lt;=Entradas!$D$13)+--(SQRT((AH$5-Entradas!$K$14)^2+($A6-Entradas!$L$14)^2)&lt;=Entradas!$D$14)+--(SQRT((AH$5-Entradas!$K$15)^2+($A6-Entradas!$L$15)^2)&lt;=Entradas!$D$15)+--(SQRT((AH$5-Entradas!$K$16)^2+($A6-Entradas!$L$16)^2)&lt;=Entradas!$D$16))</f>
        <v/>
      </c>
      <c r="AI6" s="18" t="str">
        <f>IF((AI$5^2+$A6^2)&gt;Entradas!$B$5^2,"",--(SQRT((AI$5-Entradas!$K$12)^2+($A6-Entradas!$L$12)^2)&lt;=Entradas!$D$12)+--(SQRT((AI$5-Entradas!$K$13)^2+($A6-Entradas!$L$13)^2)&lt;=Entradas!$D$13)+--(SQRT((AI$5-Entradas!$K$14)^2+($A6-Entradas!$L$14)^2)&lt;=Entradas!$D$14)+--(SQRT((AI$5-Entradas!$K$15)^2+($A6-Entradas!$L$15)^2)&lt;=Entradas!$D$15)+--(SQRT((AI$5-Entradas!$K$16)^2+($A6-Entradas!$L$16)^2)&lt;=Entradas!$D$16))</f>
        <v/>
      </c>
      <c r="AJ6" s="18" t="str">
        <f>IF((AJ$5^2+$A6^2)&gt;Entradas!$B$5^2,"",--(SQRT((AJ$5-Entradas!$K$12)^2+($A6-Entradas!$L$12)^2)&lt;=Entradas!$D$12)+--(SQRT((AJ$5-Entradas!$K$13)^2+($A6-Entradas!$L$13)^2)&lt;=Entradas!$D$13)+--(SQRT((AJ$5-Entradas!$K$14)^2+($A6-Entradas!$L$14)^2)&lt;=Entradas!$D$14)+--(SQRT((AJ$5-Entradas!$K$15)^2+($A6-Entradas!$L$15)^2)&lt;=Entradas!$D$15)+--(SQRT((AJ$5-Entradas!$K$16)^2+($A6-Entradas!$L$16)^2)&lt;=Entradas!$D$16))</f>
        <v/>
      </c>
      <c r="AK6" s="18" t="str">
        <f>IF((AK$5^2+$A6^2)&gt;Entradas!$B$5^2,"",--(SQRT((AK$5-Entradas!$K$12)^2+($A6-Entradas!$L$12)^2)&lt;=Entradas!$D$12)+--(SQRT((AK$5-Entradas!$K$13)^2+($A6-Entradas!$L$13)^2)&lt;=Entradas!$D$13)+--(SQRT((AK$5-Entradas!$K$14)^2+($A6-Entradas!$L$14)^2)&lt;=Entradas!$D$14)+--(SQRT((AK$5-Entradas!$K$15)^2+($A6-Entradas!$L$15)^2)&lt;=Entradas!$D$15)+--(SQRT((AK$5-Entradas!$K$16)^2+($A6-Entradas!$L$16)^2)&lt;=Entradas!$D$16))</f>
        <v/>
      </c>
      <c r="AL6" s="18" t="str">
        <f>IF((AL$5^2+$A6^2)&gt;Entradas!$B$5^2,"",--(SQRT((AL$5-Entradas!$K$12)^2+($A6-Entradas!$L$12)^2)&lt;=Entradas!$D$12)+--(SQRT((AL$5-Entradas!$K$13)^2+($A6-Entradas!$L$13)^2)&lt;=Entradas!$D$13)+--(SQRT((AL$5-Entradas!$K$14)^2+($A6-Entradas!$L$14)^2)&lt;=Entradas!$D$14)+--(SQRT((AL$5-Entradas!$K$15)^2+($A6-Entradas!$L$15)^2)&lt;=Entradas!$D$15)+--(SQRT((AL$5-Entradas!$K$16)^2+($A6-Entradas!$L$16)^2)&lt;=Entradas!$D$16))</f>
        <v/>
      </c>
      <c r="AM6" s="18" t="str">
        <f>IF((AM$5^2+$A6^2)&gt;Entradas!$B$5^2,"",--(SQRT((AM$5-Entradas!$K$12)^2+($A6-Entradas!$L$12)^2)&lt;=Entradas!$D$12)+--(SQRT((AM$5-Entradas!$K$13)^2+($A6-Entradas!$L$13)^2)&lt;=Entradas!$D$13)+--(SQRT((AM$5-Entradas!$K$14)^2+($A6-Entradas!$L$14)^2)&lt;=Entradas!$D$14)+--(SQRT((AM$5-Entradas!$K$15)^2+($A6-Entradas!$L$15)^2)&lt;=Entradas!$D$15)+--(SQRT((AM$5-Entradas!$K$16)^2+($A6-Entradas!$L$16)^2)&lt;=Entradas!$D$16))</f>
        <v/>
      </c>
      <c r="AN6" s="18" t="str">
        <f>IF((AN$5^2+$A6^2)&gt;Entradas!$B$5^2,"",--(SQRT((AN$5-Entradas!$K$12)^2+($A6-Entradas!$L$12)^2)&lt;=Entradas!$D$12)+--(SQRT((AN$5-Entradas!$K$13)^2+($A6-Entradas!$L$13)^2)&lt;=Entradas!$D$13)+--(SQRT((AN$5-Entradas!$K$14)^2+($A6-Entradas!$L$14)^2)&lt;=Entradas!$D$14)+--(SQRT((AN$5-Entradas!$K$15)^2+($A6-Entradas!$L$15)^2)&lt;=Entradas!$D$15)+--(SQRT((AN$5-Entradas!$K$16)^2+($A6-Entradas!$L$16)^2)&lt;=Entradas!$D$16))</f>
        <v/>
      </c>
      <c r="AO6" s="18" t="str">
        <f>IF((AO$5^2+$A6^2)&gt;Entradas!$B$5^2,"",--(SQRT((AO$5-Entradas!$K$12)^2+($A6-Entradas!$L$12)^2)&lt;=Entradas!$D$12)+--(SQRT((AO$5-Entradas!$K$13)^2+($A6-Entradas!$L$13)^2)&lt;=Entradas!$D$13)+--(SQRT((AO$5-Entradas!$K$14)^2+($A6-Entradas!$L$14)^2)&lt;=Entradas!$D$14)+--(SQRT((AO$5-Entradas!$K$15)^2+($A6-Entradas!$L$15)^2)&lt;=Entradas!$D$15)+--(SQRT((AO$5-Entradas!$K$16)^2+($A6-Entradas!$L$16)^2)&lt;=Entradas!$D$16))</f>
        <v/>
      </c>
      <c r="AP6" s="18" t="str">
        <f>IF((AP$5^2+$A6^2)&gt;Entradas!$B$5^2,"",--(SQRT((AP$5-Entradas!$K$12)^2+($A6-Entradas!$L$12)^2)&lt;=Entradas!$D$12)+--(SQRT((AP$5-Entradas!$K$13)^2+($A6-Entradas!$L$13)^2)&lt;=Entradas!$D$13)+--(SQRT((AP$5-Entradas!$K$14)^2+($A6-Entradas!$L$14)^2)&lt;=Entradas!$D$14)+--(SQRT((AP$5-Entradas!$K$15)^2+($A6-Entradas!$L$15)^2)&lt;=Entradas!$D$15)+--(SQRT((AP$5-Entradas!$K$16)^2+($A6-Entradas!$L$16)^2)&lt;=Entradas!$D$16))</f>
        <v/>
      </c>
      <c r="AT6" s="53" t="s">
        <v>89</v>
      </c>
      <c r="AU6" s="51" t="s">
        <v>90</v>
      </c>
    </row>
    <row r="7" spans="1:47" ht="18" customHeight="1" x14ac:dyDescent="0.2">
      <c r="A7" s="17">
        <f>A6-2*Entradas!$B$5/(41-1)</f>
        <v>1.9</v>
      </c>
      <c r="B7" s="18" t="str">
        <f>IF((B$5^2+$A7^2)&gt;Entradas!$B$5^2,"",--(SQRT((B$5-Entradas!$K$12)^2+($A7-Entradas!$L$12)^2)&lt;=Entradas!$D$12)+--(SQRT((B$5-Entradas!$K$13)^2+($A7-Entradas!$L$13)^2)&lt;=Entradas!$D$13)+--(SQRT((B$5-Entradas!$K$14)^2+($A7-Entradas!$L$14)^2)&lt;=Entradas!$D$14)+--(SQRT((B$5-Entradas!$K$15)^2+($A7-Entradas!$L$15)^2)&lt;=Entradas!$D$15)+--(SQRT((B$5-Entradas!$K$16)^2+($A7-Entradas!$L$16)^2)&lt;=Entradas!$D$16))</f>
        <v/>
      </c>
      <c r="C7" s="18" t="str">
        <f>IF((C$5^2+$A7^2)&gt;Entradas!$B$5^2,"",--(SQRT((C$5-Entradas!$K$12)^2+($A7-Entradas!$L$12)^2)&lt;=Entradas!$D$12)+--(SQRT((C$5-Entradas!$K$13)^2+($A7-Entradas!$L$13)^2)&lt;=Entradas!$D$13)+--(SQRT((C$5-Entradas!$K$14)^2+($A7-Entradas!$L$14)^2)&lt;=Entradas!$D$14)+--(SQRT((C$5-Entradas!$K$15)^2+($A7-Entradas!$L$15)^2)&lt;=Entradas!$D$15)+--(SQRT((C$5-Entradas!$K$16)^2+($A7-Entradas!$L$16)^2)&lt;=Entradas!$D$16))</f>
        <v/>
      </c>
      <c r="D7" s="18" t="str">
        <f>IF((D$5^2+$A7^2)&gt;Entradas!$B$5^2,"",--(SQRT((D$5-Entradas!$K$12)^2+($A7-Entradas!$L$12)^2)&lt;=Entradas!$D$12)+--(SQRT((D$5-Entradas!$K$13)^2+($A7-Entradas!$L$13)^2)&lt;=Entradas!$D$13)+--(SQRT((D$5-Entradas!$K$14)^2+($A7-Entradas!$L$14)^2)&lt;=Entradas!$D$14)+--(SQRT((D$5-Entradas!$K$15)^2+($A7-Entradas!$L$15)^2)&lt;=Entradas!$D$15)+--(SQRT((D$5-Entradas!$K$16)^2+($A7-Entradas!$L$16)^2)&lt;=Entradas!$D$16))</f>
        <v/>
      </c>
      <c r="E7" s="18" t="str">
        <f>IF((E$5^2+$A7^2)&gt;Entradas!$B$5^2,"",--(SQRT((E$5-Entradas!$K$12)^2+($A7-Entradas!$L$12)^2)&lt;=Entradas!$D$12)+--(SQRT((E$5-Entradas!$K$13)^2+($A7-Entradas!$L$13)^2)&lt;=Entradas!$D$13)+--(SQRT((E$5-Entradas!$K$14)^2+($A7-Entradas!$L$14)^2)&lt;=Entradas!$D$14)+--(SQRT((E$5-Entradas!$K$15)^2+($A7-Entradas!$L$15)^2)&lt;=Entradas!$D$15)+--(SQRT((E$5-Entradas!$K$16)^2+($A7-Entradas!$L$16)^2)&lt;=Entradas!$D$16))</f>
        <v/>
      </c>
      <c r="F7" s="18" t="str">
        <f>IF((F$5^2+$A7^2)&gt;Entradas!$B$5^2,"",--(SQRT((F$5-Entradas!$K$12)^2+($A7-Entradas!$L$12)^2)&lt;=Entradas!$D$12)+--(SQRT((F$5-Entradas!$K$13)^2+($A7-Entradas!$L$13)^2)&lt;=Entradas!$D$13)+--(SQRT((F$5-Entradas!$K$14)^2+($A7-Entradas!$L$14)^2)&lt;=Entradas!$D$14)+--(SQRT((F$5-Entradas!$K$15)^2+($A7-Entradas!$L$15)^2)&lt;=Entradas!$D$15)+--(SQRT((F$5-Entradas!$K$16)^2+($A7-Entradas!$L$16)^2)&lt;=Entradas!$D$16))</f>
        <v/>
      </c>
      <c r="G7" s="18" t="str">
        <f>IF((G$5^2+$A7^2)&gt;Entradas!$B$5^2,"",--(SQRT((G$5-Entradas!$K$12)^2+($A7-Entradas!$L$12)^2)&lt;=Entradas!$D$12)+--(SQRT((G$5-Entradas!$K$13)^2+($A7-Entradas!$L$13)^2)&lt;=Entradas!$D$13)+--(SQRT((G$5-Entradas!$K$14)^2+($A7-Entradas!$L$14)^2)&lt;=Entradas!$D$14)+--(SQRT((G$5-Entradas!$K$15)^2+($A7-Entradas!$L$15)^2)&lt;=Entradas!$D$15)+--(SQRT((G$5-Entradas!$K$16)^2+($A7-Entradas!$L$16)^2)&lt;=Entradas!$D$16))</f>
        <v/>
      </c>
      <c r="H7" s="18" t="str">
        <f>IF((H$5^2+$A7^2)&gt;Entradas!$B$5^2,"",--(SQRT((H$5-Entradas!$K$12)^2+($A7-Entradas!$L$12)^2)&lt;=Entradas!$D$12)+--(SQRT((H$5-Entradas!$K$13)^2+($A7-Entradas!$L$13)^2)&lt;=Entradas!$D$13)+--(SQRT((H$5-Entradas!$K$14)^2+($A7-Entradas!$L$14)^2)&lt;=Entradas!$D$14)+--(SQRT((H$5-Entradas!$K$15)^2+($A7-Entradas!$L$15)^2)&lt;=Entradas!$D$15)+--(SQRT((H$5-Entradas!$K$16)^2+($A7-Entradas!$L$16)^2)&lt;=Entradas!$D$16))</f>
        <v/>
      </c>
      <c r="I7" s="18" t="str">
        <f>IF((I$5^2+$A7^2)&gt;Entradas!$B$5^2,"",--(SQRT((I$5-Entradas!$K$12)^2+($A7-Entradas!$L$12)^2)&lt;=Entradas!$D$12)+--(SQRT((I$5-Entradas!$K$13)^2+($A7-Entradas!$L$13)^2)&lt;=Entradas!$D$13)+--(SQRT((I$5-Entradas!$K$14)^2+($A7-Entradas!$L$14)^2)&lt;=Entradas!$D$14)+--(SQRT((I$5-Entradas!$K$15)^2+($A7-Entradas!$L$15)^2)&lt;=Entradas!$D$15)+--(SQRT((I$5-Entradas!$K$16)^2+($A7-Entradas!$L$16)^2)&lt;=Entradas!$D$16))</f>
        <v/>
      </c>
      <c r="J7" s="18" t="str">
        <f>IF((J$5^2+$A7^2)&gt;Entradas!$B$5^2,"",--(SQRT((J$5-Entradas!$K$12)^2+($A7-Entradas!$L$12)^2)&lt;=Entradas!$D$12)+--(SQRT((J$5-Entradas!$K$13)^2+($A7-Entradas!$L$13)^2)&lt;=Entradas!$D$13)+--(SQRT((J$5-Entradas!$K$14)^2+($A7-Entradas!$L$14)^2)&lt;=Entradas!$D$14)+--(SQRT((J$5-Entradas!$K$15)^2+($A7-Entradas!$L$15)^2)&lt;=Entradas!$D$15)+--(SQRT((J$5-Entradas!$K$16)^2+($A7-Entradas!$L$16)^2)&lt;=Entradas!$D$16))</f>
        <v/>
      </c>
      <c r="K7" s="18" t="str">
        <f>IF((K$5^2+$A7^2)&gt;Entradas!$B$5^2,"",--(SQRT((K$5-Entradas!$K$12)^2+($A7-Entradas!$L$12)^2)&lt;=Entradas!$D$12)+--(SQRT((K$5-Entradas!$K$13)^2+($A7-Entradas!$L$13)^2)&lt;=Entradas!$D$13)+--(SQRT((K$5-Entradas!$K$14)^2+($A7-Entradas!$L$14)^2)&lt;=Entradas!$D$14)+--(SQRT((K$5-Entradas!$K$15)^2+($A7-Entradas!$L$15)^2)&lt;=Entradas!$D$15)+--(SQRT((K$5-Entradas!$K$16)^2+($A7-Entradas!$L$16)^2)&lt;=Entradas!$D$16))</f>
        <v/>
      </c>
      <c r="L7" s="18" t="str">
        <f>IF((L$5^2+$A7^2)&gt;Entradas!$B$5^2,"",--(SQRT((L$5-Entradas!$K$12)^2+($A7-Entradas!$L$12)^2)&lt;=Entradas!$D$12)+--(SQRT((L$5-Entradas!$K$13)^2+($A7-Entradas!$L$13)^2)&lt;=Entradas!$D$13)+--(SQRT((L$5-Entradas!$K$14)^2+($A7-Entradas!$L$14)^2)&lt;=Entradas!$D$14)+--(SQRT((L$5-Entradas!$K$15)^2+($A7-Entradas!$L$15)^2)&lt;=Entradas!$D$15)+--(SQRT((L$5-Entradas!$K$16)^2+($A7-Entradas!$L$16)^2)&lt;=Entradas!$D$16))</f>
        <v/>
      </c>
      <c r="M7" s="18" t="str">
        <f>IF((M$5^2+$A7^2)&gt;Entradas!$B$5^2,"",--(SQRT((M$5-Entradas!$K$12)^2+($A7-Entradas!$L$12)^2)&lt;=Entradas!$D$12)+--(SQRT((M$5-Entradas!$K$13)^2+($A7-Entradas!$L$13)^2)&lt;=Entradas!$D$13)+--(SQRT((M$5-Entradas!$K$14)^2+($A7-Entradas!$L$14)^2)&lt;=Entradas!$D$14)+--(SQRT((M$5-Entradas!$K$15)^2+($A7-Entradas!$L$15)^2)&lt;=Entradas!$D$15)+--(SQRT((M$5-Entradas!$K$16)^2+($A7-Entradas!$L$16)^2)&lt;=Entradas!$D$16))</f>
        <v/>
      </c>
      <c r="N7" s="18" t="str">
        <f>IF((N$5^2+$A7^2)&gt;Entradas!$B$5^2,"",--(SQRT((N$5-Entradas!$K$12)^2+($A7-Entradas!$L$12)^2)&lt;=Entradas!$D$12)+--(SQRT((N$5-Entradas!$K$13)^2+($A7-Entradas!$L$13)^2)&lt;=Entradas!$D$13)+--(SQRT((N$5-Entradas!$K$14)^2+($A7-Entradas!$L$14)^2)&lt;=Entradas!$D$14)+--(SQRT((N$5-Entradas!$K$15)^2+($A7-Entradas!$L$15)^2)&lt;=Entradas!$D$15)+--(SQRT((N$5-Entradas!$K$16)^2+($A7-Entradas!$L$16)^2)&lt;=Entradas!$D$16))</f>
        <v/>
      </c>
      <c r="O7" s="18" t="str">
        <f>IF((O$5^2+$A7^2)&gt;Entradas!$B$5^2,"",--(SQRT((O$5-Entradas!$K$12)^2+($A7-Entradas!$L$12)^2)&lt;=Entradas!$D$12)+--(SQRT((O$5-Entradas!$K$13)^2+($A7-Entradas!$L$13)^2)&lt;=Entradas!$D$13)+--(SQRT((O$5-Entradas!$K$14)^2+($A7-Entradas!$L$14)^2)&lt;=Entradas!$D$14)+--(SQRT((O$5-Entradas!$K$15)^2+($A7-Entradas!$L$15)^2)&lt;=Entradas!$D$15)+--(SQRT((O$5-Entradas!$K$16)^2+($A7-Entradas!$L$16)^2)&lt;=Entradas!$D$16))</f>
        <v/>
      </c>
      <c r="P7" s="18">
        <f>IF((P$5^2+$A7^2)&gt;Entradas!$B$5^2,"",--(SQRT((P$5-Entradas!$K$12)^2+($A7-Entradas!$L$12)^2)&lt;=Entradas!$D$12)+--(SQRT((P$5-Entradas!$K$13)^2+($A7-Entradas!$L$13)^2)&lt;=Entradas!$D$13)+--(SQRT((P$5-Entradas!$K$14)^2+($A7-Entradas!$L$14)^2)&lt;=Entradas!$D$14)+--(SQRT((P$5-Entradas!$K$15)^2+($A7-Entradas!$L$15)^2)&lt;=Entradas!$D$15)+--(SQRT((P$5-Entradas!$K$16)^2+($A7-Entradas!$L$16)^2)&lt;=Entradas!$D$16))</f>
        <v>5</v>
      </c>
      <c r="Q7" s="18">
        <f>IF((Q$5^2+$A7^2)&gt;Entradas!$B$5^2,"",--(SQRT((Q$5-Entradas!$K$12)^2+($A7-Entradas!$L$12)^2)&lt;=Entradas!$D$12)+--(SQRT((Q$5-Entradas!$K$13)^2+($A7-Entradas!$L$13)^2)&lt;=Entradas!$D$13)+--(SQRT((Q$5-Entradas!$K$14)^2+($A7-Entradas!$L$14)^2)&lt;=Entradas!$D$14)+--(SQRT((Q$5-Entradas!$K$15)^2+($A7-Entradas!$L$15)^2)&lt;=Entradas!$D$15)+--(SQRT((Q$5-Entradas!$K$16)^2+($A7-Entradas!$L$16)^2)&lt;=Entradas!$D$16))</f>
        <v>5</v>
      </c>
      <c r="R7" s="18">
        <f>IF((R$5^2+$A7^2)&gt;Entradas!$B$5^2,"",--(SQRT((R$5-Entradas!$K$12)^2+($A7-Entradas!$L$12)^2)&lt;=Entradas!$D$12)+--(SQRT((R$5-Entradas!$K$13)^2+($A7-Entradas!$L$13)^2)&lt;=Entradas!$D$13)+--(SQRT((R$5-Entradas!$K$14)^2+($A7-Entradas!$L$14)^2)&lt;=Entradas!$D$14)+--(SQRT((R$5-Entradas!$K$15)^2+($A7-Entradas!$L$15)^2)&lt;=Entradas!$D$15)+--(SQRT((R$5-Entradas!$K$16)^2+($A7-Entradas!$L$16)^2)&lt;=Entradas!$D$16))</f>
        <v>5</v>
      </c>
      <c r="S7" s="18">
        <f>IF((S$5^2+$A7^2)&gt;Entradas!$B$5^2,"",--(SQRT((S$5-Entradas!$K$12)^2+($A7-Entradas!$L$12)^2)&lt;=Entradas!$D$12)+--(SQRT((S$5-Entradas!$K$13)^2+($A7-Entradas!$L$13)^2)&lt;=Entradas!$D$13)+--(SQRT((S$5-Entradas!$K$14)^2+($A7-Entradas!$L$14)^2)&lt;=Entradas!$D$14)+--(SQRT((S$5-Entradas!$K$15)^2+($A7-Entradas!$L$15)^2)&lt;=Entradas!$D$15)+--(SQRT((S$5-Entradas!$K$16)^2+($A7-Entradas!$L$16)^2)&lt;=Entradas!$D$16))</f>
        <v>5</v>
      </c>
      <c r="T7" s="18">
        <f>IF((T$5^2+$A7^2)&gt;Entradas!$B$5^2,"",--(SQRT((T$5-Entradas!$K$12)^2+($A7-Entradas!$L$12)^2)&lt;=Entradas!$D$12)+--(SQRT((T$5-Entradas!$K$13)^2+($A7-Entradas!$L$13)^2)&lt;=Entradas!$D$13)+--(SQRT((T$5-Entradas!$K$14)^2+($A7-Entradas!$L$14)^2)&lt;=Entradas!$D$14)+--(SQRT((T$5-Entradas!$K$15)^2+($A7-Entradas!$L$15)^2)&lt;=Entradas!$D$15)+--(SQRT((T$5-Entradas!$K$16)^2+($A7-Entradas!$L$16)^2)&lt;=Entradas!$D$16))</f>
        <v>5</v>
      </c>
      <c r="U7" s="18">
        <f>IF((U$5^2+$A7^2)&gt;Entradas!$B$5^2,"",--(SQRT((U$5-Entradas!$K$12)^2+($A7-Entradas!$L$12)^2)&lt;=Entradas!$D$12)+--(SQRT((U$5-Entradas!$K$13)^2+($A7-Entradas!$L$13)^2)&lt;=Entradas!$D$13)+--(SQRT((U$5-Entradas!$K$14)^2+($A7-Entradas!$L$14)^2)&lt;=Entradas!$D$14)+--(SQRT((U$5-Entradas!$K$15)^2+($A7-Entradas!$L$15)^2)&lt;=Entradas!$D$15)+--(SQRT((U$5-Entradas!$K$16)^2+($A7-Entradas!$L$16)^2)&lt;=Entradas!$D$16))</f>
        <v>5</v>
      </c>
      <c r="V7" s="18">
        <f>IF((V$5^2+$A7^2)&gt;Entradas!$B$5^2,"",--(SQRT((V$5-Entradas!$K$12)^2+($A7-Entradas!$L$12)^2)&lt;=Entradas!$D$12)+--(SQRT((V$5-Entradas!$K$13)^2+($A7-Entradas!$L$13)^2)&lt;=Entradas!$D$13)+--(SQRT((V$5-Entradas!$K$14)^2+($A7-Entradas!$L$14)^2)&lt;=Entradas!$D$14)+--(SQRT((V$5-Entradas!$K$15)^2+($A7-Entradas!$L$15)^2)&lt;=Entradas!$D$15)+--(SQRT((V$5-Entradas!$K$16)^2+($A7-Entradas!$L$16)^2)&lt;=Entradas!$D$16))</f>
        <v>5</v>
      </c>
      <c r="W7" s="18">
        <f>IF((W$5^2+$A7^2)&gt;Entradas!$B$5^2,"",--(SQRT((W$5-Entradas!$K$12)^2+($A7-Entradas!$L$12)^2)&lt;=Entradas!$D$12)+--(SQRT((W$5-Entradas!$K$13)^2+($A7-Entradas!$L$13)^2)&lt;=Entradas!$D$13)+--(SQRT((W$5-Entradas!$K$14)^2+($A7-Entradas!$L$14)^2)&lt;=Entradas!$D$14)+--(SQRT((W$5-Entradas!$K$15)^2+($A7-Entradas!$L$15)^2)&lt;=Entradas!$D$15)+--(SQRT((W$5-Entradas!$K$16)^2+($A7-Entradas!$L$16)^2)&lt;=Entradas!$D$16))</f>
        <v>5</v>
      </c>
      <c r="X7" s="18">
        <f>IF((X$5^2+$A7^2)&gt;Entradas!$B$5^2,"",--(SQRT((X$5-Entradas!$K$12)^2+($A7-Entradas!$L$12)^2)&lt;=Entradas!$D$12)+--(SQRT((X$5-Entradas!$K$13)^2+($A7-Entradas!$L$13)^2)&lt;=Entradas!$D$13)+--(SQRT((X$5-Entradas!$K$14)^2+($A7-Entradas!$L$14)^2)&lt;=Entradas!$D$14)+--(SQRT((X$5-Entradas!$K$15)^2+($A7-Entradas!$L$15)^2)&lt;=Entradas!$D$15)+--(SQRT((X$5-Entradas!$K$16)^2+($A7-Entradas!$L$16)^2)&lt;=Entradas!$D$16))</f>
        <v>5</v>
      </c>
      <c r="Y7" s="18">
        <f>IF((Y$5^2+$A7^2)&gt;Entradas!$B$5^2,"",--(SQRT((Y$5-Entradas!$K$12)^2+($A7-Entradas!$L$12)^2)&lt;=Entradas!$D$12)+--(SQRT((Y$5-Entradas!$K$13)^2+($A7-Entradas!$L$13)^2)&lt;=Entradas!$D$13)+--(SQRT((Y$5-Entradas!$K$14)^2+($A7-Entradas!$L$14)^2)&lt;=Entradas!$D$14)+--(SQRT((Y$5-Entradas!$K$15)^2+($A7-Entradas!$L$15)^2)&lt;=Entradas!$D$15)+--(SQRT((Y$5-Entradas!$K$16)^2+($A7-Entradas!$L$16)^2)&lt;=Entradas!$D$16))</f>
        <v>5</v>
      </c>
      <c r="Z7" s="18">
        <f>IF((Z$5^2+$A7^2)&gt;Entradas!$B$5^2,"",--(SQRT((Z$5-Entradas!$K$12)^2+($A7-Entradas!$L$12)^2)&lt;=Entradas!$D$12)+--(SQRT((Z$5-Entradas!$K$13)^2+($A7-Entradas!$L$13)^2)&lt;=Entradas!$D$13)+--(SQRT((Z$5-Entradas!$K$14)^2+($A7-Entradas!$L$14)^2)&lt;=Entradas!$D$14)+--(SQRT((Z$5-Entradas!$K$15)^2+($A7-Entradas!$L$15)^2)&lt;=Entradas!$D$15)+--(SQRT((Z$5-Entradas!$K$16)^2+($A7-Entradas!$L$16)^2)&lt;=Entradas!$D$16))</f>
        <v>5</v>
      </c>
      <c r="AA7" s="18">
        <f>IF((AA$5^2+$A7^2)&gt;Entradas!$B$5^2,"",--(SQRT((AA$5-Entradas!$K$12)^2+($A7-Entradas!$L$12)^2)&lt;=Entradas!$D$12)+--(SQRT((AA$5-Entradas!$K$13)^2+($A7-Entradas!$L$13)^2)&lt;=Entradas!$D$13)+--(SQRT((AA$5-Entradas!$K$14)^2+($A7-Entradas!$L$14)^2)&lt;=Entradas!$D$14)+--(SQRT((AA$5-Entradas!$K$15)^2+($A7-Entradas!$L$15)^2)&lt;=Entradas!$D$15)+--(SQRT((AA$5-Entradas!$K$16)^2+($A7-Entradas!$L$16)^2)&lt;=Entradas!$D$16))</f>
        <v>5</v>
      </c>
      <c r="AB7" s="18">
        <f>IF((AB$5^2+$A7^2)&gt;Entradas!$B$5^2,"",--(SQRT((AB$5-Entradas!$K$12)^2+($A7-Entradas!$L$12)^2)&lt;=Entradas!$D$12)+--(SQRT((AB$5-Entradas!$K$13)^2+($A7-Entradas!$L$13)^2)&lt;=Entradas!$D$13)+--(SQRT((AB$5-Entradas!$K$14)^2+($A7-Entradas!$L$14)^2)&lt;=Entradas!$D$14)+--(SQRT((AB$5-Entradas!$K$15)^2+($A7-Entradas!$L$15)^2)&lt;=Entradas!$D$15)+--(SQRT((AB$5-Entradas!$K$16)^2+($A7-Entradas!$L$16)^2)&lt;=Entradas!$D$16))</f>
        <v>5</v>
      </c>
      <c r="AC7" s="18" t="str">
        <f>IF((AC$5^2+$A7^2)&gt;Entradas!$B$5^2,"",--(SQRT((AC$5-Entradas!$K$12)^2+($A7-Entradas!$L$12)^2)&lt;=Entradas!$D$12)+--(SQRT((AC$5-Entradas!$K$13)^2+($A7-Entradas!$L$13)^2)&lt;=Entradas!$D$13)+--(SQRT((AC$5-Entradas!$K$14)^2+($A7-Entradas!$L$14)^2)&lt;=Entradas!$D$14)+--(SQRT((AC$5-Entradas!$K$15)^2+($A7-Entradas!$L$15)^2)&lt;=Entradas!$D$15)+--(SQRT((AC$5-Entradas!$K$16)^2+($A7-Entradas!$L$16)^2)&lt;=Entradas!$D$16))</f>
        <v/>
      </c>
      <c r="AD7" s="18" t="str">
        <f>IF((AD$5^2+$A7^2)&gt;Entradas!$B$5^2,"",--(SQRT((AD$5-Entradas!$K$12)^2+($A7-Entradas!$L$12)^2)&lt;=Entradas!$D$12)+--(SQRT((AD$5-Entradas!$K$13)^2+($A7-Entradas!$L$13)^2)&lt;=Entradas!$D$13)+--(SQRT((AD$5-Entradas!$K$14)^2+($A7-Entradas!$L$14)^2)&lt;=Entradas!$D$14)+--(SQRT((AD$5-Entradas!$K$15)^2+($A7-Entradas!$L$15)^2)&lt;=Entradas!$D$15)+--(SQRT((AD$5-Entradas!$K$16)^2+($A7-Entradas!$L$16)^2)&lt;=Entradas!$D$16))</f>
        <v/>
      </c>
      <c r="AE7" s="18" t="str">
        <f>IF((AE$5^2+$A7^2)&gt;Entradas!$B$5^2,"",--(SQRT((AE$5-Entradas!$K$12)^2+($A7-Entradas!$L$12)^2)&lt;=Entradas!$D$12)+--(SQRT((AE$5-Entradas!$K$13)^2+($A7-Entradas!$L$13)^2)&lt;=Entradas!$D$13)+--(SQRT((AE$5-Entradas!$K$14)^2+($A7-Entradas!$L$14)^2)&lt;=Entradas!$D$14)+--(SQRT((AE$5-Entradas!$K$15)^2+($A7-Entradas!$L$15)^2)&lt;=Entradas!$D$15)+--(SQRT((AE$5-Entradas!$K$16)^2+($A7-Entradas!$L$16)^2)&lt;=Entradas!$D$16))</f>
        <v/>
      </c>
      <c r="AF7" s="18" t="str">
        <f>IF((AF$5^2+$A7^2)&gt;Entradas!$B$5^2,"",--(SQRT((AF$5-Entradas!$K$12)^2+($A7-Entradas!$L$12)^2)&lt;=Entradas!$D$12)+--(SQRT((AF$5-Entradas!$K$13)^2+($A7-Entradas!$L$13)^2)&lt;=Entradas!$D$13)+--(SQRT((AF$5-Entradas!$K$14)^2+($A7-Entradas!$L$14)^2)&lt;=Entradas!$D$14)+--(SQRT((AF$5-Entradas!$K$15)^2+($A7-Entradas!$L$15)^2)&lt;=Entradas!$D$15)+--(SQRT((AF$5-Entradas!$K$16)^2+($A7-Entradas!$L$16)^2)&lt;=Entradas!$D$16))</f>
        <v/>
      </c>
      <c r="AG7" s="18" t="str">
        <f>IF((AG$5^2+$A7^2)&gt;Entradas!$B$5^2,"",--(SQRT((AG$5-Entradas!$K$12)^2+($A7-Entradas!$L$12)^2)&lt;=Entradas!$D$12)+--(SQRT((AG$5-Entradas!$K$13)^2+($A7-Entradas!$L$13)^2)&lt;=Entradas!$D$13)+--(SQRT((AG$5-Entradas!$K$14)^2+($A7-Entradas!$L$14)^2)&lt;=Entradas!$D$14)+--(SQRT((AG$5-Entradas!$K$15)^2+($A7-Entradas!$L$15)^2)&lt;=Entradas!$D$15)+--(SQRT((AG$5-Entradas!$K$16)^2+($A7-Entradas!$L$16)^2)&lt;=Entradas!$D$16))</f>
        <v/>
      </c>
      <c r="AH7" s="18" t="str">
        <f>IF((AH$5^2+$A7^2)&gt;Entradas!$B$5^2,"",--(SQRT((AH$5-Entradas!$K$12)^2+($A7-Entradas!$L$12)^2)&lt;=Entradas!$D$12)+--(SQRT((AH$5-Entradas!$K$13)^2+($A7-Entradas!$L$13)^2)&lt;=Entradas!$D$13)+--(SQRT((AH$5-Entradas!$K$14)^2+($A7-Entradas!$L$14)^2)&lt;=Entradas!$D$14)+--(SQRT((AH$5-Entradas!$K$15)^2+($A7-Entradas!$L$15)^2)&lt;=Entradas!$D$15)+--(SQRT((AH$5-Entradas!$K$16)^2+($A7-Entradas!$L$16)^2)&lt;=Entradas!$D$16))</f>
        <v/>
      </c>
      <c r="AI7" s="18" t="str">
        <f>IF((AI$5^2+$A7^2)&gt;Entradas!$B$5^2,"",--(SQRT((AI$5-Entradas!$K$12)^2+($A7-Entradas!$L$12)^2)&lt;=Entradas!$D$12)+--(SQRT((AI$5-Entradas!$K$13)^2+($A7-Entradas!$L$13)^2)&lt;=Entradas!$D$13)+--(SQRT((AI$5-Entradas!$K$14)^2+($A7-Entradas!$L$14)^2)&lt;=Entradas!$D$14)+--(SQRT((AI$5-Entradas!$K$15)^2+($A7-Entradas!$L$15)^2)&lt;=Entradas!$D$15)+--(SQRT((AI$5-Entradas!$K$16)^2+($A7-Entradas!$L$16)^2)&lt;=Entradas!$D$16))</f>
        <v/>
      </c>
      <c r="AJ7" s="18" t="str">
        <f>IF((AJ$5^2+$A7^2)&gt;Entradas!$B$5^2,"",--(SQRT((AJ$5-Entradas!$K$12)^2+($A7-Entradas!$L$12)^2)&lt;=Entradas!$D$12)+--(SQRT((AJ$5-Entradas!$K$13)^2+($A7-Entradas!$L$13)^2)&lt;=Entradas!$D$13)+--(SQRT((AJ$5-Entradas!$K$14)^2+($A7-Entradas!$L$14)^2)&lt;=Entradas!$D$14)+--(SQRT((AJ$5-Entradas!$K$15)^2+($A7-Entradas!$L$15)^2)&lt;=Entradas!$D$15)+--(SQRT((AJ$5-Entradas!$K$16)^2+($A7-Entradas!$L$16)^2)&lt;=Entradas!$D$16))</f>
        <v/>
      </c>
      <c r="AK7" s="18" t="str">
        <f>IF((AK$5^2+$A7^2)&gt;Entradas!$B$5^2,"",--(SQRT((AK$5-Entradas!$K$12)^2+($A7-Entradas!$L$12)^2)&lt;=Entradas!$D$12)+--(SQRT((AK$5-Entradas!$K$13)^2+($A7-Entradas!$L$13)^2)&lt;=Entradas!$D$13)+--(SQRT((AK$5-Entradas!$K$14)^2+($A7-Entradas!$L$14)^2)&lt;=Entradas!$D$14)+--(SQRT((AK$5-Entradas!$K$15)^2+($A7-Entradas!$L$15)^2)&lt;=Entradas!$D$15)+--(SQRT((AK$5-Entradas!$K$16)^2+($A7-Entradas!$L$16)^2)&lt;=Entradas!$D$16))</f>
        <v/>
      </c>
      <c r="AL7" s="18" t="str">
        <f>IF((AL$5^2+$A7^2)&gt;Entradas!$B$5^2,"",--(SQRT((AL$5-Entradas!$K$12)^2+($A7-Entradas!$L$12)^2)&lt;=Entradas!$D$12)+--(SQRT((AL$5-Entradas!$K$13)^2+($A7-Entradas!$L$13)^2)&lt;=Entradas!$D$13)+--(SQRT((AL$5-Entradas!$K$14)^2+($A7-Entradas!$L$14)^2)&lt;=Entradas!$D$14)+--(SQRT((AL$5-Entradas!$K$15)^2+($A7-Entradas!$L$15)^2)&lt;=Entradas!$D$15)+--(SQRT((AL$5-Entradas!$K$16)^2+($A7-Entradas!$L$16)^2)&lt;=Entradas!$D$16))</f>
        <v/>
      </c>
      <c r="AM7" s="18" t="str">
        <f>IF((AM$5^2+$A7^2)&gt;Entradas!$B$5^2,"",--(SQRT((AM$5-Entradas!$K$12)^2+($A7-Entradas!$L$12)^2)&lt;=Entradas!$D$12)+--(SQRT((AM$5-Entradas!$K$13)^2+($A7-Entradas!$L$13)^2)&lt;=Entradas!$D$13)+--(SQRT((AM$5-Entradas!$K$14)^2+($A7-Entradas!$L$14)^2)&lt;=Entradas!$D$14)+--(SQRT((AM$5-Entradas!$K$15)^2+($A7-Entradas!$L$15)^2)&lt;=Entradas!$D$15)+--(SQRT((AM$5-Entradas!$K$16)^2+($A7-Entradas!$L$16)^2)&lt;=Entradas!$D$16))</f>
        <v/>
      </c>
      <c r="AN7" s="18" t="str">
        <f>IF((AN$5^2+$A7^2)&gt;Entradas!$B$5^2,"",--(SQRT((AN$5-Entradas!$K$12)^2+($A7-Entradas!$L$12)^2)&lt;=Entradas!$D$12)+--(SQRT((AN$5-Entradas!$K$13)^2+($A7-Entradas!$L$13)^2)&lt;=Entradas!$D$13)+--(SQRT((AN$5-Entradas!$K$14)^2+($A7-Entradas!$L$14)^2)&lt;=Entradas!$D$14)+--(SQRT((AN$5-Entradas!$K$15)^2+($A7-Entradas!$L$15)^2)&lt;=Entradas!$D$15)+--(SQRT((AN$5-Entradas!$K$16)^2+($A7-Entradas!$L$16)^2)&lt;=Entradas!$D$16))</f>
        <v/>
      </c>
      <c r="AO7" s="18" t="str">
        <f>IF((AO$5^2+$A7^2)&gt;Entradas!$B$5^2,"",--(SQRT((AO$5-Entradas!$K$12)^2+($A7-Entradas!$L$12)^2)&lt;=Entradas!$D$12)+--(SQRT((AO$5-Entradas!$K$13)^2+($A7-Entradas!$L$13)^2)&lt;=Entradas!$D$13)+--(SQRT((AO$5-Entradas!$K$14)^2+($A7-Entradas!$L$14)^2)&lt;=Entradas!$D$14)+--(SQRT((AO$5-Entradas!$K$15)^2+($A7-Entradas!$L$15)^2)&lt;=Entradas!$D$15)+--(SQRT((AO$5-Entradas!$K$16)^2+($A7-Entradas!$L$16)^2)&lt;=Entradas!$D$16))</f>
        <v/>
      </c>
      <c r="AP7" s="18" t="str">
        <f>IF((AP$5^2+$A7^2)&gt;Entradas!$B$5^2,"",--(SQRT((AP$5-Entradas!$K$12)^2+($A7-Entradas!$L$12)^2)&lt;=Entradas!$D$12)+--(SQRT((AP$5-Entradas!$K$13)^2+($A7-Entradas!$L$13)^2)&lt;=Entradas!$D$13)+--(SQRT((AP$5-Entradas!$K$14)^2+($A7-Entradas!$L$14)^2)&lt;=Entradas!$D$14)+--(SQRT((AP$5-Entradas!$K$15)^2+($A7-Entradas!$L$15)^2)&lt;=Entradas!$D$15)+--(SQRT((AP$5-Entradas!$K$16)^2+($A7-Entradas!$L$16)^2)&lt;=Entradas!$D$16))</f>
        <v/>
      </c>
      <c r="AT7" s="54" t="s">
        <v>91</v>
      </c>
      <c r="AU7" s="51" t="s">
        <v>92</v>
      </c>
    </row>
    <row r="8" spans="1:47" ht="18" customHeight="1" x14ac:dyDescent="0.2">
      <c r="A8" s="17">
        <f>A7-2*Entradas!$B$5/(41-1)</f>
        <v>1.7999999999999998</v>
      </c>
      <c r="B8" s="18" t="str">
        <f>IF((B$5^2+$A8^2)&gt;Entradas!$B$5^2,"",--(SQRT((B$5-Entradas!$K$12)^2+($A8-Entradas!$L$12)^2)&lt;=Entradas!$D$12)+--(SQRT((B$5-Entradas!$K$13)^2+($A8-Entradas!$L$13)^2)&lt;=Entradas!$D$13)+--(SQRT((B$5-Entradas!$K$14)^2+($A8-Entradas!$L$14)^2)&lt;=Entradas!$D$14)+--(SQRT((B$5-Entradas!$K$15)^2+($A8-Entradas!$L$15)^2)&lt;=Entradas!$D$15)+--(SQRT((B$5-Entradas!$K$16)^2+($A8-Entradas!$L$16)^2)&lt;=Entradas!$D$16))</f>
        <v/>
      </c>
      <c r="C8" s="18" t="str">
        <f>IF((C$5^2+$A8^2)&gt;Entradas!$B$5^2,"",--(SQRT((C$5-Entradas!$K$12)^2+($A8-Entradas!$L$12)^2)&lt;=Entradas!$D$12)+--(SQRT((C$5-Entradas!$K$13)^2+($A8-Entradas!$L$13)^2)&lt;=Entradas!$D$13)+--(SQRT((C$5-Entradas!$K$14)^2+($A8-Entradas!$L$14)^2)&lt;=Entradas!$D$14)+--(SQRT((C$5-Entradas!$K$15)^2+($A8-Entradas!$L$15)^2)&lt;=Entradas!$D$15)+--(SQRT((C$5-Entradas!$K$16)^2+($A8-Entradas!$L$16)^2)&lt;=Entradas!$D$16))</f>
        <v/>
      </c>
      <c r="D8" s="18" t="str">
        <f>IF((D$5^2+$A8^2)&gt;Entradas!$B$5^2,"",--(SQRT((D$5-Entradas!$K$12)^2+($A8-Entradas!$L$12)^2)&lt;=Entradas!$D$12)+--(SQRT((D$5-Entradas!$K$13)^2+($A8-Entradas!$L$13)^2)&lt;=Entradas!$D$13)+--(SQRT((D$5-Entradas!$K$14)^2+($A8-Entradas!$L$14)^2)&lt;=Entradas!$D$14)+--(SQRT((D$5-Entradas!$K$15)^2+($A8-Entradas!$L$15)^2)&lt;=Entradas!$D$15)+--(SQRT((D$5-Entradas!$K$16)^2+($A8-Entradas!$L$16)^2)&lt;=Entradas!$D$16))</f>
        <v/>
      </c>
      <c r="E8" s="18" t="str">
        <f>IF((E$5^2+$A8^2)&gt;Entradas!$B$5^2,"",--(SQRT((E$5-Entradas!$K$12)^2+($A8-Entradas!$L$12)^2)&lt;=Entradas!$D$12)+--(SQRT((E$5-Entradas!$K$13)^2+($A8-Entradas!$L$13)^2)&lt;=Entradas!$D$13)+--(SQRT((E$5-Entradas!$K$14)^2+($A8-Entradas!$L$14)^2)&lt;=Entradas!$D$14)+--(SQRT((E$5-Entradas!$K$15)^2+($A8-Entradas!$L$15)^2)&lt;=Entradas!$D$15)+--(SQRT((E$5-Entradas!$K$16)^2+($A8-Entradas!$L$16)^2)&lt;=Entradas!$D$16))</f>
        <v/>
      </c>
      <c r="F8" s="18" t="str">
        <f>IF((F$5^2+$A8^2)&gt;Entradas!$B$5^2,"",--(SQRT((F$5-Entradas!$K$12)^2+($A8-Entradas!$L$12)^2)&lt;=Entradas!$D$12)+--(SQRT((F$5-Entradas!$K$13)^2+($A8-Entradas!$L$13)^2)&lt;=Entradas!$D$13)+--(SQRT((F$5-Entradas!$K$14)^2+($A8-Entradas!$L$14)^2)&lt;=Entradas!$D$14)+--(SQRT((F$5-Entradas!$K$15)^2+($A8-Entradas!$L$15)^2)&lt;=Entradas!$D$15)+--(SQRT((F$5-Entradas!$K$16)^2+($A8-Entradas!$L$16)^2)&lt;=Entradas!$D$16))</f>
        <v/>
      </c>
      <c r="G8" s="18" t="str">
        <f>IF((G$5^2+$A8^2)&gt;Entradas!$B$5^2,"",--(SQRT((G$5-Entradas!$K$12)^2+($A8-Entradas!$L$12)^2)&lt;=Entradas!$D$12)+--(SQRT((G$5-Entradas!$K$13)^2+($A8-Entradas!$L$13)^2)&lt;=Entradas!$D$13)+--(SQRT((G$5-Entradas!$K$14)^2+($A8-Entradas!$L$14)^2)&lt;=Entradas!$D$14)+--(SQRT((G$5-Entradas!$K$15)^2+($A8-Entradas!$L$15)^2)&lt;=Entradas!$D$15)+--(SQRT((G$5-Entradas!$K$16)^2+($A8-Entradas!$L$16)^2)&lt;=Entradas!$D$16))</f>
        <v/>
      </c>
      <c r="H8" s="18" t="str">
        <f>IF((H$5^2+$A8^2)&gt;Entradas!$B$5^2,"",--(SQRT((H$5-Entradas!$K$12)^2+($A8-Entradas!$L$12)^2)&lt;=Entradas!$D$12)+--(SQRT((H$5-Entradas!$K$13)^2+($A8-Entradas!$L$13)^2)&lt;=Entradas!$D$13)+--(SQRT((H$5-Entradas!$K$14)^2+($A8-Entradas!$L$14)^2)&lt;=Entradas!$D$14)+--(SQRT((H$5-Entradas!$K$15)^2+($A8-Entradas!$L$15)^2)&lt;=Entradas!$D$15)+--(SQRT((H$5-Entradas!$K$16)^2+($A8-Entradas!$L$16)^2)&lt;=Entradas!$D$16))</f>
        <v/>
      </c>
      <c r="I8" s="18" t="str">
        <f>IF((I$5^2+$A8^2)&gt;Entradas!$B$5^2,"",--(SQRT((I$5-Entradas!$K$12)^2+($A8-Entradas!$L$12)^2)&lt;=Entradas!$D$12)+--(SQRT((I$5-Entradas!$K$13)^2+($A8-Entradas!$L$13)^2)&lt;=Entradas!$D$13)+--(SQRT((I$5-Entradas!$K$14)^2+($A8-Entradas!$L$14)^2)&lt;=Entradas!$D$14)+--(SQRT((I$5-Entradas!$K$15)^2+($A8-Entradas!$L$15)^2)&lt;=Entradas!$D$15)+--(SQRT((I$5-Entradas!$K$16)^2+($A8-Entradas!$L$16)^2)&lt;=Entradas!$D$16))</f>
        <v/>
      </c>
      <c r="J8" s="18" t="str">
        <f>IF((J$5^2+$A8^2)&gt;Entradas!$B$5^2,"",--(SQRT((J$5-Entradas!$K$12)^2+($A8-Entradas!$L$12)^2)&lt;=Entradas!$D$12)+--(SQRT((J$5-Entradas!$K$13)^2+($A8-Entradas!$L$13)^2)&lt;=Entradas!$D$13)+--(SQRT((J$5-Entradas!$K$14)^2+($A8-Entradas!$L$14)^2)&lt;=Entradas!$D$14)+--(SQRT((J$5-Entradas!$K$15)^2+($A8-Entradas!$L$15)^2)&lt;=Entradas!$D$15)+--(SQRT((J$5-Entradas!$K$16)^2+($A8-Entradas!$L$16)^2)&lt;=Entradas!$D$16))</f>
        <v/>
      </c>
      <c r="K8" s="18" t="str">
        <f>IF((K$5^2+$A8^2)&gt;Entradas!$B$5^2,"",--(SQRT((K$5-Entradas!$K$12)^2+($A8-Entradas!$L$12)^2)&lt;=Entradas!$D$12)+--(SQRT((K$5-Entradas!$K$13)^2+($A8-Entradas!$L$13)^2)&lt;=Entradas!$D$13)+--(SQRT((K$5-Entradas!$K$14)^2+($A8-Entradas!$L$14)^2)&lt;=Entradas!$D$14)+--(SQRT((K$5-Entradas!$K$15)^2+($A8-Entradas!$L$15)^2)&lt;=Entradas!$D$15)+--(SQRT((K$5-Entradas!$K$16)^2+($A8-Entradas!$L$16)^2)&lt;=Entradas!$D$16))</f>
        <v/>
      </c>
      <c r="L8" s="18" t="str">
        <f>IF((L$5^2+$A8^2)&gt;Entradas!$B$5^2,"",--(SQRT((L$5-Entradas!$K$12)^2+($A8-Entradas!$L$12)^2)&lt;=Entradas!$D$12)+--(SQRT((L$5-Entradas!$K$13)^2+($A8-Entradas!$L$13)^2)&lt;=Entradas!$D$13)+--(SQRT((L$5-Entradas!$K$14)^2+($A8-Entradas!$L$14)^2)&lt;=Entradas!$D$14)+--(SQRT((L$5-Entradas!$K$15)^2+($A8-Entradas!$L$15)^2)&lt;=Entradas!$D$15)+--(SQRT((L$5-Entradas!$K$16)^2+($A8-Entradas!$L$16)^2)&lt;=Entradas!$D$16))</f>
        <v/>
      </c>
      <c r="M8" s="18" t="str">
        <f>IF((M$5^2+$A8^2)&gt;Entradas!$B$5^2,"",--(SQRT((M$5-Entradas!$K$12)^2+($A8-Entradas!$L$12)^2)&lt;=Entradas!$D$12)+--(SQRT((M$5-Entradas!$K$13)^2+($A8-Entradas!$L$13)^2)&lt;=Entradas!$D$13)+--(SQRT((M$5-Entradas!$K$14)^2+($A8-Entradas!$L$14)^2)&lt;=Entradas!$D$14)+--(SQRT((M$5-Entradas!$K$15)^2+($A8-Entradas!$L$15)^2)&lt;=Entradas!$D$15)+--(SQRT((M$5-Entradas!$K$16)^2+($A8-Entradas!$L$16)^2)&lt;=Entradas!$D$16))</f>
        <v/>
      </c>
      <c r="N8" s="18">
        <f>IF((N$5^2+$A8^2)&gt;Entradas!$B$5^2,"",--(SQRT((N$5-Entradas!$K$12)^2+($A8-Entradas!$L$12)^2)&lt;=Entradas!$D$12)+--(SQRT((N$5-Entradas!$K$13)^2+($A8-Entradas!$L$13)^2)&lt;=Entradas!$D$13)+--(SQRT((N$5-Entradas!$K$14)^2+($A8-Entradas!$L$14)^2)&lt;=Entradas!$D$14)+--(SQRT((N$5-Entradas!$K$15)^2+($A8-Entradas!$L$15)^2)&lt;=Entradas!$D$15)+--(SQRT((N$5-Entradas!$K$16)^2+($A8-Entradas!$L$16)^2)&lt;=Entradas!$D$16))</f>
        <v>5</v>
      </c>
      <c r="O8" s="18">
        <f>IF((O$5^2+$A8^2)&gt;Entradas!$B$5^2,"",--(SQRT((O$5-Entradas!$K$12)^2+($A8-Entradas!$L$12)^2)&lt;=Entradas!$D$12)+--(SQRT((O$5-Entradas!$K$13)^2+($A8-Entradas!$L$13)^2)&lt;=Entradas!$D$13)+--(SQRT((O$5-Entradas!$K$14)^2+($A8-Entradas!$L$14)^2)&lt;=Entradas!$D$14)+--(SQRT((O$5-Entradas!$K$15)^2+($A8-Entradas!$L$15)^2)&lt;=Entradas!$D$15)+--(SQRT((O$5-Entradas!$K$16)^2+($A8-Entradas!$L$16)^2)&lt;=Entradas!$D$16))</f>
        <v>5</v>
      </c>
      <c r="P8" s="18">
        <f>IF((P$5^2+$A8^2)&gt;Entradas!$B$5^2,"",--(SQRT((P$5-Entradas!$K$12)^2+($A8-Entradas!$L$12)^2)&lt;=Entradas!$D$12)+--(SQRT((P$5-Entradas!$K$13)^2+($A8-Entradas!$L$13)^2)&lt;=Entradas!$D$13)+--(SQRT((P$5-Entradas!$K$14)^2+($A8-Entradas!$L$14)^2)&lt;=Entradas!$D$14)+--(SQRT((P$5-Entradas!$K$15)^2+($A8-Entradas!$L$15)^2)&lt;=Entradas!$D$15)+--(SQRT((P$5-Entradas!$K$16)^2+($A8-Entradas!$L$16)^2)&lt;=Entradas!$D$16))</f>
        <v>5</v>
      </c>
      <c r="Q8" s="18">
        <f>IF((Q$5^2+$A8^2)&gt;Entradas!$B$5^2,"",--(SQRT((Q$5-Entradas!$K$12)^2+($A8-Entradas!$L$12)^2)&lt;=Entradas!$D$12)+--(SQRT((Q$5-Entradas!$K$13)^2+($A8-Entradas!$L$13)^2)&lt;=Entradas!$D$13)+--(SQRT((Q$5-Entradas!$K$14)^2+($A8-Entradas!$L$14)^2)&lt;=Entradas!$D$14)+--(SQRT((Q$5-Entradas!$K$15)^2+($A8-Entradas!$L$15)^2)&lt;=Entradas!$D$15)+--(SQRT((Q$5-Entradas!$K$16)^2+($A8-Entradas!$L$16)^2)&lt;=Entradas!$D$16))</f>
        <v>5</v>
      </c>
      <c r="R8" s="18">
        <f>IF((R$5^2+$A8^2)&gt;Entradas!$B$5^2,"",--(SQRT((R$5-Entradas!$K$12)^2+($A8-Entradas!$L$12)^2)&lt;=Entradas!$D$12)+--(SQRT((R$5-Entradas!$K$13)^2+($A8-Entradas!$L$13)^2)&lt;=Entradas!$D$13)+--(SQRT((R$5-Entradas!$K$14)^2+($A8-Entradas!$L$14)^2)&lt;=Entradas!$D$14)+--(SQRT((R$5-Entradas!$K$15)^2+($A8-Entradas!$L$15)^2)&lt;=Entradas!$D$15)+--(SQRT((R$5-Entradas!$K$16)^2+($A8-Entradas!$L$16)^2)&lt;=Entradas!$D$16))</f>
        <v>5</v>
      </c>
      <c r="S8" s="18">
        <f>IF((S$5^2+$A8^2)&gt;Entradas!$B$5^2,"",--(SQRT((S$5-Entradas!$K$12)^2+($A8-Entradas!$L$12)^2)&lt;=Entradas!$D$12)+--(SQRT((S$5-Entradas!$K$13)^2+($A8-Entradas!$L$13)^2)&lt;=Entradas!$D$13)+--(SQRT((S$5-Entradas!$K$14)^2+($A8-Entradas!$L$14)^2)&lt;=Entradas!$D$14)+--(SQRT((S$5-Entradas!$K$15)^2+($A8-Entradas!$L$15)^2)&lt;=Entradas!$D$15)+--(SQRT((S$5-Entradas!$K$16)^2+($A8-Entradas!$L$16)^2)&lt;=Entradas!$D$16))</f>
        <v>5</v>
      </c>
      <c r="T8" s="18">
        <f>IF((T$5^2+$A8^2)&gt;Entradas!$B$5^2,"",--(SQRT((T$5-Entradas!$K$12)^2+($A8-Entradas!$L$12)^2)&lt;=Entradas!$D$12)+--(SQRT((T$5-Entradas!$K$13)^2+($A8-Entradas!$L$13)^2)&lt;=Entradas!$D$13)+--(SQRT((T$5-Entradas!$K$14)^2+($A8-Entradas!$L$14)^2)&lt;=Entradas!$D$14)+--(SQRT((T$5-Entradas!$K$15)^2+($A8-Entradas!$L$15)^2)&lt;=Entradas!$D$15)+--(SQRT((T$5-Entradas!$K$16)^2+($A8-Entradas!$L$16)^2)&lt;=Entradas!$D$16))</f>
        <v>5</v>
      </c>
      <c r="U8" s="18">
        <f>IF((U$5^2+$A8^2)&gt;Entradas!$B$5^2,"",--(SQRT((U$5-Entradas!$K$12)^2+($A8-Entradas!$L$12)^2)&lt;=Entradas!$D$12)+--(SQRT((U$5-Entradas!$K$13)^2+($A8-Entradas!$L$13)^2)&lt;=Entradas!$D$13)+--(SQRT((U$5-Entradas!$K$14)^2+($A8-Entradas!$L$14)^2)&lt;=Entradas!$D$14)+--(SQRT((U$5-Entradas!$K$15)^2+($A8-Entradas!$L$15)^2)&lt;=Entradas!$D$15)+--(SQRT((U$5-Entradas!$K$16)^2+($A8-Entradas!$L$16)^2)&lt;=Entradas!$D$16))</f>
        <v>5</v>
      </c>
      <c r="V8" s="18">
        <f>IF((V$5^2+$A8^2)&gt;Entradas!$B$5^2,"",--(SQRT((V$5-Entradas!$K$12)^2+($A8-Entradas!$L$12)^2)&lt;=Entradas!$D$12)+--(SQRT((V$5-Entradas!$K$13)^2+($A8-Entradas!$L$13)^2)&lt;=Entradas!$D$13)+--(SQRT((V$5-Entradas!$K$14)^2+($A8-Entradas!$L$14)^2)&lt;=Entradas!$D$14)+--(SQRT((V$5-Entradas!$K$15)^2+($A8-Entradas!$L$15)^2)&lt;=Entradas!$D$15)+--(SQRT((V$5-Entradas!$K$16)^2+($A8-Entradas!$L$16)^2)&lt;=Entradas!$D$16))</f>
        <v>5</v>
      </c>
      <c r="W8" s="18">
        <f>IF((W$5^2+$A8^2)&gt;Entradas!$B$5^2,"",--(SQRT((W$5-Entradas!$K$12)^2+($A8-Entradas!$L$12)^2)&lt;=Entradas!$D$12)+--(SQRT((W$5-Entradas!$K$13)^2+($A8-Entradas!$L$13)^2)&lt;=Entradas!$D$13)+--(SQRT((W$5-Entradas!$K$14)^2+($A8-Entradas!$L$14)^2)&lt;=Entradas!$D$14)+--(SQRT((W$5-Entradas!$K$15)^2+($A8-Entradas!$L$15)^2)&lt;=Entradas!$D$15)+--(SQRT((W$5-Entradas!$K$16)^2+($A8-Entradas!$L$16)^2)&lt;=Entradas!$D$16))</f>
        <v>5</v>
      </c>
      <c r="X8" s="18">
        <f>IF((X$5^2+$A8^2)&gt;Entradas!$B$5^2,"",--(SQRT((X$5-Entradas!$K$12)^2+($A8-Entradas!$L$12)^2)&lt;=Entradas!$D$12)+--(SQRT((X$5-Entradas!$K$13)^2+($A8-Entradas!$L$13)^2)&lt;=Entradas!$D$13)+--(SQRT((X$5-Entradas!$K$14)^2+($A8-Entradas!$L$14)^2)&lt;=Entradas!$D$14)+--(SQRT((X$5-Entradas!$K$15)^2+($A8-Entradas!$L$15)^2)&lt;=Entradas!$D$15)+--(SQRT((X$5-Entradas!$K$16)^2+($A8-Entradas!$L$16)^2)&lt;=Entradas!$D$16))</f>
        <v>5</v>
      </c>
      <c r="Y8" s="18">
        <f>IF((Y$5^2+$A8^2)&gt;Entradas!$B$5^2,"",--(SQRT((Y$5-Entradas!$K$12)^2+($A8-Entradas!$L$12)^2)&lt;=Entradas!$D$12)+--(SQRT((Y$5-Entradas!$K$13)^2+($A8-Entradas!$L$13)^2)&lt;=Entradas!$D$13)+--(SQRT((Y$5-Entradas!$K$14)^2+($A8-Entradas!$L$14)^2)&lt;=Entradas!$D$14)+--(SQRT((Y$5-Entradas!$K$15)^2+($A8-Entradas!$L$15)^2)&lt;=Entradas!$D$15)+--(SQRT((Y$5-Entradas!$K$16)^2+($A8-Entradas!$L$16)^2)&lt;=Entradas!$D$16))</f>
        <v>5</v>
      </c>
      <c r="Z8" s="18">
        <f>IF((Z$5^2+$A8^2)&gt;Entradas!$B$5^2,"",--(SQRT((Z$5-Entradas!$K$12)^2+($A8-Entradas!$L$12)^2)&lt;=Entradas!$D$12)+--(SQRT((Z$5-Entradas!$K$13)^2+($A8-Entradas!$L$13)^2)&lt;=Entradas!$D$13)+--(SQRT((Z$5-Entradas!$K$14)^2+($A8-Entradas!$L$14)^2)&lt;=Entradas!$D$14)+--(SQRT((Z$5-Entradas!$K$15)^2+($A8-Entradas!$L$15)^2)&lt;=Entradas!$D$15)+--(SQRT((Z$5-Entradas!$K$16)^2+($A8-Entradas!$L$16)^2)&lt;=Entradas!$D$16))</f>
        <v>5</v>
      </c>
      <c r="AA8" s="18">
        <f>IF((AA$5^2+$A8^2)&gt;Entradas!$B$5^2,"",--(SQRT((AA$5-Entradas!$K$12)^2+($A8-Entradas!$L$12)^2)&lt;=Entradas!$D$12)+--(SQRT((AA$5-Entradas!$K$13)^2+($A8-Entradas!$L$13)^2)&lt;=Entradas!$D$13)+--(SQRT((AA$5-Entradas!$K$14)^2+($A8-Entradas!$L$14)^2)&lt;=Entradas!$D$14)+--(SQRT((AA$5-Entradas!$K$15)^2+($A8-Entradas!$L$15)^2)&lt;=Entradas!$D$15)+--(SQRT((AA$5-Entradas!$K$16)^2+($A8-Entradas!$L$16)^2)&lt;=Entradas!$D$16))</f>
        <v>5</v>
      </c>
      <c r="AB8" s="18">
        <f>IF((AB$5^2+$A8^2)&gt;Entradas!$B$5^2,"",--(SQRT((AB$5-Entradas!$K$12)^2+($A8-Entradas!$L$12)^2)&lt;=Entradas!$D$12)+--(SQRT((AB$5-Entradas!$K$13)^2+($A8-Entradas!$L$13)^2)&lt;=Entradas!$D$13)+--(SQRT((AB$5-Entradas!$K$14)^2+($A8-Entradas!$L$14)^2)&lt;=Entradas!$D$14)+--(SQRT((AB$5-Entradas!$K$15)^2+($A8-Entradas!$L$15)^2)&lt;=Entradas!$D$15)+--(SQRT((AB$5-Entradas!$K$16)^2+($A8-Entradas!$L$16)^2)&lt;=Entradas!$D$16))</f>
        <v>5</v>
      </c>
      <c r="AC8" s="18">
        <f>IF((AC$5^2+$A8^2)&gt;Entradas!$B$5^2,"",--(SQRT((AC$5-Entradas!$K$12)^2+($A8-Entradas!$L$12)^2)&lt;=Entradas!$D$12)+--(SQRT((AC$5-Entradas!$K$13)^2+($A8-Entradas!$L$13)^2)&lt;=Entradas!$D$13)+--(SQRT((AC$5-Entradas!$K$14)^2+($A8-Entradas!$L$14)^2)&lt;=Entradas!$D$14)+--(SQRT((AC$5-Entradas!$K$15)^2+($A8-Entradas!$L$15)^2)&lt;=Entradas!$D$15)+--(SQRT((AC$5-Entradas!$K$16)^2+($A8-Entradas!$L$16)^2)&lt;=Entradas!$D$16))</f>
        <v>5</v>
      </c>
      <c r="AD8" s="18">
        <f>IF((AD$5^2+$A8^2)&gt;Entradas!$B$5^2,"",--(SQRT((AD$5-Entradas!$K$12)^2+($A8-Entradas!$L$12)^2)&lt;=Entradas!$D$12)+--(SQRT((AD$5-Entradas!$K$13)^2+($A8-Entradas!$L$13)^2)&lt;=Entradas!$D$13)+--(SQRT((AD$5-Entradas!$K$14)^2+($A8-Entradas!$L$14)^2)&lt;=Entradas!$D$14)+--(SQRT((AD$5-Entradas!$K$15)^2+($A8-Entradas!$L$15)^2)&lt;=Entradas!$D$15)+--(SQRT((AD$5-Entradas!$K$16)^2+($A8-Entradas!$L$16)^2)&lt;=Entradas!$D$16))</f>
        <v>5</v>
      </c>
      <c r="AE8" s="18" t="str">
        <f>IF((AE$5^2+$A8^2)&gt;Entradas!$B$5^2,"",--(SQRT((AE$5-Entradas!$K$12)^2+($A8-Entradas!$L$12)^2)&lt;=Entradas!$D$12)+--(SQRT((AE$5-Entradas!$K$13)^2+($A8-Entradas!$L$13)^2)&lt;=Entradas!$D$13)+--(SQRT((AE$5-Entradas!$K$14)^2+($A8-Entradas!$L$14)^2)&lt;=Entradas!$D$14)+--(SQRT((AE$5-Entradas!$K$15)^2+($A8-Entradas!$L$15)^2)&lt;=Entradas!$D$15)+--(SQRT((AE$5-Entradas!$K$16)^2+($A8-Entradas!$L$16)^2)&lt;=Entradas!$D$16))</f>
        <v/>
      </c>
      <c r="AF8" s="18" t="str">
        <f>IF((AF$5^2+$A8^2)&gt;Entradas!$B$5^2,"",--(SQRT((AF$5-Entradas!$K$12)^2+($A8-Entradas!$L$12)^2)&lt;=Entradas!$D$12)+--(SQRT((AF$5-Entradas!$K$13)^2+($A8-Entradas!$L$13)^2)&lt;=Entradas!$D$13)+--(SQRT((AF$5-Entradas!$K$14)^2+($A8-Entradas!$L$14)^2)&lt;=Entradas!$D$14)+--(SQRT((AF$5-Entradas!$K$15)^2+($A8-Entradas!$L$15)^2)&lt;=Entradas!$D$15)+--(SQRT((AF$5-Entradas!$K$16)^2+($A8-Entradas!$L$16)^2)&lt;=Entradas!$D$16))</f>
        <v/>
      </c>
      <c r="AG8" s="18" t="str">
        <f>IF((AG$5^2+$A8^2)&gt;Entradas!$B$5^2,"",--(SQRT((AG$5-Entradas!$K$12)^2+($A8-Entradas!$L$12)^2)&lt;=Entradas!$D$12)+--(SQRT((AG$5-Entradas!$K$13)^2+($A8-Entradas!$L$13)^2)&lt;=Entradas!$D$13)+--(SQRT((AG$5-Entradas!$K$14)^2+($A8-Entradas!$L$14)^2)&lt;=Entradas!$D$14)+--(SQRT((AG$5-Entradas!$K$15)^2+($A8-Entradas!$L$15)^2)&lt;=Entradas!$D$15)+--(SQRT((AG$5-Entradas!$K$16)^2+($A8-Entradas!$L$16)^2)&lt;=Entradas!$D$16))</f>
        <v/>
      </c>
      <c r="AH8" s="18" t="str">
        <f>IF((AH$5^2+$A8^2)&gt;Entradas!$B$5^2,"",--(SQRT((AH$5-Entradas!$K$12)^2+($A8-Entradas!$L$12)^2)&lt;=Entradas!$D$12)+--(SQRT((AH$5-Entradas!$K$13)^2+($A8-Entradas!$L$13)^2)&lt;=Entradas!$D$13)+--(SQRT((AH$5-Entradas!$K$14)^2+($A8-Entradas!$L$14)^2)&lt;=Entradas!$D$14)+--(SQRT((AH$5-Entradas!$K$15)^2+($A8-Entradas!$L$15)^2)&lt;=Entradas!$D$15)+--(SQRT((AH$5-Entradas!$K$16)^2+($A8-Entradas!$L$16)^2)&lt;=Entradas!$D$16))</f>
        <v/>
      </c>
      <c r="AI8" s="18" t="str">
        <f>IF((AI$5^2+$A8^2)&gt;Entradas!$B$5^2,"",--(SQRT((AI$5-Entradas!$K$12)^2+($A8-Entradas!$L$12)^2)&lt;=Entradas!$D$12)+--(SQRT((AI$5-Entradas!$K$13)^2+($A8-Entradas!$L$13)^2)&lt;=Entradas!$D$13)+--(SQRT((AI$5-Entradas!$K$14)^2+($A8-Entradas!$L$14)^2)&lt;=Entradas!$D$14)+--(SQRT((AI$5-Entradas!$K$15)^2+($A8-Entradas!$L$15)^2)&lt;=Entradas!$D$15)+--(SQRT((AI$5-Entradas!$K$16)^2+($A8-Entradas!$L$16)^2)&lt;=Entradas!$D$16))</f>
        <v/>
      </c>
      <c r="AJ8" s="18" t="str">
        <f>IF((AJ$5^2+$A8^2)&gt;Entradas!$B$5^2,"",--(SQRT((AJ$5-Entradas!$K$12)^2+($A8-Entradas!$L$12)^2)&lt;=Entradas!$D$12)+--(SQRT((AJ$5-Entradas!$K$13)^2+($A8-Entradas!$L$13)^2)&lt;=Entradas!$D$13)+--(SQRT((AJ$5-Entradas!$K$14)^2+($A8-Entradas!$L$14)^2)&lt;=Entradas!$D$14)+--(SQRT((AJ$5-Entradas!$K$15)^2+($A8-Entradas!$L$15)^2)&lt;=Entradas!$D$15)+--(SQRT((AJ$5-Entradas!$K$16)^2+($A8-Entradas!$L$16)^2)&lt;=Entradas!$D$16))</f>
        <v/>
      </c>
      <c r="AK8" s="18" t="str">
        <f>IF((AK$5^2+$A8^2)&gt;Entradas!$B$5^2,"",--(SQRT((AK$5-Entradas!$K$12)^2+($A8-Entradas!$L$12)^2)&lt;=Entradas!$D$12)+--(SQRT((AK$5-Entradas!$K$13)^2+($A8-Entradas!$L$13)^2)&lt;=Entradas!$D$13)+--(SQRT((AK$5-Entradas!$K$14)^2+($A8-Entradas!$L$14)^2)&lt;=Entradas!$D$14)+--(SQRT((AK$5-Entradas!$K$15)^2+($A8-Entradas!$L$15)^2)&lt;=Entradas!$D$15)+--(SQRT((AK$5-Entradas!$K$16)^2+($A8-Entradas!$L$16)^2)&lt;=Entradas!$D$16))</f>
        <v/>
      </c>
      <c r="AL8" s="18" t="str">
        <f>IF((AL$5^2+$A8^2)&gt;Entradas!$B$5^2,"",--(SQRT((AL$5-Entradas!$K$12)^2+($A8-Entradas!$L$12)^2)&lt;=Entradas!$D$12)+--(SQRT((AL$5-Entradas!$K$13)^2+($A8-Entradas!$L$13)^2)&lt;=Entradas!$D$13)+--(SQRT((AL$5-Entradas!$K$14)^2+($A8-Entradas!$L$14)^2)&lt;=Entradas!$D$14)+--(SQRT((AL$5-Entradas!$K$15)^2+($A8-Entradas!$L$15)^2)&lt;=Entradas!$D$15)+--(SQRT((AL$5-Entradas!$K$16)^2+($A8-Entradas!$L$16)^2)&lt;=Entradas!$D$16))</f>
        <v/>
      </c>
      <c r="AM8" s="18" t="str">
        <f>IF((AM$5^2+$A8^2)&gt;Entradas!$B$5^2,"",--(SQRT((AM$5-Entradas!$K$12)^2+($A8-Entradas!$L$12)^2)&lt;=Entradas!$D$12)+--(SQRT((AM$5-Entradas!$K$13)^2+($A8-Entradas!$L$13)^2)&lt;=Entradas!$D$13)+--(SQRT((AM$5-Entradas!$K$14)^2+($A8-Entradas!$L$14)^2)&lt;=Entradas!$D$14)+--(SQRT((AM$5-Entradas!$K$15)^2+($A8-Entradas!$L$15)^2)&lt;=Entradas!$D$15)+--(SQRT((AM$5-Entradas!$K$16)^2+($A8-Entradas!$L$16)^2)&lt;=Entradas!$D$16))</f>
        <v/>
      </c>
      <c r="AN8" s="18" t="str">
        <f>IF((AN$5^2+$A8^2)&gt;Entradas!$B$5^2,"",--(SQRT((AN$5-Entradas!$K$12)^2+($A8-Entradas!$L$12)^2)&lt;=Entradas!$D$12)+--(SQRT((AN$5-Entradas!$K$13)^2+($A8-Entradas!$L$13)^2)&lt;=Entradas!$D$13)+--(SQRT((AN$5-Entradas!$K$14)^2+($A8-Entradas!$L$14)^2)&lt;=Entradas!$D$14)+--(SQRT((AN$5-Entradas!$K$15)^2+($A8-Entradas!$L$15)^2)&lt;=Entradas!$D$15)+--(SQRT((AN$5-Entradas!$K$16)^2+($A8-Entradas!$L$16)^2)&lt;=Entradas!$D$16))</f>
        <v/>
      </c>
      <c r="AO8" s="18" t="str">
        <f>IF((AO$5^2+$A8^2)&gt;Entradas!$B$5^2,"",--(SQRT((AO$5-Entradas!$K$12)^2+($A8-Entradas!$L$12)^2)&lt;=Entradas!$D$12)+--(SQRT((AO$5-Entradas!$K$13)^2+($A8-Entradas!$L$13)^2)&lt;=Entradas!$D$13)+--(SQRT((AO$5-Entradas!$K$14)^2+($A8-Entradas!$L$14)^2)&lt;=Entradas!$D$14)+--(SQRT((AO$5-Entradas!$K$15)^2+($A8-Entradas!$L$15)^2)&lt;=Entradas!$D$15)+--(SQRT((AO$5-Entradas!$K$16)^2+($A8-Entradas!$L$16)^2)&lt;=Entradas!$D$16))</f>
        <v/>
      </c>
      <c r="AP8" s="18" t="str">
        <f>IF((AP$5^2+$A8^2)&gt;Entradas!$B$5^2,"",--(SQRT((AP$5-Entradas!$K$12)^2+($A8-Entradas!$L$12)^2)&lt;=Entradas!$D$12)+--(SQRT((AP$5-Entradas!$K$13)^2+($A8-Entradas!$L$13)^2)&lt;=Entradas!$D$13)+--(SQRT((AP$5-Entradas!$K$14)^2+($A8-Entradas!$L$14)^2)&lt;=Entradas!$D$14)+--(SQRT((AP$5-Entradas!$K$15)^2+($A8-Entradas!$L$15)^2)&lt;=Entradas!$D$15)+--(SQRT((AP$5-Entradas!$K$16)^2+($A8-Entradas!$L$16)^2)&lt;=Entradas!$D$16))</f>
        <v/>
      </c>
      <c r="AT8" s="55" t="s">
        <v>93</v>
      </c>
      <c r="AU8" s="51" t="s">
        <v>94</v>
      </c>
    </row>
    <row r="9" spans="1:47" ht="18" customHeight="1" x14ac:dyDescent="0.2">
      <c r="A9" s="17">
        <f>A8-2*Entradas!$B$5/(41-1)</f>
        <v>1.6999999999999997</v>
      </c>
      <c r="B9" s="18" t="str">
        <f>IF((B$5^2+$A9^2)&gt;Entradas!$B$5^2,"",--(SQRT((B$5-Entradas!$K$12)^2+($A9-Entradas!$L$12)^2)&lt;=Entradas!$D$12)+--(SQRT((B$5-Entradas!$K$13)^2+($A9-Entradas!$L$13)^2)&lt;=Entradas!$D$13)+--(SQRT((B$5-Entradas!$K$14)^2+($A9-Entradas!$L$14)^2)&lt;=Entradas!$D$14)+--(SQRT((B$5-Entradas!$K$15)^2+($A9-Entradas!$L$15)^2)&lt;=Entradas!$D$15)+--(SQRT((B$5-Entradas!$K$16)^2+($A9-Entradas!$L$16)^2)&lt;=Entradas!$D$16))</f>
        <v/>
      </c>
      <c r="C9" s="18" t="str">
        <f>IF((C$5^2+$A9^2)&gt;Entradas!$B$5^2,"",--(SQRT((C$5-Entradas!$K$12)^2+($A9-Entradas!$L$12)^2)&lt;=Entradas!$D$12)+--(SQRT((C$5-Entradas!$K$13)^2+($A9-Entradas!$L$13)^2)&lt;=Entradas!$D$13)+--(SQRT((C$5-Entradas!$K$14)^2+($A9-Entradas!$L$14)^2)&lt;=Entradas!$D$14)+--(SQRT((C$5-Entradas!$K$15)^2+($A9-Entradas!$L$15)^2)&lt;=Entradas!$D$15)+--(SQRT((C$5-Entradas!$K$16)^2+($A9-Entradas!$L$16)^2)&lt;=Entradas!$D$16))</f>
        <v/>
      </c>
      <c r="D9" s="18" t="str">
        <f>IF((D$5^2+$A9^2)&gt;Entradas!$B$5^2,"",--(SQRT((D$5-Entradas!$K$12)^2+($A9-Entradas!$L$12)^2)&lt;=Entradas!$D$12)+--(SQRT((D$5-Entradas!$K$13)^2+($A9-Entradas!$L$13)^2)&lt;=Entradas!$D$13)+--(SQRT((D$5-Entradas!$K$14)^2+($A9-Entradas!$L$14)^2)&lt;=Entradas!$D$14)+--(SQRT((D$5-Entradas!$K$15)^2+($A9-Entradas!$L$15)^2)&lt;=Entradas!$D$15)+--(SQRT((D$5-Entradas!$K$16)^2+($A9-Entradas!$L$16)^2)&lt;=Entradas!$D$16))</f>
        <v/>
      </c>
      <c r="E9" s="18" t="str">
        <f>IF((E$5^2+$A9^2)&gt;Entradas!$B$5^2,"",--(SQRT((E$5-Entradas!$K$12)^2+($A9-Entradas!$L$12)^2)&lt;=Entradas!$D$12)+--(SQRT((E$5-Entradas!$K$13)^2+($A9-Entradas!$L$13)^2)&lt;=Entradas!$D$13)+--(SQRT((E$5-Entradas!$K$14)^2+($A9-Entradas!$L$14)^2)&lt;=Entradas!$D$14)+--(SQRT((E$5-Entradas!$K$15)^2+($A9-Entradas!$L$15)^2)&lt;=Entradas!$D$15)+--(SQRT((E$5-Entradas!$K$16)^2+($A9-Entradas!$L$16)^2)&lt;=Entradas!$D$16))</f>
        <v/>
      </c>
      <c r="F9" s="18" t="str">
        <f>IF((F$5^2+$A9^2)&gt;Entradas!$B$5^2,"",--(SQRT((F$5-Entradas!$K$12)^2+($A9-Entradas!$L$12)^2)&lt;=Entradas!$D$12)+--(SQRT((F$5-Entradas!$K$13)^2+($A9-Entradas!$L$13)^2)&lt;=Entradas!$D$13)+--(SQRT((F$5-Entradas!$K$14)^2+($A9-Entradas!$L$14)^2)&lt;=Entradas!$D$14)+--(SQRT((F$5-Entradas!$K$15)^2+($A9-Entradas!$L$15)^2)&lt;=Entradas!$D$15)+--(SQRT((F$5-Entradas!$K$16)^2+($A9-Entradas!$L$16)^2)&lt;=Entradas!$D$16))</f>
        <v/>
      </c>
      <c r="G9" s="18" t="str">
        <f>IF((G$5^2+$A9^2)&gt;Entradas!$B$5^2,"",--(SQRT((G$5-Entradas!$K$12)^2+($A9-Entradas!$L$12)^2)&lt;=Entradas!$D$12)+--(SQRT((G$5-Entradas!$K$13)^2+($A9-Entradas!$L$13)^2)&lt;=Entradas!$D$13)+--(SQRT((G$5-Entradas!$K$14)^2+($A9-Entradas!$L$14)^2)&lt;=Entradas!$D$14)+--(SQRT((G$5-Entradas!$K$15)^2+($A9-Entradas!$L$15)^2)&lt;=Entradas!$D$15)+--(SQRT((G$5-Entradas!$K$16)^2+($A9-Entradas!$L$16)^2)&lt;=Entradas!$D$16))</f>
        <v/>
      </c>
      <c r="H9" s="18" t="str">
        <f>IF((H$5^2+$A9^2)&gt;Entradas!$B$5^2,"",--(SQRT((H$5-Entradas!$K$12)^2+($A9-Entradas!$L$12)^2)&lt;=Entradas!$D$12)+--(SQRT((H$5-Entradas!$K$13)^2+($A9-Entradas!$L$13)^2)&lt;=Entradas!$D$13)+--(SQRT((H$5-Entradas!$K$14)^2+($A9-Entradas!$L$14)^2)&lt;=Entradas!$D$14)+--(SQRT((H$5-Entradas!$K$15)^2+($A9-Entradas!$L$15)^2)&lt;=Entradas!$D$15)+--(SQRT((H$5-Entradas!$K$16)^2+($A9-Entradas!$L$16)^2)&lt;=Entradas!$D$16))</f>
        <v/>
      </c>
      <c r="I9" s="18" t="str">
        <f>IF((I$5^2+$A9^2)&gt;Entradas!$B$5^2,"",--(SQRT((I$5-Entradas!$K$12)^2+($A9-Entradas!$L$12)^2)&lt;=Entradas!$D$12)+--(SQRT((I$5-Entradas!$K$13)^2+($A9-Entradas!$L$13)^2)&lt;=Entradas!$D$13)+--(SQRT((I$5-Entradas!$K$14)^2+($A9-Entradas!$L$14)^2)&lt;=Entradas!$D$14)+--(SQRT((I$5-Entradas!$K$15)^2+($A9-Entradas!$L$15)^2)&lt;=Entradas!$D$15)+--(SQRT((I$5-Entradas!$K$16)^2+($A9-Entradas!$L$16)^2)&lt;=Entradas!$D$16))</f>
        <v/>
      </c>
      <c r="J9" s="18" t="str">
        <f>IF((J$5^2+$A9^2)&gt;Entradas!$B$5^2,"",--(SQRT((J$5-Entradas!$K$12)^2+($A9-Entradas!$L$12)^2)&lt;=Entradas!$D$12)+--(SQRT((J$5-Entradas!$K$13)^2+($A9-Entradas!$L$13)^2)&lt;=Entradas!$D$13)+--(SQRT((J$5-Entradas!$K$14)^2+($A9-Entradas!$L$14)^2)&lt;=Entradas!$D$14)+--(SQRT((J$5-Entradas!$K$15)^2+($A9-Entradas!$L$15)^2)&lt;=Entradas!$D$15)+--(SQRT((J$5-Entradas!$K$16)^2+($A9-Entradas!$L$16)^2)&lt;=Entradas!$D$16))</f>
        <v/>
      </c>
      <c r="K9" s="18" t="str">
        <f>IF((K$5^2+$A9^2)&gt;Entradas!$B$5^2,"",--(SQRT((K$5-Entradas!$K$12)^2+($A9-Entradas!$L$12)^2)&lt;=Entradas!$D$12)+--(SQRT((K$5-Entradas!$K$13)^2+($A9-Entradas!$L$13)^2)&lt;=Entradas!$D$13)+--(SQRT((K$5-Entradas!$K$14)^2+($A9-Entradas!$L$14)^2)&lt;=Entradas!$D$14)+--(SQRT((K$5-Entradas!$K$15)^2+($A9-Entradas!$L$15)^2)&lt;=Entradas!$D$15)+--(SQRT((K$5-Entradas!$K$16)^2+($A9-Entradas!$L$16)^2)&lt;=Entradas!$D$16))</f>
        <v/>
      </c>
      <c r="L9" s="18">
        <f>IF((L$5^2+$A9^2)&gt;Entradas!$B$5^2,"",--(SQRT((L$5-Entradas!$K$12)^2+($A9-Entradas!$L$12)^2)&lt;=Entradas!$D$12)+--(SQRT((L$5-Entradas!$K$13)^2+($A9-Entradas!$L$13)^2)&lt;=Entradas!$D$13)+--(SQRT((L$5-Entradas!$K$14)^2+($A9-Entradas!$L$14)^2)&lt;=Entradas!$D$14)+--(SQRT((L$5-Entradas!$K$15)^2+($A9-Entradas!$L$15)^2)&lt;=Entradas!$D$15)+--(SQRT((L$5-Entradas!$K$16)^2+($A9-Entradas!$L$16)^2)&lt;=Entradas!$D$16))</f>
        <v>5</v>
      </c>
      <c r="M9" s="18">
        <f>IF((M$5^2+$A9^2)&gt;Entradas!$B$5^2,"",--(SQRT((M$5-Entradas!$K$12)^2+($A9-Entradas!$L$12)^2)&lt;=Entradas!$D$12)+--(SQRT((M$5-Entradas!$K$13)^2+($A9-Entradas!$L$13)^2)&lt;=Entradas!$D$13)+--(SQRT((M$5-Entradas!$K$14)^2+($A9-Entradas!$L$14)^2)&lt;=Entradas!$D$14)+--(SQRT((M$5-Entradas!$K$15)^2+($A9-Entradas!$L$15)^2)&lt;=Entradas!$D$15)+--(SQRT((M$5-Entradas!$K$16)^2+($A9-Entradas!$L$16)^2)&lt;=Entradas!$D$16))</f>
        <v>5</v>
      </c>
      <c r="N9" s="18">
        <f>IF((N$5^2+$A9^2)&gt;Entradas!$B$5^2,"",--(SQRT((N$5-Entradas!$K$12)^2+($A9-Entradas!$L$12)^2)&lt;=Entradas!$D$12)+--(SQRT((N$5-Entradas!$K$13)^2+($A9-Entradas!$L$13)^2)&lt;=Entradas!$D$13)+--(SQRT((N$5-Entradas!$K$14)^2+($A9-Entradas!$L$14)^2)&lt;=Entradas!$D$14)+--(SQRT((N$5-Entradas!$K$15)^2+($A9-Entradas!$L$15)^2)&lt;=Entradas!$D$15)+--(SQRT((N$5-Entradas!$K$16)^2+($A9-Entradas!$L$16)^2)&lt;=Entradas!$D$16))</f>
        <v>5</v>
      </c>
      <c r="O9" s="18">
        <f>IF((O$5^2+$A9^2)&gt;Entradas!$B$5^2,"",--(SQRT((O$5-Entradas!$K$12)^2+($A9-Entradas!$L$12)^2)&lt;=Entradas!$D$12)+--(SQRT((O$5-Entradas!$K$13)^2+($A9-Entradas!$L$13)^2)&lt;=Entradas!$D$13)+--(SQRT((O$5-Entradas!$K$14)^2+($A9-Entradas!$L$14)^2)&lt;=Entradas!$D$14)+--(SQRT((O$5-Entradas!$K$15)^2+($A9-Entradas!$L$15)^2)&lt;=Entradas!$D$15)+--(SQRT((O$5-Entradas!$K$16)^2+($A9-Entradas!$L$16)^2)&lt;=Entradas!$D$16))</f>
        <v>5</v>
      </c>
      <c r="P9" s="18">
        <f>IF((P$5^2+$A9^2)&gt;Entradas!$B$5^2,"",--(SQRT((P$5-Entradas!$K$12)^2+($A9-Entradas!$L$12)^2)&lt;=Entradas!$D$12)+--(SQRT((P$5-Entradas!$K$13)^2+($A9-Entradas!$L$13)^2)&lt;=Entradas!$D$13)+--(SQRT((P$5-Entradas!$K$14)^2+($A9-Entradas!$L$14)^2)&lt;=Entradas!$D$14)+--(SQRT((P$5-Entradas!$K$15)^2+($A9-Entradas!$L$15)^2)&lt;=Entradas!$D$15)+--(SQRT((P$5-Entradas!$K$16)^2+($A9-Entradas!$L$16)^2)&lt;=Entradas!$D$16))</f>
        <v>5</v>
      </c>
      <c r="Q9" s="18">
        <f>IF((Q$5^2+$A9^2)&gt;Entradas!$B$5^2,"",--(SQRT((Q$5-Entradas!$K$12)^2+($A9-Entradas!$L$12)^2)&lt;=Entradas!$D$12)+--(SQRT((Q$5-Entradas!$K$13)^2+($A9-Entradas!$L$13)^2)&lt;=Entradas!$D$13)+--(SQRT((Q$5-Entradas!$K$14)^2+($A9-Entradas!$L$14)^2)&lt;=Entradas!$D$14)+--(SQRT((Q$5-Entradas!$K$15)^2+($A9-Entradas!$L$15)^2)&lt;=Entradas!$D$15)+--(SQRT((Q$5-Entradas!$K$16)^2+($A9-Entradas!$L$16)^2)&lt;=Entradas!$D$16))</f>
        <v>5</v>
      </c>
      <c r="R9" s="18">
        <f>IF((R$5^2+$A9^2)&gt;Entradas!$B$5^2,"",--(SQRT((R$5-Entradas!$K$12)^2+($A9-Entradas!$L$12)^2)&lt;=Entradas!$D$12)+--(SQRT((R$5-Entradas!$K$13)^2+($A9-Entradas!$L$13)^2)&lt;=Entradas!$D$13)+--(SQRT((R$5-Entradas!$K$14)^2+($A9-Entradas!$L$14)^2)&lt;=Entradas!$D$14)+--(SQRT((R$5-Entradas!$K$15)^2+($A9-Entradas!$L$15)^2)&lt;=Entradas!$D$15)+--(SQRT((R$5-Entradas!$K$16)^2+($A9-Entradas!$L$16)^2)&lt;=Entradas!$D$16))</f>
        <v>5</v>
      </c>
      <c r="S9" s="18">
        <f>IF((S$5^2+$A9^2)&gt;Entradas!$B$5^2,"",--(SQRT((S$5-Entradas!$K$12)^2+($A9-Entradas!$L$12)^2)&lt;=Entradas!$D$12)+--(SQRT((S$5-Entradas!$K$13)^2+($A9-Entradas!$L$13)^2)&lt;=Entradas!$D$13)+--(SQRT((S$5-Entradas!$K$14)^2+($A9-Entradas!$L$14)^2)&lt;=Entradas!$D$14)+--(SQRT((S$5-Entradas!$K$15)^2+($A9-Entradas!$L$15)^2)&lt;=Entradas!$D$15)+--(SQRT((S$5-Entradas!$K$16)^2+($A9-Entradas!$L$16)^2)&lt;=Entradas!$D$16))</f>
        <v>5</v>
      </c>
      <c r="T9" s="18">
        <f>IF((T$5^2+$A9^2)&gt;Entradas!$B$5^2,"",--(SQRT((T$5-Entradas!$K$12)^2+($A9-Entradas!$L$12)^2)&lt;=Entradas!$D$12)+--(SQRT((T$5-Entradas!$K$13)^2+($A9-Entradas!$L$13)^2)&lt;=Entradas!$D$13)+--(SQRT((T$5-Entradas!$K$14)^2+($A9-Entradas!$L$14)^2)&lt;=Entradas!$D$14)+--(SQRT((T$5-Entradas!$K$15)^2+($A9-Entradas!$L$15)^2)&lt;=Entradas!$D$15)+--(SQRT((T$5-Entradas!$K$16)^2+($A9-Entradas!$L$16)^2)&lt;=Entradas!$D$16))</f>
        <v>5</v>
      </c>
      <c r="U9" s="18">
        <f>IF((U$5^2+$A9^2)&gt;Entradas!$B$5^2,"",--(SQRT((U$5-Entradas!$K$12)^2+($A9-Entradas!$L$12)^2)&lt;=Entradas!$D$12)+--(SQRT((U$5-Entradas!$K$13)^2+($A9-Entradas!$L$13)^2)&lt;=Entradas!$D$13)+--(SQRT((U$5-Entradas!$K$14)^2+($A9-Entradas!$L$14)^2)&lt;=Entradas!$D$14)+--(SQRT((U$5-Entradas!$K$15)^2+($A9-Entradas!$L$15)^2)&lt;=Entradas!$D$15)+--(SQRT((U$5-Entradas!$K$16)^2+($A9-Entradas!$L$16)^2)&lt;=Entradas!$D$16))</f>
        <v>5</v>
      </c>
      <c r="V9" s="18">
        <f>IF((V$5^2+$A9^2)&gt;Entradas!$B$5^2,"",--(SQRT((V$5-Entradas!$K$12)^2+($A9-Entradas!$L$12)^2)&lt;=Entradas!$D$12)+--(SQRT((V$5-Entradas!$K$13)^2+($A9-Entradas!$L$13)^2)&lt;=Entradas!$D$13)+--(SQRT((V$5-Entradas!$K$14)^2+($A9-Entradas!$L$14)^2)&lt;=Entradas!$D$14)+--(SQRT((V$5-Entradas!$K$15)^2+($A9-Entradas!$L$15)^2)&lt;=Entradas!$D$15)+--(SQRT((V$5-Entradas!$K$16)^2+($A9-Entradas!$L$16)^2)&lt;=Entradas!$D$16))</f>
        <v>5</v>
      </c>
      <c r="W9" s="18">
        <f>IF((W$5^2+$A9^2)&gt;Entradas!$B$5^2,"",--(SQRT((W$5-Entradas!$K$12)^2+($A9-Entradas!$L$12)^2)&lt;=Entradas!$D$12)+--(SQRT((W$5-Entradas!$K$13)^2+($A9-Entradas!$L$13)^2)&lt;=Entradas!$D$13)+--(SQRT((W$5-Entradas!$K$14)^2+($A9-Entradas!$L$14)^2)&lt;=Entradas!$D$14)+--(SQRT((W$5-Entradas!$K$15)^2+($A9-Entradas!$L$15)^2)&lt;=Entradas!$D$15)+--(SQRT((W$5-Entradas!$K$16)^2+($A9-Entradas!$L$16)^2)&lt;=Entradas!$D$16))</f>
        <v>5</v>
      </c>
      <c r="X9" s="18">
        <f>IF((X$5^2+$A9^2)&gt;Entradas!$B$5^2,"",--(SQRT((X$5-Entradas!$K$12)^2+($A9-Entradas!$L$12)^2)&lt;=Entradas!$D$12)+--(SQRT((X$5-Entradas!$K$13)^2+($A9-Entradas!$L$13)^2)&lt;=Entradas!$D$13)+--(SQRT((X$5-Entradas!$K$14)^2+($A9-Entradas!$L$14)^2)&lt;=Entradas!$D$14)+--(SQRT((X$5-Entradas!$K$15)^2+($A9-Entradas!$L$15)^2)&lt;=Entradas!$D$15)+--(SQRT((X$5-Entradas!$K$16)^2+($A9-Entradas!$L$16)^2)&lt;=Entradas!$D$16))</f>
        <v>5</v>
      </c>
      <c r="Y9" s="18">
        <f>IF((Y$5^2+$A9^2)&gt;Entradas!$B$5^2,"",--(SQRT((Y$5-Entradas!$K$12)^2+($A9-Entradas!$L$12)^2)&lt;=Entradas!$D$12)+--(SQRT((Y$5-Entradas!$K$13)^2+($A9-Entradas!$L$13)^2)&lt;=Entradas!$D$13)+--(SQRT((Y$5-Entradas!$K$14)^2+($A9-Entradas!$L$14)^2)&lt;=Entradas!$D$14)+--(SQRT((Y$5-Entradas!$K$15)^2+($A9-Entradas!$L$15)^2)&lt;=Entradas!$D$15)+--(SQRT((Y$5-Entradas!$K$16)^2+($A9-Entradas!$L$16)^2)&lt;=Entradas!$D$16))</f>
        <v>5</v>
      </c>
      <c r="Z9" s="18">
        <f>IF((Z$5^2+$A9^2)&gt;Entradas!$B$5^2,"",--(SQRT((Z$5-Entradas!$K$12)^2+($A9-Entradas!$L$12)^2)&lt;=Entradas!$D$12)+--(SQRT((Z$5-Entradas!$K$13)^2+($A9-Entradas!$L$13)^2)&lt;=Entradas!$D$13)+--(SQRT((Z$5-Entradas!$K$14)^2+($A9-Entradas!$L$14)^2)&lt;=Entradas!$D$14)+--(SQRT((Z$5-Entradas!$K$15)^2+($A9-Entradas!$L$15)^2)&lt;=Entradas!$D$15)+--(SQRT((Z$5-Entradas!$K$16)^2+($A9-Entradas!$L$16)^2)&lt;=Entradas!$D$16))</f>
        <v>5</v>
      </c>
      <c r="AA9" s="18">
        <f>IF((AA$5^2+$A9^2)&gt;Entradas!$B$5^2,"",--(SQRT((AA$5-Entradas!$K$12)^2+($A9-Entradas!$L$12)^2)&lt;=Entradas!$D$12)+--(SQRT((AA$5-Entradas!$K$13)^2+($A9-Entradas!$L$13)^2)&lt;=Entradas!$D$13)+--(SQRT((AA$5-Entradas!$K$14)^2+($A9-Entradas!$L$14)^2)&lt;=Entradas!$D$14)+--(SQRT((AA$5-Entradas!$K$15)^2+($A9-Entradas!$L$15)^2)&lt;=Entradas!$D$15)+--(SQRT((AA$5-Entradas!$K$16)^2+($A9-Entradas!$L$16)^2)&lt;=Entradas!$D$16))</f>
        <v>5</v>
      </c>
      <c r="AB9" s="18">
        <f>IF((AB$5^2+$A9^2)&gt;Entradas!$B$5^2,"",--(SQRT((AB$5-Entradas!$K$12)^2+($A9-Entradas!$L$12)^2)&lt;=Entradas!$D$12)+--(SQRT((AB$5-Entradas!$K$13)^2+($A9-Entradas!$L$13)^2)&lt;=Entradas!$D$13)+--(SQRT((AB$5-Entradas!$K$14)^2+($A9-Entradas!$L$14)^2)&lt;=Entradas!$D$14)+--(SQRT((AB$5-Entradas!$K$15)^2+($A9-Entradas!$L$15)^2)&lt;=Entradas!$D$15)+--(SQRT((AB$5-Entradas!$K$16)^2+($A9-Entradas!$L$16)^2)&lt;=Entradas!$D$16))</f>
        <v>5</v>
      </c>
      <c r="AC9" s="18">
        <f>IF((AC$5^2+$A9^2)&gt;Entradas!$B$5^2,"",--(SQRT((AC$5-Entradas!$K$12)^2+($A9-Entradas!$L$12)^2)&lt;=Entradas!$D$12)+--(SQRT((AC$5-Entradas!$K$13)^2+($A9-Entradas!$L$13)^2)&lt;=Entradas!$D$13)+--(SQRT((AC$5-Entradas!$K$14)^2+($A9-Entradas!$L$14)^2)&lt;=Entradas!$D$14)+--(SQRT((AC$5-Entradas!$K$15)^2+($A9-Entradas!$L$15)^2)&lt;=Entradas!$D$15)+--(SQRT((AC$5-Entradas!$K$16)^2+($A9-Entradas!$L$16)^2)&lt;=Entradas!$D$16))</f>
        <v>5</v>
      </c>
      <c r="AD9" s="18">
        <f>IF((AD$5^2+$A9^2)&gt;Entradas!$B$5^2,"",--(SQRT((AD$5-Entradas!$K$12)^2+($A9-Entradas!$L$12)^2)&lt;=Entradas!$D$12)+--(SQRT((AD$5-Entradas!$K$13)^2+($A9-Entradas!$L$13)^2)&lt;=Entradas!$D$13)+--(SQRT((AD$5-Entradas!$K$14)^2+($A9-Entradas!$L$14)^2)&lt;=Entradas!$D$14)+--(SQRT((AD$5-Entradas!$K$15)^2+($A9-Entradas!$L$15)^2)&lt;=Entradas!$D$15)+--(SQRT((AD$5-Entradas!$K$16)^2+($A9-Entradas!$L$16)^2)&lt;=Entradas!$D$16))</f>
        <v>5</v>
      </c>
      <c r="AE9" s="18">
        <f>IF((AE$5^2+$A9^2)&gt;Entradas!$B$5^2,"",--(SQRT((AE$5-Entradas!$K$12)^2+($A9-Entradas!$L$12)^2)&lt;=Entradas!$D$12)+--(SQRT((AE$5-Entradas!$K$13)^2+($A9-Entradas!$L$13)^2)&lt;=Entradas!$D$13)+--(SQRT((AE$5-Entradas!$K$14)^2+($A9-Entradas!$L$14)^2)&lt;=Entradas!$D$14)+--(SQRT((AE$5-Entradas!$K$15)^2+($A9-Entradas!$L$15)^2)&lt;=Entradas!$D$15)+--(SQRT((AE$5-Entradas!$K$16)^2+($A9-Entradas!$L$16)^2)&lt;=Entradas!$D$16))</f>
        <v>5</v>
      </c>
      <c r="AF9" s="18">
        <f>IF((AF$5^2+$A9^2)&gt;Entradas!$B$5^2,"",--(SQRT((AF$5-Entradas!$K$12)^2+($A9-Entradas!$L$12)^2)&lt;=Entradas!$D$12)+--(SQRT((AF$5-Entradas!$K$13)^2+($A9-Entradas!$L$13)^2)&lt;=Entradas!$D$13)+--(SQRT((AF$5-Entradas!$K$14)^2+($A9-Entradas!$L$14)^2)&lt;=Entradas!$D$14)+--(SQRT((AF$5-Entradas!$K$15)^2+($A9-Entradas!$L$15)^2)&lt;=Entradas!$D$15)+--(SQRT((AF$5-Entradas!$K$16)^2+($A9-Entradas!$L$16)^2)&lt;=Entradas!$D$16))</f>
        <v>5</v>
      </c>
      <c r="AG9" s="18" t="str">
        <f>IF((AG$5^2+$A9^2)&gt;Entradas!$B$5^2,"",--(SQRT((AG$5-Entradas!$K$12)^2+($A9-Entradas!$L$12)^2)&lt;=Entradas!$D$12)+--(SQRT((AG$5-Entradas!$K$13)^2+($A9-Entradas!$L$13)^2)&lt;=Entradas!$D$13)+--(SQRT((AG$5-Entradas!$K$14)^2+($A9-Entradas!$L$14)^2)&lt;=Entradas!$D$14)+--(SQRT((AG$5-Entradas!$K$15)^2+($A9-Entradas!$L$15)^2)&lt;=Entradas!$D$15)+--(SQRT((AG$5-Entradas!$K$16)^2+($A9-Entradas!$L$16)^2)&lt;=Entradas!$D$16))</f>
        <v/>
      </c>
      <c r="AH9" s="18" t="str">
        <f>IF((AH$5^2+$A9^2)&gt;Entradas!$B$5^2,"",--(SQRT((AH$5-Entradas!$K$12)^2+($A9-Entradas!$L$12)^2)&lt;=Entradas!$D$12)+--(SQRT((AH$5-Entradas!$K$13)^2+($A9-Entradas!$L$13)^2)&lt;=Entradas!$D$13)+--(SQRT((AH$5-Entradas!$K$14)^2+($A9-Entradas!$L$14)^2)&lt;=Entradas!$D$14)+--(SQRT((AH$5-Entradas!$K$15)^2+($A9-Entradas!$L$15)^2)&lt;=Entradas!$D$15)+--(SQRT((AH$5-Entradas!$K$16)^2+($A9-Entradas!$L$16)^2)&lt;=Entradas!$D$16))</f>
        <v/>
      </c>
      <c r="AI9" s="18" t="str">
        <f>IF((AI$5^2+$A9^2)&gt;Entradas!$B$5^2,"",--(SQRT((AI$5-Entradas!$K$12)^2+($A9-Entradas!$L$12)^2)&lt;=Entradas!$D$12)+--(SQRT((AI$5-Entradas!$K$13)^2+($A9-Entradas!$L$13)^2)&lt;=Entradas!$D$13)+--(SQRT((AI$5-Entradas!$K$14)^2+($A9-Entradas!$L$14)^2)&lt;=Entradas!$D$14)+--(SQRT((AI$5-Entradas!$K$15)^2+($A9-Entradas!$L$15)^2)&lt;=Entradas!$D$15)+--(SQRT((AI$5-Entradas!$K$16)^2+($A9-Entradas!$L$16)^2)&lt;=Entradas!$D$16))</f>
        <v/>
      </c>
      <c r="AJ9" s="18" t="str">
        <f>IF((AJ$5^2+$A9^2)&gt;Entradas!$B$5^2,"",--(SQRT((AJ$5-Entradas!$K$12)^2+($A9-Entradas!$L$12)^2)&lt;=Entradas!$D$12)+--(SQRT((AJ$5-Entradas!$K$13)^2+($A9-Entradas!$L$13)^2)&lt;=Entradas!$D$13)+--(SQRT((AJ$5-Entradas!$K$14)^2+($A9-Entradas!$L$14)^2)&lt;=Entradas!$D$14)+--(SQRT((AJ$5-Entradas!$K$15)^2+($A9-Entradas!$L$15)^2)&lt;=Entradas!$D$15)+--(SQRT((AJ$5-Entradas!$K$16)^2+($A9-Entradas!$L$16)^2)&lt;=Entradas!$D$16))</f>
        <v/>
      </c>
      <c r="AK9" s="18" t="str">
        <f>IF((AK$5^2+$A9^2)&gt;Entradas!$B$5^2,"",--(SQRT((AK$5-Entradas!$K$12)^2+($A9-Entradas!$L$12)^2)&lt;=Entradas!$D$12)+--(SQRT((AK$5-Entradas!$K$13)^2+($A9-Entradas!$L$13)^2)&lt;=Entradas!$D$13)+--(SQRT((AK$5-Entradas!$K$14)^2+($A9-Entradas!$L$14)^2)&lt;=Entradas!$D$14)+--(SQRT((AK$5-Entradas!$K$15)^2+($A9-Entradas!$L$15)^2)&lt;=Entradas!$D$15)+--(SQRT((AK$5-Entradas!$K$16)^2+($A9-Entradas!$L$16)^2)&lt;=Entradas!$D$16))</f>
        <v/>
      </c>
      <c r="AL9" s="18" t="str">
        <f>IF((AL$5^2+$A9^2)&gt;Entradas!$B$5^2,"",--(SQRT((AL$5-Entradas!$K$12)^2+($A9-Entradas!$L$12)^2)&lt;=Entradas!$D$12)+--(SQRT((AL$5-Entradas!$K$13)^2+($A9-Entradas!$L$13)^2)&lt;=Entradas!$D$13)+--(SQRT((AL$5-Entradas!$K$14)^2+($A9-Entradas!$L$14)^2)&lt;=Entradas!$D$14)+--(SQRT((AL$5-Entradas!$K$15)^2+($A9-Entradas!$L$15)^2)&lt;=Entradas!$D$15)+--(SQRT((AL$5-Entradas!$K$16)^2+($A9-Entradas!$L$16)^2)&lt;=Entradas!$D$16))</f>
        <v/>
      </c>
      <c r="AM9" s="18" t="str">
        <f>IF((AM$5^2+$A9^2)&gt;Entradas!$B$5^2,"",--(SQRT((AM$5-Entradas!$K$12)^2+($A9-Entradas!$L$12)^2)&lt;=Entradas!$D$12)+--(SQRT((AM$5-Entradas!$K$13)^2+($A9-Entradas!$L$13)^2)&lt;=Entradas!$D$13)+--(SQRT((AM$5-Entradas!$K$14)^2+($A9-Entradas!$L$14)^2)&lt;=Entradas!$D$14)+--(SQRT((AM$5-Entradas!$K$15)^2+($A9-Entradas!$L$15)^2)&lt;=Entradas!$D$15)+--(SQRT((AM$5-Entradas!$K$16)^2+($A9-Entradas!$L$16)^2)&lt;=Entradas!$D$16))</f>
        <v/>
      </c>
      <c r="AN9" s="18" t="str">
        <f>IF((AN$5^2+$A9^2)&gt;Entradas!$B$5^2,"",--(SQRT((AN$5-Entradas!$K$12)^2+($A9-Entradas!$L$12)^2)&lt;=Entradas!$D$12)+--(SQRT((AN$5-Entradas!$K$13)^2+($A9-Entradas!$L$13)^2)&lt;=Entradas!$D$13)+--(SQRT((AN$5-Entradas!$K$14)^2+($A9-Entradas!$L$14)^2)&lt;=Entradas!$D$14)+--(SQRT((AN$5-Entradas!$K$15)^2+($A9-Entradas!$L$15)^2)&lt;=Entradas!$D$15)+--(SQRT((AN$5-Entradas!$K$16)^2+($A9-Entradas!$L$16)^2)&lt;=Entradas!$D$16))</f>
        <v/>
      </c>
      <c r="AO9" s="18" t="str">
        <f>IF((AO$5^2+$A9^2)&gt;Entradas!$B$5^2,"",--(SQRT((AO$5-Entradas!$K$12)^2+($A9-Entradas!$L$12)^2)&lt;=Entradas!$D$12)+--(SQRT((AO$5-Entradas!$K$13)^2+($A9-Entradas!$L$13)^2)&lt;=Entradas!$D$13)+--(SQRT((AO$5-Entradas!$K$14)^2+($A9-Entradas!$L$14)^2)&lt;=Entradas!$D$14)+--(SQRT((AO$5-Entradas!$K$15)^2+($A9-Entradas!$L$15)^2)&lt;=Entradas!$D$15)+--(SQRT((AO$5-Entradas!$K$16)^2+($A9-Entradas!$L$16)^2)&lt;=Entradas!$D$16))</f>
        <v/>
      </c>
      <c r="AP9" s="18" t="str">
        <f>IF((AP$5^2+$A9^2)&gt;Entradas!$B$5^2,"",--(SQRT((AP$5-Entradas!$K$12)^2+($A9-Entradas!$L$12)^2)&lt;=Entradas!$D$12)+--(SQRT((AP$5-Entradas!$K$13)^2+($A9-Entradas!$L$13)^2)&lt;=Entradas!$D$13)+--(SQRT((AP$5-Entradas!$K$14)^2+($A9-Entradas!$L$14)^2)&lt;=Entradas!$D$14)+--(SQRT((AP$5-Entradas!$K$15)^2+($A9-Entradas!$L$15)^2)&lt;=Entradas!$D$15)+--(SQRT((AP$5-Entradas!$K$16)^2+($A9-Entradas!$L$16)^2)&lt;=Entradas!$D$16))</f>
        <v/>
      </c>
      <c r="AT9" s="56" t="s">
        <v>95</v>
      </c>
      <c r="AU9" s="51" t="s">
        <v>96</v>
      </c>
    </row>
    <row r="10" spans="1:47" ht="18" customHeight="1" x14ac:dyDescent="0.2">
      <c r="A10" s="17">
        <f>A9-2*Entradas!$B$5/(41-1)</f>
        <v>1.5999999999999996</v>
      </c>
      <c r="B10" s="18" t="str">
        <f>IF((B$5^2+$A10^2)&gt;Entradas!$B$5^2,"",--(SQRT((B$5-Entradas!$K$12)^2+($A10-Entradas!$L$12)^2)&lt;=Entradas!$D$12)+--(SQRT((B$5-Entradas!$K$13)^2+($A10-Entradas!$L$13)^2)&lt;=Entradas!$D$13)+--(SQRT((B$5-Entradas!$K$14)^2+($A10-Entradas!$L$14)^2)&lt;=Entradas!$D$14)+--(SQRT((B$5-Entradas!$K$15)^2+($A10-Entradas!$L$15)^2)&lt;=Entradas!$D$15)+--(SQRT((B$5-Entradas!$K$16)^2+($A10-Entradas!$L$16)^2)&lt;=Entradas!$D$16))</f>
        <v/>
      </c>
      <c r="C10" s="18" t="str">
        <f>IF((C$5^2+$A10^2)&gt;Entradas!$B$5^2,"",--(SQRT((C$5-Entradas!$K$12)^2+($A10-Entradas!$L$12)^2)&lt;=Entradas!$D$12)+--(SQRT((C$5-Entradas!$K$13)^2+($A10-Entradas!$L$13)^2)&lt;=Entradas!$D$13)+--(SQRT((C$5-Entradas!$K$14)^2+($A10-Entradas!$L$14)^2)&lt;=Entradas!$D$14)+--(SQRT((C$5-Entradas!$K$15)^2+($A10-Entradas!$L$15)^2)&lt;=Entradas!$D$15)+--(SQRT((C$5-Entradas!$K$16)^2+($A10-Entradas!$L$16)^2)&lt;=Entradas!$D$16))</f>
        <v/>
      </c>
      <c r="D10" s="18" t="str">
        <f>IF((D$5^2+$A10^2)&gt;Entradas!$B$5^2,"",--(SQRT((D$5-Entradas!$K$12)^2+($A10-Entradas!$L$12)^2)&lt;=Entradas!$D$12)+--(SQRT((D$5-Entradas!$K$13)^2+($A10-Entradas!$L$13)^2)&lt;=Entradas!$D$13)+--(SQRT((D$5-Entradas!$K$14)^2+($A10-Entradas!$L$14)^2)&lt;=Entradas!$D$14)+--(SQRT((D$5-Entradas!$K$15)^2+($A10-Entradas!$L$15)^2)&lt;=Entradas!$D$15)+--(SQRT((D$5-Entradas!$K$16)^2+($A10-Entradas!$L$16)^2)&lt;=Entradas!$D$16))</f>
        <v/>
      </c>
      <c r="E10" s="18" t="str">
        <f>IF((E$5^2+$A10^2)&gt;Entradas!$B$5^2,"",--(SQRT((E$5-Entradas!$K$12)^2+($A10-Entradas!$L$12)^2)&lt;=Entradas!$D$12)+--(SQRT((E$5-Entradas!$K$13)^2+($A10-Entradas!$L$13)^2)&lt;=Entradas!$D$13)+--(SQRT((E$5-Entradas!$K$14)^2+($A10-Entradas!$L$14)^2)&lt;=Entradas!$D$14)+--(SQRT((E$5-Entradas!$K$15)^2+($A10-Entradas!$L$15)^2)&lt;=Entradas!$D$15)+--(SQRT((E$5-Entradas!$K$16)^2+($A10-Entradas!$L$16)^2)&lt;=Entradas!$D$16))</f>
        <v/>
      </c>
      <c r="F10" s="18" t="str">
        <f>IF((F$5^2+$A10^2)&gt;Entradas!$B$5^2,"",--(SQRT((F$5-Entradas!$K$12)^2+($A10-Entradas!$L$12)^2)&lt;=Entradas!$D$12)+--(SQRT((F$5-Entradas!$K$13)^2+($A10-Entradas!$L$13)^2)&lt;=Entradas!$D$13)+--(SQRT((F$5-Entradas!$K$14)^2+($A10-Entradas!$L$14)^2)&lt;=Entradas!$D$14)+--(SQRT((F$5-Entradas!$K$15)^2+($A10-Entradas!$L$15)^2)&lt;=Entradas!$D$15)+--(SQRT((F$5-Entradas!$K$16)^2+($A10-Entradas!$L$16)^2)&lt;=Entradas!$D$16))</f>
        <v/>
      </c>
      <c r="G10" s="18" t="str">
        <f>IF((G$5^2+$A10^2)&gt;Entradas!$B$5^2,"",--(SQRT((G$5-Entradas!$K$12)^2+($A10-Entradas!$L$12)^2)&lt;=Entradas!$D$12)+--(SQRT((G$5-Entradas!$K$13)^2+($A10-Entradas!$L$13)^2)&lt;=Entradas!$D$13)+--(SQRT((G$5-Entradas!$K$14)^2+($A10-Entradas!$L$14)^2)&lt;=Entradas!$D$14)+--(SQRT((G$5-Entradas!$K$15)^2+($A10-Entradas!$L$15)^2)&lt;=Entradas!$D$15)+--(SQRT((G$5-Entradas!$K$16)^2+($A10-Entradas!$L$16)^2)&lt;=Entradas!$D$16))</f>
        <v/>
      </c>
      <c r="H10" s="18" t="str">
        <f>IF((H$5^2+$A10^2)&gt;Entradas!$B$5^2,"",--(SQRT((H$5-Entradas!$K$12)^2+($A10-Entradas!$L$12)^2)&lt;=Entradas!$D$12)+--(SQRT((H$5-Entradas!$K$13)^2+($A10-Entradas!$L$13)^2)&lt;=Entradas!$D$13)+--(SQRT((H$5-Entradas!$K$14)^2+($A10-Entradas!$L$14)^2)&lt;=Entradas!$D$14)+--(SQRT((H$5-Entradas!$K$15)^2+($A10-Entradas!$L$15)^2)&lt;=Entradas!$D$15)+--(SQRT((H$5-Entradas!$K$16)^2+($A10-Entradas!$L$16)^2)&lt;=Entradas!$D$16))</f>
        <v/>
      </c>
      <c r="I10" s="18" t="str">
        <f>IF((I$5^2+$A10^2)&gt;Entradas!$B$5^2,"",--(SQRT((I$5-Entradas!$K$12)^2+($A10-Entradas!$L$12)^2)&lt;=Entradas!$D$12)+--(SQRT((I$5-Entradas!$K$13)^2+($A10-Entradas!$L$13)^2)&lt;=Entradas!$D$13)+--(SQRT((I$5-Entradas!$K$14)^2+($A10-Entradas!$L$14)^2)&lt;=Entradas!$D$14)+--(SQRT((I$5-Entradas!$K$15)^2+($A10-Entradas!$L$15)^2)&lt;=Entradas!$D$15)+--(SQRT((I$5-Entradas!$K$16)^2+($A10-Entradas!$L$16)^2)&lt;=Entradas!$D$16))</f>
        <v/>
      </c>
      <c r="J10" s="18">
        <f>IF((J$5^2+$A10^2)&gt;Entradas!$B$5^2,"",--(SQRT((J$5-Entradas!$K$12)^2+($A10-Entradas!$L$12)^2)&lt;=Entradas!$D$12)+--(SQRT((J$5-Entradas!$K$13)^2+($A10-Entradas!$L$13)^2)&lt;=Entradas!$D$13)+--(SQRT((J$5-Entradas!$K$14)^2+($A10-Entradas!$L$14)^2)&lt;=Entradas!$D$14)+--(SQRT((J$5-Entradas!$K$15)^2+($A10-Entradas!$L$15)^2)&lt;=Entradas!$D$15)+--(SQRT((J$5-Entradas!$K$16)^2+($A10-Entradas!$L$16)^2)&lt;=Entradas!$D$16))</f>
        <v>5</v>
      </c>
      <c r="K10" s="18">
        <f>IF((K$5^2+$A10^2)&gt;Entradas!$B$5^2,"",--(SQRT((K$5-Entradas!$K$12)^2+($A10-Entradas!$L$12)^2)&lt;=Entradas!$D$12)+--(SQRT((K$5-Entradas!$K$13)^2+($A10-Entradas!$L$13)^2)&lt;=Entradas!$D$13)+--(SQRT((K$5-Entradas!$K$14)^2+($A10-Entradas!$L$14)^2)&lt;=Entradas!$D$14)+--(SQRT((K$5-Entradas!$K$15)^2+($A10-Entradas!$L$15)^2)&lt;=Entradas!$D$15)+--(SQRT((K$5-Entradas!$K$16)^2+($A10-Entradas!$L$16)^2)&lt;=Entradas!$D$16))</f>
        <v>5</v>
      </c>
      <c r="L10" s="18">
        <f>IF((L$5^2+$A10^2)&gt;Entradas!$B$5^2,"",--(SQRT((L$5-Entradas!$K$12)^2+($A10-Entradas!$L$12)^2)&lt;=Entradas!$D$12)+--(SQRT((L$5-Entradas!$K$13)^2+($A10-Entradas!$L$13)^2)&lt;=Entradas!$D$13)+--(SQRT((L$5-Entradas!$K$14)^2+($A10-Entradas!$L$14)^2)&lt;=Entradas!$D$14)+--(SQRT((L$5-Entradas!$K$15)^2+($A10-Entradas!$L$15)^2)&lt;=Entradas!$D$15)+--(SQRT((L$5-Entradas!$K$16)^2+($A10-Entradas!$L$16)^2)&lt;=Entradas!$D$16))</f>
        <v>5</v>
      </c>
      <c r="M10" s="18">
        <f>IF((M$5^2+$A10^2)&gt;Entradas!$B$5^2,"",--(SQRT((M$5-Entradas!$K$12)^2+($A10-Entradas!$L$12)^2)&lt;=Entradas!$D$12)+--(SQRT((M$5-Entradas!$K$13)^2+($A10-Entradas!$L$13)^2)&lt;=Entradas!$D$13)+--(SQRT((M$5-Entradas!$K$14)^2+($A10-Entradas!$L$14)^2)&lt;=Entradas!$D$14)+--(SQRT((M$5-Entradas!$K$15)^2+($A10-Entradas!$L$15)^2)&lt;=Entradas!$D$15)+--(SQRT((M$5-Entradas!$K$16)^2+($A10-Entradas!$L$16)^2)&lt;=Entradas!$D$16))</f>
        <v>5</v>
      </c>
      <c r="N10" s="18">
        <f>IF((N$5^2+$A10^2)&gt;Entradas!$B$5^2,"",--(SQRT((N$5-Entradas!$K$12)^2+($A10-Entradas!$L$12)^2)&lt;=Entradas!$D$12)+--(SQRT((N$5-Entradas!$K$13)^2+($A10-Entradas!$L$13)^2)&lt;=Entradas!$D$13)+--(SQRT((N$5-Entradas!$K$14)^2+($A10-Entradas!$L$14)^2)&lt;=Entradas!$D$14)+--(SQRT((N$5-Entradas!$K$15)^2+($A10-Entradas!$L$15)^2)&lt;=Entradas!$D$15)+--(SQRT((N$5-Entradas!$K$16)^2+($A10-Entradas!$L$16)^2)&lt;=Entradas!$D$16))</f>
        <v>5</v>
      </c>
      <c r="O10" s="18">
        <f>IF((O$5^2+$A10^2)&gt;Entradas!$B$5^2,"",--(SQRT((O$5-Entradas!$K$12)^2+($A10-Entradas!$L$12)^2)&lt;=Entradas!$D$12)+--(SQRT((O$5-Entradas!$K$13)^2+($A10-Entradas!$L$13)^2)&lt;=Entradas!$D$13)+--(SQRT((O$5-Entradas!$K$14)^2+($A10-Entradas!$L$14)^2)&lt;=Entradas!$D$14)+--(SQRT((O$5-Entradas!$K$15)^2+($A10-Entradas!$L$15)^2)&lt;=Entradas!$D$15)+--(SQRT((O$5-Entradas!$K$16)^2+($A10-Entradas!$L$16)^2)&lt;=Entradas!$D$16))</f>
        <v>5</v>
      </c>
      <c r="P10" s="18">
        <f>IF((P$5^2+$A10^2)&gt;Entradas!$B$5^2,"",--(SQRT((P$5-Entradas!$K$12)^2+($A10-Entradas!$L$12)^2)&lt;=Entradas!$D$12)+--(SQRT((P$5-Entradas!$K$13)^2+($A10-Entradas!$L$13)^2)&lt;=Entradas!$D$13)+--(SQRT((P$5-Entradas!$K$14)^2+($A10-Entradas!$L$14)^2)&lt;=Entradas!$D$14)+--(SQRT((P$5-Entradas!$K$15)^2+($A10-Entradas!$L$15)^2)&lt;=Entradas!$D$15)+--(SQRT((P$5-Entradas!$K$16)^2+($A10-Entradas!$L$16)^2)&lt;=Entradas!$D$16))</f>
        <v>5</v>
      </c>
      <c r="Q10" s="18">
        <f>IF((Q$5^2+$A10^2)&gt;Entradas!$B$5^2,"",--(SQRT((Q$5-Entradas!$K$12)^2+($A10-Entradas!$L$12)^2)&lt;=Entradas!$D$12)+--(SQRT((Q$5-Entradas!$K$13)^2+($A10-Entradas!$L$13)^2)&lt;=Entradas!$D$13)+--(SQRT((Q$5-Entradas!$K$14)^2+($A10-Entradas!$L$14)^2)&lt;=Entradas!$D$14)+--(SQRT((Q$5-Entradas!$K$15)^2+($A10-Entradas!$L$15)^2)&lt;=Entradas!$D$15)+--(SQRT((Q$5-Entradas!$K$16)^2+($A10-Entradas!$L$16)^2)&lt;=Entradas!$D$16))</f>
        <v>5</v>
      </c>
      <c r="R10" s="18">
        <f>IF((R$5^2+$A10^2)&gt;Entradas!$B$5^2,"",--(SQRT((R$5-Entradas!$K$12)^2+($A10-Entradas!$L$12)^2)&lt;=Entradas!$D$12)+--(SQRT((R$5-Entradas!$K$13)^2+($A10-Entradas!$L$13)^2)&lt;=Entradas!$D$13)+--(SQRT((R$5-Entradas!$K$14)^2+($A10-Entradas!$L$14)^2)&lt;=Entradas!$D$14)+--(SQRT((R$5-Entradas!$K$15)^2+($A10-Entradas!$L$15)^2)&lt;=Entradas!$D$15)+--(SQRT((R$5-Entradas!$K$16)^2+($A10-Entradas!$L$16)^2)&lt;=Entradas!$D$16))</f>
        <v>5</v>
      </c>
      <c r="S10" s="18">
        <f>IF((S$5^2+$A10^2)&gt;Entradas!$B$5^2,"",--(SQRT((S$5-Entradas!$K$12)^2+($A10-Entradas!$L$12)^2)&lt;=Entradas!$D$12)+--(SQRT((S$5-Entradas!$K$13)^2+($A10-Entradas!$L$13)^2)&lt;=Entradas!$D$13)+--(SQRT((S$5-Entradas!$K$14)^2+($A10-Entradas!$L$14)^2)&lt;=Entradas!$D$14)+--(SQRT((S$5-Entradas!$K$15)^2+($A10-Entradas!$L$15)^2)&lt;=Entradas!$D$15)+--(SQRT((S$5-Entradas!$K$16)^2+($A10-Entradas!$L$16)^2)&lt;=Entradas!$D$16))</f>
        <v>5</v>
      </c>
      <c r="T10" s="18">
        <f>IF((T$5^2+$A10^2)&gt;Entradas!$B$5^2,"",--(SQRT((T$5-Entradas!$K$12)^2+($A10-Entradas!$L$12)^2)&lt;=Entradas!$D$12)+--(SQRT((T$5-Entradas!$K$13)^2+($A10-Entradas!$L$13)^2)&lt;=Entradas!$D$13)+--(SQRT((T$5-Entradas!$K$14)^2+($A10-Entradas!$L$14)^2)&lt;=Entradas!$D$14)+--(SQRT((T$5-Entradas!$K$15)^2+($A10-Entradas!$L$15)^2)&lt;=Entradas!$D$15)+--(SQRT((T$5-Entradas!$K$16)^2+($A10-Entradas!$L$16)^2)&lt;=Entradas!$D$16))</f>
        <v>5</v>
      </c>
      <c r="U10" s="18">
        <f>IF((U$5^2+$A10^2)&gt;Entradas!$B$5^2,"",--(SQRT((U$5-Entradas!$K$12)^2+($A10-Entradas!$L$12)^2)&lt;=Entradas!$D$12)+--(SQRT((U$5-Entradas!$K$13)^2+($A10-Entradas!$L$13)^2)&lt;=Entradas!$D$13)+--(SQRT((U$5-Entradas!$K$14)^2+($A10-Entradas!$L$14)^2)&lt;=Entradas!$D$14)+--(SQRT((U$5-Entradas!$K$15)^2+($A10-Entradas!$L$15)^2)&lt;=Entradas!$D$15)+--(SQRT((U$5-Entradas!$K$16)^2+($A10-Entradas!$L$16)^2)&lt;=Entradas!$D$16))</f>
        <v>5</v>
      </c>
      <c r="V10" s="18">
        <f>IF((V$5^2+$A10^2)&gt;Entradas!$B$5^2,"",--(SQRT((V$5-Entradas!$K$12)^2+($A10-Entradas!$L$12)^2)&lt;=Entradas!$D$12)+--(SQRT((V$5-Entradas!$K$13)^2+($A10-Entradas!$L$13)^2)&lt;=Entradas!$D$13)+--(SQRT((V$5-Entradas!$K$14)^2+($A10-Entradas!$L$14)^2)&lt;=Entradas!$D$14)+--(SQRT((V$5-Entradas!$K$15)^2+($A10-Entradas!$L$15)^2)&lt;=Entradas!$D$15)+--(SQRT((V$5-Entradas!$K$16)^2+($A10-Entradas!$L$16)^2)&lt;=Entradas!$D$16))</f>
        <v>5</v>
      </c>
      <c r="W10" s="18">
        <f>IF((W$5^2+$A10^2)&gt;Entradas!$B$5^2,"",--(SQRT((W$5-Entradas!$K$12)^2+($A10-Entradas!$L$12)^2)&lt;=Entradas!$D$12)+--(SQRT((W$5-Entradas!$K$13)^2+($A10-Entradas!$L$13)^2)&lt;=Entradas!$D$13)+--(SQRT((W$5-Entradas!$K$14)^2+($A10-Entradas!$L$14)^2)&lt;=Entradas!$D$14)+--(SQRT((W$5-Entradas!$K$15)^2+($A10-Entradas!$L$15)^2)&lt;=Entradas!$D$15)+--(SQRT((W$5-Entradas!$K$16)^2+($A10-Entradas!$L$16)^2)&lt;=Entradas!$D$16))</f>
        <v>5</v>
      </c>
      <c r="X10" s="18">
        <f>IF((X$5^2+$A10^2)&gt;Entradas!$B$5^2,"",--(SQRT((X$5-Entradas!$K$12)^2+($A10-Entradas!$L$12)^2)&lt;=Entradas!$D$12)+--(SQRT((X$5-Entradas!$K$13)^2+($A10-Entradas!$L$13)^2)&lt;=Entradas!$D$13)+--(SQRT((X$5-Entradas!$K$14)^2+($A10-Entradas!$L$14)^2)&lt;=Entradas!$D$14)+--(SQRT((X$5-Entradas!$K$15)^2+($A10-Entradas!$L$15)^2)&lt;=Entradas!$D$15)+--(SQRT((X$5-Entradas!$K$16)^2+($A10-Entradas!$L$16)^2)&lt;=Entradas!$D$16))</f>
        <v>5</v>
      </c>
      <c r="Y10" s="18">
        <f>IF((Y$5^2+$A10^2)&gt;Entradas!$B$5^2,"",--(SQRT((Y$5-Entradas!$K$12)^2+($A10-Entradas!$L$12)^2)&lt;=Entradas!$D$12)+--(SQRT((Y$5-Entradas!$K$13)^2+($A10-Entradas!$L$13)^2)&lt;=Entradas!$D$13)+--(SQRT((Y$5-Entradas!$K$14)^2+($A10-Entradas!$L$14)^2)&lt;=Entradas!$D$14)+--(SQRT((Y$5-Entradas!$K$15)^2+($A10-Entradas!$L$15)^2)&lt;=Entradas!$D$15)+--(SQRT((Y$5-Entradas!$K$16)^2+($A10-Entradas!$L$16)^2)&lt;=Entradas!$D$16))</f>
        <v>5</v>
      </c>
      <c r="Z10" s="18">
        <f>IF((Z$5^2+$A10^2)&gt;Entradas!$B$5^2,"",--(SQRT((Z$5-Entradas!$K$12)^2+($A10-Entradas!$L$12)^2)&lt;=Entradas!$D$12)+--(SQRT((Z$5-Entradas!$K$13)^2+($A10-Entradas!$L$13)^2)&lt;=Entradas!$D$13)+--(SQRT((Z$5-Entradas!$K$14)^2+($A10-Entradas!$L$14)^2)&lt;=Entradas!$D$14)+--(SQRT((Z$5-Entradas!$K$15)^2+($A10-Entradas!$L$15)^2)&lt;=Entradas!$D$15)+--(SQRT((Z$5-Entradas!$K$16)^2+($A10-Entradas!$L$16)^2)&lt;=Entradas!$D$16))</f>
        <v>5</v>
      </c>
      <c r="AA10" s="18">
        <f>IF((AA$5^2+$A10^2)&gt;Entradas!$B$5^2,"",--(SQRT((AA$5-Entradas!$K$12)^2+($A10-Entradas!$L$12)^2)&lt;=Entradas!$D$12)+--(SQRT((AA$5-Entradas!$K$13)^2+($A10-Entradas!$L$13)^2)&lt;=Entradas!$D$13)+--(SQRT((AA$5-Entradas!$K$14)^2+($A10-Entradas!$L$14)^2)&lt;=Entradas!$D$14)+--(SQRT((AA$5-Entradas!$K$15)^2+($A10-Entradas!$L$15)^2)&lt;=Entradas!$D$15)+--(SQRT((AA$5-Entradas!$K$16)^2+($A10-Entradas!$L$16)^2)&lt;=Entradas!$D$16))</f>
        <v>5</v>
      </c>
      <c r="AB10" s="18">
        <f>IF((AB$5^2+$A10^2)&gt;Entradas!$B$5^2,"",--(SQRT((AB$5-Entradas!$K$12)^2+($A10-Entradas!$L$12)^2)&lt;=Entradas!$D$12)+--(SQRT((AB$5-Entradas!$K$13)^2+($A10-Entradas!$L$13)^2)&lt;=Entradas!$D$13)+--(SQRT((AB$5-Entradas!$K$14)^2+($A10-Entradas!$L$14)^2)&lt;=Entradas!$D$14)+--(SQRT((AB$5-Entradas!$K$15)^2+($A10-Entradas!$L$15)^2)&lt;=Entradas!$D$15)+--(SQRT((AB$5-Entradas!$K$16)^2+($A10-Entradas!$L$16)^2)&lt;=Entradas!$D$16))</f>
        <v>5</v>
      </c>
      <c r="AC10" s="18">
        <f>IF((AC$5^2+$A10^2)&gt;Entradas!$B$5^2,"",--(SQRT((AC$5-Entradas!$K$12)^2+($A10-Entradas!$L$12)^2)&lt;=Entradas!$D$12)+--(SQRT((AC$5-Entradas!$K$13)^2+($A10-Entradas!$L$13)^2)&lt;=Entradas!$D$13)+--(SQRT((AC$5-Entradas!$K$14)^2+($A10-Entradas!$L$14)^2)&lt;=Entradas!$D$14)+--(SQRT((AC$5-Entradas!$K$15)^2+($A10-Entradas!$L$15)^2)&lt;=Entradas!$D$15)+--(SQRT((AC$5-Entradas!$K$16)^2+($A10-Entradas!$L$16)^2)&lt;=Entradas!$D$16))</f>
        <v>5</v>
      </c>
      <c r="AD10" s="18">
        <f>IF((AD$5^2+$A10^2)&gt;Entradas!$B$5^2,"",--(SQRT((AD$5-Entradas!$K$12)^2+($A10-Entradas!$L$12)^2)&lt;=Entradas!$D$12)+--(SQRT((AD$5-Entradas!$K$13)^2+($A10-Entradas!$L$13)^2)&lt;=Entradas!$D$13)+--(SQRT((AD$5-Entradas!$K$14)^2+($A10-Entradas!$L$14)^2)&lt;=Entradas!$D$14)+--(SQRT((AD$5-Entradas!$K$15)^2+($A10-Entradas!$L$15)^2)&lt;=Entradas!$D$15)+--(SQRT((AD$5-Entradas!$K$16)^2+($A10-Entradas!$L$16)^2)&lt;=Entradas!$D$16))</f>
        <v>5</v>
      </c>
      <c r="AE10" s="18">
        <f>IF((AE$5^2+$A10^2)&gt;Entradas!$B$5^2,"",--(SQRT((AE$5-Entradas!$K$12)^2+($A10-Entradas!$L$12)^2)&lt;=Entradas!$D$12)+--(SQRT((AE$5-Entradas!$K$13)^2+($A10-Entradas!$L$13)^2)&lt;=Entradas!$D$13)+--(SQRT((AE$5-Entradas!$K$14)^2+($A10-Entradas!$L$14)^2)&lt;=Entradas!$D$14)+--(SQRT((AE$5-Entradas!$K$15)^2+($A10-Entradas!$L$15)^2)&lt;=Entradas!$D$15)+--(SQRT((AE$5-Entradas!$K$16)^2+($A10-Entradas!$L$16)^2)&lt;=Entradas!$D$16))</f>
        <v>5</v>
      </c>
      <c r="AF10" s="18">
        <f>IF((AF$5^2+$A10^2)&gt;Entradas!$B$5^2,"",--(SQRT((AF$5-Entradas!$K$12)^2+($A10-Entradas!$L$12)^2)&lt;=Entradas!$D$12)+--(SQRT((AF$5-Entradas!$K$13)^2+($A10-Entradas!$L$13)^2)&lt;=Entradas!$D$13)+--(SQRT((AF$5-Entradas!$K$14)^2+($A10-Entradas!$L$14)^2)&lt;=Entradas!$D$14)+--(SQRT((AF$5-Entradas!$K$15)^2+($A10-Entradas!$L$15)^2)&lt;=Entradas!$D$15)+--(SQRT((AF$5-Entradas!$K$16)^2+($A10-Entradas!$L$16)^2)&lt;=Entradas!$D$16))</f>
        <v>5</v>
      </c>
      <c r="AG10" s="18">
        <f>IF((AG$5^2+$A10^2)&gt;Entradas!$B$5^2,"",--(SQRT((AG$5-Entradas!$K$12)^2+($A10-Entradas!$L$12)^2)&lt;=Entradas!$D$12)+--(SQRT((AG$5-Entradas!$K$13)^2+($A10-Entradas!$L$13)^2)&lt;=Entradas!$D$13)+--(SQRT((AG$5-Entradas!$K$14)^2+($A10-Entradas!$L$14)^2)&lt;=Entradas!$D$14)+--(SQRT((AG$5-Entradas!$K$15)^2+($A10-Entradas!$L$15)^2)&lt;=Entradas!$D$15)+--(SQRT((AG$5-Entradas!$K$16)^2+($A10-Entradas!$L$16)^2)&lt;=Entradas!$D$16))</f>
        <v>5</v>
      </c>
      <c r="AH10" s="18">
        <f>IF((AH$5^2+$A10^2)&gt;Entradas!$B$5^2,"",--(SQRT((AH$5-Entradas!$K$12)^2+($A10-Entradas!$L$12)^2)&lt;=Entradas!$D$12)+--(SQRT((AH$5-Entradas!$K$13)^2+($A10-Entradas!$L$13)^2)&lt;=Entradas!$D$13)+--(SQRT((AH$5-Entradas!$K$14)^2+($A10-Entradas!$L$14)^2)&lt;=Entradas!$D$14)+--(SQRT((AH$5-Entradas!$K$15)^2+($A10-Entradas!$L$15)^2)&lt;=Entradas!$D$15)+--(SQRT((AH$5-Entradas!$K$16)^2+($A10-Entradas!$L$16)^2)&lt;=Entradas!$D$16))</f>
        <v>5</v>
      </c>
      <c r="AI10" s="18" t="str">
        <f>IF((AI$5^2+$A10^2)&gt;Entradas!$B$5^2,"",--(SQRT((AI$5-Entradas!$K$12)^2+($A10-Entradas!$L$12)^2)&lt;=Entradas!$D$12)+--(SQRT((AI$5-Entradas!$K$13)^2+($A10-Entradas!$L$13)^2)&lt;=Entradas!$D$13)+--(SQRT((AI$5-Entradas!$K$14)^2+($A10-Entradas!$L$14)^2)&lt;=Entradas!$D$14)+--(SQRT((AI$5-Entradas!$K$15)^2+($A10-Entradas!$L$15)^2)&lt;=Entradas!$D$15)+--(SQRT((AI$5-Entradas!$K$16)^2+($A10-Entradas!$L$16)^2)&lt;=Entradas!$D$16))</f>
        <v/>
      </c>
      <c r="AJ10" s="18" t="str">
        <f>IF((AJ$5^2+$A10^2)&gt;Entradas!$B$5^2,"",--(SQRT((AJ$5-Entradas!$K$12)^2+($A10-Entradas!$L$12)^2)&lt;=Entradas!$D$12)+--(SQRT((AJ$5-Entradas!$K$13)^2+($A10-Entradas!$L$13)^2)&lt;=Entradas!$D$13)+--(SQRT((AJ$5-Entradas!$K$14)^2+($A10-Entradas!$L$14)^2)&lt;=Entradas!$D$14)+--(SQRT((AJ$5-Entradas!$K$15)^2+($A10-Entradas!$L$15)^2)&lt;=Entradas!$D$15)+--(SQRT((AJ$5-Entradas!$K$16)^2+($A10-Entradas!$L$16)^2)&lt;=Entradas!$D$16))</f>
        <v/>
      </c>
      <c r="AK10" s="18" t="str">
        <f>IF((AK$5^2+$A10^2)&gt;Entradas!$B$5^2,"",--(SQRT((AK$5-Entradas!$K$12)^2+($A10-Entradas!$L$12)^2)&lt;=Entradas!$D$12)+--(SQRT((AK$5-Entradas!$K$13)^2+($A10-Entradas!$L$13)^2)&lt;=Entradas!$D$13)+--(SQRT((AK$5-Entradas!$K$14)^2+($A10-Entradas!$L$14)^2)&lt;=Entradas!$D$14)+--(SQRT((AK$5-Entradas!$K$15)^2+($A10-Entradas!$L$15)^2)&lt;=Entradas!$D$15)+--(SQRT((AK$5-Entradas!$K$16)^2+($A10-Entradas!$L$16)^2)&lt;=Entradas!$D$16))</f>
        <v/>
      </c>
      <c r="AL10" s="18" t="str">
        <f>IF((AL$5^2+$A10^2)&gt;Entradas!$B$5^2,"",--(SQRT((AL$5-Entradas!$K$12)^2+($A10-Entradas!$L$12)^2)&lt;=Entradas!$D$12)+--(SQRT((AL$5-Entradas!$K$13)^2+($A10-Entradas!$L$13)^2)&lt;=Entradas!$D$13)+--(SQRT((AL$5-Entradas!$K$14)^2+($A10-Entradas!$L$14)^2)&lt;=Entradas!$D$14)+--(SQRT((AL$5-Entradas!$K$15)^2+($A10-Entradas!$L$15)^2)&lt;=Entradas!$D$15)+--(SQRT((AL$5-Entradas!$K$16)^2+($A10-Entradas!$L$16)^2)&lt;=Entradas!$D$16))</f>
        <v/>
      </c>
      <c r="AM10" s="18" t="str">
        <f>IF((AM$5^2+$A10^2)&gt;Entradas!$B$5^2,"",--(SQRT((AM$5-Entradas!$K$12)^2+($A10-Entradas!$L$12)^2)&lt;=Entradas!$D$12)+--(SQRT((AM$5-Entradas!$K$13)^2+($A10-Entradas!$L$13)^2)&lt;=Entradas!$D$13)+--(SQRT((AM$5-Entradas!$K$14)^2+($A10-Entradas!$L$14)^2)&lt;=Entradas!$D$14)+--(SQRT((AM$5-Entradas!$K$15)^2+($A10-Entradas!$L$15)^2)&lt;=Entradas!$D$15)+--(SQRT((AM$5-Entradas!$K$16)^2+($A10-Entradas!$L$16)^2)&lt;=Entradas!$D$16))</f>
        <v/>
      </c>
      <c r="AN10" s="18" t="str">
        <f>IF((AN$5^2+$A10^2)&gt;Entradas!$B$5^2,"",--(SQRT((AN$5-Entradas!$K$12)^2+($A10-Entradas!$L$12)^2)&lt;=Entradas!$D$12)+--(SQRT((AN$5-Entradas!$K$13)^2+($A10-Entradas!$L$13)^2)&lt;=Entradas!$D$13)+--(SQRT((AN$5-Entradas!$K$14)^2+($A10-Entradas!$L$14)^2)&lt;=Entradas!$D$14)+--(SQRT((AN$5-Entradas!$K$15)^2+($A10-Entradas!$L$15)^2)&lt;=Entradas!$D$15)+--(SQRT((AN$5-Entradas!$K$16)^2+($A10-Entradas!$L$16)^2)&lt;=Entradas!$D$16))</f>
        <v/>
      </c>
      <c r="AO10" s="18" t="str">
        <f>IF((AO$5^2+$A10^2)&gt;Entradas!$B$5^2,"",--(SQRT((AO$5-Entradas!$K$12)^2+($A10-Entradas!$L$12)^2)&lt;=Entradas!$D$12)+--(SQRT((AO$5-Entradas!$K$13)^2+($A10-Entradas!$L$13)^2)&lt;=Entradas!$D$13)+--(SQRT((AO$5-Entradas!$K$14)^2+($A10-Entradas!$L$14)^2)&lt;=Entradas!$D$14)+--(SQRT((AO$5-Entradas!$K$15)^2+($A10-Entradas!$L$15)^2)&lt;=Entradas!$D$15)+--(SQRT((AO$5-Entradas!$K$16)^2+($A10-Entradas!$L$16)^2)&lt;=Entradas!$D$16))</f>
        <v/>
      </c>
      <c r="AP10" s="18" t="str">
        <f>IF((AP$5^2+$A10^2)&gt;Entradas!$B$5^2,"",--(SQRT((AP$5-Entradas!$K$12)^2+($A10-Entradas!$L$12)^2)&lt;=Entradas!$D$12)+--(SQRT((AP$5-Entradas!$K$13)^2+($A10-Entradas!$L$13)^2)&lt;=Entradas!$D$13)+--(SQRT((AP$5-Entradas!$K$14)^2+($A10-Entradas!$L$14)^2)&lt;=Entradas!$D$14)+--(SQRT((AP$5-Entradas!$K$15)^2+($A10-Entradas!$L$15)^2)&lt;=Entradas!$D$15)+--(SQRT((AP$5-Entradas!$K$16)^2+($A10-Entradas!$L$16)^2)&lt;=Entradas!$D$16))</f>
        <v/>
      </c>
    </row>
    <row r="11" spans="1:47" ht="18" customHeight="1" x14ac:dyDescent="0.2">
      <c r="A11" s="17">
        <f>A10-2*Entradas!$B$5/(41-1)</f>
        <v>1.4999999999999996</v>
      </c>
      <c r="B11" s="18" t="str">
        <f>IF((B$5^2+$A11^2)&gt;Entradas!$B$5^2,"",--(SQRT((B$5-Entradas!$K$12)^2+($A11-Entradas!$L$12)^2)&lt;=Entradas!$D$12)+--(SQRT((B$5-Entradas!$K$13)^2+($A11-Entradas!$L$13)^2)&lt;=Entradas!$D$13)+--(SQRT((B$5-Entradas!$K$14)^2+($A11-Entradas!$L$14)^2)&lt;=Entradas!$D$14)+--(SQRT((B$5-Entradas!$K$15)^2+($A11-Entradas!$L$15)^2)&lt;=Entradas!$D$15)+--(SQRT((B$5-Entradas!$K$16)^2+($A11-Entradas!$L$16)^2)&lt;=Entradas!$D$16))</f>
        <v/>
      </c>
      <c r="C11" s="18" t="str">
        <f>IF((C$5^2+$A11^2)&gt;Entradas!$B$5^2,"",--(SQRT((C$5-Entradas!$K$12)^2+($A11-Entradas!$L$12)^2)&lt;=Entradas!$D$12)+--(SQRT((C$5-Entradas!$K$13)^2+($A11-Entradas!$L$13)^2)&lt;=Entradas!$D$13)+--(SQRT((C$5-Entradas!$K$14)^2+($A11-Entradas!$L$14)^2)&lt;=Entradas!$D$14)+--(SQRT((C$5-Entradas!$K$15)^2+($A11-Entradas!$L$15)^2)&lt;=Entradas!$D$15)+--(SQRT((C$5-Entradas!$K$16)^2+($A11-Entradas!$L$16)^2)&lt;=Entradas!$D$16))</f>
        <v/>
      </c>
      <c r="D11" s="18" t="str">
        <f>IF((D$5^2+$A11^2)&gt;Entradas!$B$5^2,"",--(SQRT((D$5-Entradas!$K$12)^2+($A11-Entradas!$L$12)^2)&lt;=Entradas!$D$12)+--(SQRT((D$5-Entradas!$K$13)^2+($A11-Entradas!$L$13)^2)&lt;=Entradas!$D$13)+--(SQRT((D$5-Entradas!$K$14)^2+($A11-Entradas!$L$14)^2)&lt;=Entradas!$D$14)+--(SQRT((D$5-Entradas!$K$15)^2+($A11-Entradas!$L$15)^2)&lt;=Entradas!$D$15)+--(SQRT((D$5-Entradas!$K$16)^2+($A11-Entradas!$L$16)^2)&lt;=Entradas!$D$16))</f>
        <v/>
      </c>
      <c r="E11" s="18" t="str">
        <f>IF((E$5^2+$A11^2)&gt;Entradas!$B$5^2,"",--(SQRT((E$5-Entradas!$K$12)^2+($A11-Entradas!$L$12)^2)&lt;=Entradas!$D$12)+--(SQRT((E$5-Entradas!$K$13)^2+($A11-Entradas!$L$13)^2)&lt;=Entradas!$D$13)+--(SQRT((E$5-Entradas!$K$14)^2+($A11-Entradas!$L$14)^2)&lt;=Entradas!$D$14)+--(SQRT((E$5-Entradas!$K$15)^2+($A11-Entradas!$L$15)^2)&lt;=Entradas!$D$15)+--(SQRT((E$5-Entradas!$K$16)^2+($A11-Entradas!$L$16)^2)&lt;=Entradas!$D$16))</f>
        <v/>
      </c>
      <c r="F11" s="18" t="str">
        <f>IF((F$5^2+$A11^2)&gt;Entradas!$B$5^2,"",--(SQRT((F$5-Entradas!$K$12)^2+($A11-Entradas!$L$12)^2)&lt;=Entradas!$D$12)+--(SQRT((F$5-Entradas!$K$13)^2+($A11-Entradas!$L$13)^2)&lt;=Entradas!$D$13)+--(SQRT((F$5-Entradas!$K$14)^2+($A11-Entradas!$L$14)^2)&lt;=Entradas!$D$14)+--(SQRT((F$5-Entradas!$K$15)^2+($A11-Entradas!$L$15)^2)&lt;=Entradas!$D$15)+--(SQRT((F$5-Entradas!$K$16)^2+($A11-Entradas!$L$16)^2)&lt;=Entradas!$D$16))</f>
        <v/>
      </c>
      <c r="G11" s="18" t="str">
        <f>IF((G$5^2+$A11^2)&gt;Entradas!$B$5^2,"",--(SQRT((G$5-Entradas!$K$12)^2+($A11-Entradas!$L$12)^2)&lt;=Entradas!$D$12)+--(SQRT((G$5-Entradas!$K$13)^2+($A11-Entradas!$L$13)^2)&lt;=Entradas!$D$13)+--(SQRT((G$5-Entradas!$K$14)^2+($A11-Entradas!$L$14)^2)&lt;=Entradas!$D$14)+--(SQRT((G$5-Entradas!$K$15)^2+($A11-Entradas!$L$15)^2)&lt;=Entradas!$D$15)+--(SQRT((G$5-Entradas!$K$16)^2+($A11-Entradas!$L$16)^2)&lt;=Entradas!$D$16))</f>
        <v/>
      </c>
      <c r="H11" s="18" t="str">
        <f>IF((H$5^2+$A11^2)&gt;Entradas!$B$5^2,"",--(SQRT((H$5-Entradas!$K$12)^2+($A11-Entradas!$L$12)^2)&lt;=Entradas!$D$12)+--(SQRT((H$5-Entradas!$K$13)^2+($A11-Entradas!$L$13)^2)&lt;=Entradas!$D$13)+--(SQRT((H$5-Entradas!$K$14)^2+($A11-Entradas!$L$14)^2)&lt;=Entradas!$D$14)+--(SQRT((H$5-Entradas!$K$15)^2+($A11-Entradas!$L$15)^2)&lt;=Entradas!$D$15)+--(SQRT((H$5-Entradas!$K$16)^2+($A11-Entradas!$L$16)^2)&lt;=Entradas!$D$16))</f>
        <v/>
      </c>
      <c r="I11" s="18">
        <f>IF((I$5^2+$A11^2)&gt;Entradas!$B$5^2,"",--(SQRT((I$5-Entradas!$K$12)^2+($A11-Entradas!$L$12)^2)&lt;=Entradas!$D$12)+--(SQRT((I$5-Entradas!$K$13)^2+($A11-Entradas!$L$13)^2)&lt;=Entradas!$D$13)+--(SQRT((I$5-Entradas!$K$14)^2+($A11-Entradas!$L$14)^2)&lt;=Entradas!$D$14)+--(SQRT((I$5-Entradas!$K$15)^2+($A11-Entradas!$L$15)^2)&lt;=Entradas!$D$15)+--(SQRT((I$5-Entradas!$K$16)^2+($A11-Entradas!$L$16)^2)&lt;=Entradas!$D$16))</f>
        <v>5</v>
      </c>
      <c r="J11" s="18">
        <f>IF((J$5^2+$A11^2)&gt;Entradas!$B$5^2,"",--(SQRT((J$5-Entradas!$K$12)^2+($A11-Entradas!$L$12)^2)&lt;=Entradas!$D$12)+--(SQRT((J$5-Entradas!$K$13)^2+($A11-Entradas!$L$13)^2)&lt;=Entradas!$D$13)+--(SQRT((J$5-Entradas!$K$14)^2+($A11-Entradas!$L$14)^2)&lt;=Entradas!$D$14)+--(SQRT((J$5-Entradas!$K$15)^2+($A11-Entradas!$L$15)^2)&lt;=Entradas!$D$15)+--(SQRT((J$5-Entradas!$K$16)^2+($A11-Entradas!$L$16)^2)&lt;=Entradas!$D$16))</f>
        <v>5</v>
      </c>
      <c r="K11" s="18">
        <f>IF((K$5^2+$A11^2)&gt;Entradas!$B$5^2,"",--(SQRT((K$5-Entradas!$K$12)^2+($A11-Entradas!$L$12)^2)&lt;=Entradas!$D$12)+--(SQRT((K$5-Entradas!$K$13)^2+($A11-Entradas!$L$13)^2)&lt;=Entradas!$D$13)+--(SQRT((K$5-Entradas!$K$14)^2+($A11-Entradas!$L$14)^2)&lt;=Entradas!$D$14)+--(SQRT((K$5-Entradas!$K$15)^2+($A11-Entradas!$L$15)^2)&lt;=Entradas!$D$15)+--(SQRT((K$5-Entradas!$K$16)^2+($A11-Entradas!$L$16)^2)&lt;=Entradas!$D$16))</f>
        <v>5</v>
      </c>
      <c r="L11" s="18">
        <f>IF((L$5^2+$A11^2)&gt;Entradas!$B$5^2,"",--(SQRT((L$5-Entradas!$K$12)^2+($A11-Entradas!$L$12)^2)&lt;=Entradas!$D$12)+--(SQRT((L$5-Entradas!$K$13)^2+($A11-Entradas!$L$13)^2)&lt;=Entradas!$D$13)+--(SQRT((L$5-Entradas!$K$14)^2+($A11-Entradas!$L$14)^2)&lt;=Entradas!$D$14)+--(SQRT((L$5-Entradas!$K$15)^2+($A11-Entradas!$L$15)^2)&lt;=Entradas!$D$15)+--(SQRT((L$5-Entradas!$K$16)^2+($A11-Entradas!$L$16)^2)&lt;=Entradas!$D$16))</f>
        <v>5</v>
      </c>
      <c r="M11" s="18">
        <f>IF((M$5^2+$A11^2)&gt;Entradas!$B$5^2,"",--(SQRT((M$5-Entradas!$K$12)^2+($A11-Entradas!$L$12)^2)&lt;=Entradas!$D$12)+--(SQRT((M$5-Entradas!$K$13)^2+($A11-Entradas!$L$13)^2)&lt;=Entradas!$D$13)+--(SQRT((M$5-Entradas!$K$14)^2+($A11-Entradas!$L$14)^2)&lt;=Entradas!$D$14)+--(SQRT((M$5-Entradas!$K$15)^2+($A11-Entradas!$L$15)^2)&lt;=Entradas!$D$15)+--(SQRT((M$5-Entradas!$K$16)^2+($A11-Entradas!$L$16)^2)&lt;=Entradas!$D$16))</f>
        <v>5</v>
      </c>
      <c r="N11" s="18">
        <f>IF((N$5^2+$A11^2)&gt;Entradas!$B$5^2,"",--(SQRT((N$5-Entradas!$K$12)^2+($A11-Entradas!$L$12)^2)&lt;=Entradas!$D$12)+--(SQRT((N$5-Entradas!$K$13)^2+($A11-Entradas!$L$13)^2)&lt;=Entradas!$D$13)+--(SQRT((N$5-Entradas!$K$14)^2+($A11-Entradas!$L$14)^2)&lt;=Entradas!$D$14)+--(SQRT((N$5-Entradas!$K$15)^2+($A11-Entradas!$L$15)^2)&lt;=Entradas!$D$15)+--(SQRT((N$5-Entradas!$K$16)^2+($A11-Entradas!$L$16)^2)&lt;=Entradas!$D$16))</f>
        <v>5</v>
      </c>
      <c r="O11" s="18">
        <f>IF((O$5^2+$A11^2)&gt;Entradas!$B$5^2,"",--(SQRT((O$5-Entradas!$K$12)^2+($A11-Entradas!$L$12)^2)&lt;=Entradas!$D$12)+--(SQRT((O$5-Entradas!$K$13)^2+($A11-Entradas!$L$13)^2)&lt;=Entradas!$D$13)+--(SQRT((O$5-Entradas!$K$14)^2+($A11-Entradas!$L$14)^2)&lt;=Entradas!$D$14)+--(SQRT((O$5-Entradas!$K$15)^2+($A11-Entradas!$L$15)^2)&lt;=Entradas!$D$15)+--(SQRT((O$5-Entradas!$K$16)^2+($A11-Entradas!$L$16)^2)&lt;=Entradas!$D$16))</f>
        <v>5</v>
      </c>
      <c r="P11" s="18">
        <f>IF((P$5^2+$A11^2)&gt;Entradas!$B$5^2,"",--(SQRT((P$5-Entradas!$K$12)^2+($A11-Entradas!$L$12)^2)&lt;=Entradas!$D$12)+--(SQRT((P$5-Entradas!$K$13)^2+($A11-Entradas!$L$13)^2)&lt;=Entradas!$D$13)+--(SQRT((P$5-Entradas!$K$14)^2+($A11-Entradas!$L$14)^2)&lt;=Entradas!$D$14)+--(SQRT((P$5-Entradas!$K$15)^2+($A11-Entradas!$L$15)^2)&lt;=Entradas!$D$15)+--(SQRT((P$5-Entradas!$K$16)^2+($A11-Entradas!$L$16)^2)&lt;=Entradas!$D$16))</f>
        <v>5</v>
      </c>
      <c r="Q11" s="18">
        <f>IF((Q$5^2+$A11^2)&gt;Entradas!$B$5^2,"",--(SQRT((Q$5-Entradas!$K$12)^2+($A11-Entradas!$L$12)^2)&lt;=Entradas!$D$12)+--(SQRT((Q$5-Entradas!$K$13)^2+($A11-Entradas!$L$13)^2)&lt;=Entradas!$D$13)+--(SQRT((Q$5-Entradas!$K$14)^2+($A11-Entradas!$L$14)^2)&lt;=Entradas!$D$14)+--(SQRT((Q$5-Entradas!$K$15)^2+($A11-Entradas!$L$15)^2)&lt;=Entradas!$D$15)+--(SQRT((Q$5-Entradas!$K$16)^2+($A11-Entradas!$L$16)^2)&lt;=Entradas!$D$16))</f>
        <v>5</v>
      </c>
      <c r="R11" s="18">
        <f>IF((R$5^2+$A11^2)&gt;Entradas!$B$5^2,"",--(SQRT((R$5-Entradas!$K$12)^2+($A11-Entradas!$L$12)^2)&lt;=Entradas!$D$12)+--(SQRT((R$5-Entradas!$K$13)^2+($A11-Entradas!$L$13)^2)&lt;=Entradas!$D$13)+--(SQRT((R$5-Entradas!$K$14)^2+($A11-Entradas!$L$14)^2)&lt;=Entradas!$D$14)+--(SQRT((R$5-Entradas!$K$15)^2+($A11-Entradas!$L$15)^2)&lt;=Entradas!$D$15)+--(SQRT((R$5-Entradas!$K$16)^2+($A11-Entradas!$L$16)^2)&lt;=Entradas!$D$16))</f>
        <v>5</v>
      </c>
      <c r="S11" s="18">
        <f>IF((S$5^2+$A11^2)&gt;Entradas!$B$5^2,"",--(SQRT((S$5-Entradas!$K$12)^2+($A11-Entradas!$L$12)^2)&lt;=Entradas!$D$12)+--(SQRT((S$5-Entradas!$K$13)^2+($A11-Entradas!$L$13)^2)&lt;=Entradas!$D$13)+--(SQRT((S$5-Entradas!$K$14)^2+($A11-Entradas!$L$14)^2)&lt;=Entradas!$D$14)+--(SQRT((S$5-Entradas!$K$15)^2+($A11-Entradas!$L$15)^2)&lt;=Entradas!$D$15)+--(SQRT((S$5-Entradas!$K$16)^2+($A11-Entradas!$L$16)^2)&lt;=Entradas!$D$16))</f>
        <v>5</v>
      </c>
      <c r="T11" s="18">
        <f>IF((T$5^2+$A11^2)&gt;Entradas!$B$5^2,"",--(SQRT((T$5-Entradas!$K$12)^2+($A11-Entradas!$L$12)^2)&lt;=Entradas!$D$12)+--(SQRT((T$5-Entradas!$K$13)^2+($A11-Entradas!$L$13)^2)&lt;=Entradas!$D$13)+--(SQRT((T$5-Entradas!$K$14)^2+($A11-Entradas!$L$14)^2)&lt;=Entradas!$D$14)+--(SQRT((T$5-Entradas!$K$15)^2+($A11-Entradas!$L$15)^2)&lt;=Entradas!$D$15)+--(SQRT((T$5-Entradas!$K$16)^2+($A11-Entradas!$L$16)^2)&lt;=Entradas!$D$16))</f>
        <v>5</v>
      </c>
      <c r="U11" s="18">
        <f>IF((U$5^2+$A11^2)&gt;Entradas!$B$5^2,"",--(SQRT((U$5-Entradas!$K$12)^2+($A11-Entradas!$L$12)^2)&lt;=Entradas!$D$12)+--(SQRT((U$5-Entradas!$K$13)^2+($A11-Entradas!$L$13)^2)&lt;=Entradas!$D$13)+--(SQRT((U$5-Entradas!$K$14)^2+($A11-Entradas!$L$14)^2)&lt;=Entradas!$D$14)+--(SQRT((U$5-Entradas!$K$15)^2+($A11-Entradas!$L$15)^2)&lt;=Entradas!$D$15)+--(SQRT((U$5-Entradas!$K$16)^2+($A11-Entradas!$L$16)^2)&lt;=Entradas!$D$16))</f>
        <v>5</v>
      </c>
      <c r="V11" s="18">
        <f>IF((V$5^2+$A11^2)&gt;Entradas!$B$5^2,"",--(SQRT((V$5-Entradas!$K$12)^2+($A11-Entradas!$L$12)^2)&lt;=Entradas!$D$12)+--(SQRT((V$5-Entradas!$K$13)^2+($A11-Entradas!$L$13)^2)&lt;=Entradas!$D$13)+--(SQRT((V$5-Entradas!$K$14)^2+($A11-Entradas!$L$14)^2)&lt;=Entradas!$D$14)+--(SQRT((V$5-Entradas!$K$15)^2+($A11-Entradas!$L$15)^2)&lt;=Entradas!$D$15)+--(SQRT((V$5-Entradas!$K$16)^2+($A11-Entradas!$L$16)^2)&lt;=Entradas!$D$16))</f>
        <v>5</v>
      </c>
      <c r="W11" s="18">
        <f>IF((W$5^2+$A11^2)&gt;Entradas!$B$5^2,"",--(SQRT((W$5-Entradas!$K$12)^2+($A11-Entradas!$L$12)^2)&lt;=Entradas!$D$12)+--(SQRT((W$5-Entradas!$K$13)^2+($A11-Entradas!$L$13)^2)&lt;=Entradas!$D$13)+--(SQRT((W$5-Entradas!$K$14)^2+($A11-Entradas!$L$14)^2)&lt;=Entradas!$D$14)+--(SQRT((W$5-Entradas!$K$15)^2+($A11-Entradas!$L$15)^2)&lt;=Entradas!$D$15)+--(SQRT((W$5-Entradas!$K$16)^2+($A11-Entradas!$L$16)^2)&lt;=Entradas!$D$16))</f>
        <v>5</v>
      </c>
      <c r="X11" s="18">
        <f>IF((X$5^2+$A11^2)&gt;Entradas!$B$5^2,"",--(SQRT((X$5-Entradas!$K$12)^2+($A11-Entradas!$L$12)^2)&lt;=Entradas!$D$12)+--(SQRT((X$5-Entradas!$K$13)^2+($A11-Entradas!$L$13)^2)&lt;=Entradas!$D$13)+--(SQRT((X$5-Entradas!$K$14)^2+($A11-Entradas!$L$14)^2)&lt;=Entradas!$D$14)+--(SQRT((X$5-Entradas!$K$15)^2+($A11-Entradas!$L$15)^2)&lt;=Entradas!$D$15)+--(SQRT((X$5-Entradas!$K$16)^2+($A11-Entradas!$L$16)^2)&lt;=Entradas!$D$16))</f>
        <v>5</v>
      </c>
      <c r="Y11" s="18">
        <f>IF((Y$5^2+$A11^2)&gt;Entradas!$B$5^2,"",--(SQRT((Y$5-Entradas!$K$12)^2+($A11-Entradas!$L$12)^2)&lt;=Entradas!$D$12)+--(SQRT((Y$5-Entradas!$K$13)^2+($A11-Entradas!$L$13)^2)&lt;=Entradas!$D$13)+--(SQRT((Y$5-Entradas!$K$14)^2+($A11-Entradas!$L$14)^2)&lt;=Entradas!$D$14)+--(SQRT((Y$5-Entradas!$K$15)^2+($A11-Entradas!$L$15)^2)&lt;=Entradas!$D$15)+--(SQRT((Y$5-Entradas!$K$16)^2+($A11-Entradas!$L$16)^2)&lt;=Entradas!$D$16))</f>
        <v>5</v>
      </c>
      <c r="Z11" s="18">
        <f>IF((Z$5^2+$A11^2)&gt;Entradas!$B$5^2,"",--(SQRT((Z$5-Entradas!$K$12)^2+($A11-Entradas!$L$12)^2)&lt;=Entradas!$D$12)+--(SQRT((Z$5-Entradas!$K$13)^2+($A11-Entradas!$L$13)^2)&lt;=Entradas!$D$13)+--(SQRT((Z$5-Entradas!$K$14)^2+($A11-Entradas!$L$14)^2)&lt;=Entradas!$D$14)+--(SQRT((Z$5-Entradas!$K$15)^2+($A11-Entradas!$L$15)^2)&lt;=Entradas!$D$15)+--(SQRT((Z$5-Entradas!$K$16)^2+($A11-Entradas!$L$16)^2)&lt;=Entradas!$D$16))</f>
        <v>5</v>
      </c>
      <c r="AA11" s="18">
        <f>IF((AA$5^2+$A11^2)&gt;Entradas!$B$5^2,"",--(SQRT((AA$5-Entradas!$K$12)^2+($A11-Entradas!$L$12)^2)&lt;=Entradas!$D$12)+--(SQRT((AA$5-Entradas!$K$13)^2+($A11-Entradas!$L$13)^2)&lt;=Entradas!$D$13)+--(SQRT((AA$5-Entradas!$K$14)^2+($A11-Entradas!$L$14)^2)&lt;=Entradas!$D$14)+--(SQRT((AA$5-Entradas!$K$15)^2+($A11-Entradas!$L$15)^2)&lt;=Entradas!$D$15)+--(SQRT((AA$5-Entradas!$K$16)^2+($A11-Entradas!$L$16)^2)&lt;=Entradas!$D$16))</f>
        <v>5</v>
      </c>
      <c r="AB11" s="18">
        <f>IF((AB$5^2+$A11^2)&gt;Entradas!$B$5^2,"",--(SQRT((AB$5-Entradas!$K$12)^2+($A11-Entradas!$L$12)^2)&lt;=Entradas!$D$12)+--(SQRT((AB$5-Entradas!$K$13)^2+($A11-Entradas!$L$13)^2)&lt;=Entradas!$D$13)+--(SQRT((AB$5-Entradas!$K$14)^2+($A11-Entradas!$L$14)^2)&lt;=Entradas!$D$14)+--(SQRT((AB$5-Entradas!$K$15)^2+($A11-Entradas!$L$15)^2)&lt;=Entradas!$D$15)+--(SQRT((AB$5-Entradas!$K$16)^2+($A11-Entradas!$L$16)^2)&lt;=Entradas!$D$16))</f>
        <v>5</v>
      </c>
      <c r="AC11" s="18">
        <f>IF((AC$5^2+$A11^2)&gt;Entradas!$B$5^2,"",--(SQRT((AC$5-Entradas!$K$12)^2+($A11-Entradas!$L$12)^2)&lt;=Entradas!$D$12)+--(SQRT((AC$5-Entradas!$K$13)^2+($A11-Entradas!$L$13)^2)&lt;=Entradas!$D$13)+--(SQRT((AC$5-Entradas!$K$14)^2+($A11-Entradas!$L$14)^2)&lt;=Entradas!$D$14)+--(SQRT((AC$5-Entradas!$K$15)^2+($A11-Entradas!$L$15)^2)&lt;=Entradas!$D$15)+--(SQRT((AC$5-Entradas!$K$16)^2+($A11-Entradas!$L$16)^2)&lt;=Entradas!$D$16))</f>
        <v>5</v>
      </c>
      <c r="AD11" s="18">
        <f>IF((AD$5^2+$A11^2)&gt;Entradas!$B$5^2,"",--(SQRT((AD$5-Entradas!$K$12)^2+($A11-Entradas!$L$12)^2)&lt;=Entradas!$D$12)+--(SQRT((AD$5-Entradas!$K$13)^2+($A11-Entradas!$L$13)^2)&lt;=Entradas!$D$13)+--(SQRT((AD$5-Entradas!$K$14)^2+($A11-Entradas!$L$14)^2)&lt;=Entradas!$D$14)+--(SQRT((AD$5-Entradas!$K$15)^2+($A11-Entradas!$L$15)^2)&lt;=Entradas!$D$15)+--(SQRT((AD$5-Entradas!$K$16)^2+($A11-Entradas!$L$16)^2)&lt;=Entradas!$D$16))</f>
        <v>5</v>
      </c>
      <c r="AE11" s="18">
        <f>IF((AE$5^2+$A11^2)&gt;Entradas!$B$5^2,"",--(SQRT((AE$5-Entradas!$K$12)^2+($A11-Entradas!$L$12)^2)&lt;=Entradas!$D$12)+--(SQRT((AE$5-Entradas!$K$13)^2+($A11-Entradas!$L$13)^2)&lt;=Entradas!$D$13)+--(SQRT((AE$5-Entradas!$K$14)^2+($A11-Entradas!$L$14)^2)&lt;=Entradas!$D$14)+--(SQRT((AE$5-Entradas!$K$15)^2+($A11-Entradas!$L$15)^2)&lt;=Entradas!$D$15)+--(SQRT((AE$5-Entradas!$K$16)^2+($A11-Entradas!$L$16)^2)&lt;=Entradas!$D$16))</f>
        <v>5</v>
      </c>
      <c r="AF11" s="18">
        <f>IF((AF$5^2+$A11^2)&gt;Entradas!$B$5^2,"",--(SQRT((AF$5-Entradas!$K$12)^2+($A11-Entradas!$L$12)^2)&lt;=Entradas!$D$12)+--(SQRT((AF$5-Entradas!$K$13)^2+($A11-Entradas!$L$13)^2)&lt;=Entradas!$D$13)+--(SQRT((AF$5-Entradas!$K$14)^2+($A11-Entradas!$L$14)^2)&lt;=Entradas!$D$14)+--(SQRT((AF$5-Entradas!$K$15)^2+($A11-Entradas!$L$15)^2)&lt;=Entradas!$D$15)+--(SQRT((AF$5-Entradas!$K$16)^2+($A11-Entradas!$L$16)^2)&lt;=Entradas!$D$16))</f>
        <v>5</v>
      </c>
      <c r="AG11" s="18">
        <f>IF((AG$5^2+$A11^2)&gt;Entradas!$B$5^2,"",--(SQRT((AG$5-Entradas!$K$12)^2+($A11-Entradas!$L$12)^2)&lt;=Entradas!$D$12)+--(SQRT((AG$5-Entradas!$K$13)^2+($A11-Entradas!$L$13)^2)&lt;=Entradas!$D$13)+--(SQRT((AG$5-Entradas!$K$14)^2+($A11-Entradas!$L$14)^2)&lt;=Entradas!$D$14)+--(SQRT((AG$5-Entradas!$K$15)^2+($A11-Entradas!$L$15)^2)&lt;=Entradas!$D$15)+--(SQRT((AG$5-Entradas!$K$16)^2+($A11-Entradas!$L$16)^2)&lt;=Entradas!$D$16))</f>
        <v>5</v>
      </c>
      <c r="AH11" s="18">
        <f>IF((AH$5^2+$A11^2)&gt;Entradas!$B$5^2,"",--(SQRT((AH$5-Entradas!$K$12)^2+($A11-Entradas!$L$12)^2)&lt;=Entradas!$D$12)+--(SQRT((AH$5-Entradas!$K$13)^2+($A11-Entradas!$L$13)^2)&lt;=Entradas!$D$13)+--(SQRT((AH$5-Entradas!$K$14)^2+($A11-Entradas!$L$14)^2)&lt;=Entradas!$D$14)+--(SQRT((AH$5-Entradas!$K$15)^2+($A11-Entradas!$L$15)^2)&lt;=Entradas!$D$15)+--(SQRT((AH$5-Entradas!$K$16)^2+($A11-Entradas!$L$16)^2)&lt;=Entradas!$D$16))</f>
        <v>5</v>
      </c>
      <c r="AI11" s="18">
        <f>IF((AI$5^2+$A11^2)&gt;Entradas!$B$5^2,"",--(SQRT((AI$5-Entradas!$K$12)^2+($A11-Entradas!$L$12)^2)&lt;=Entradas!$D$12)+--(SQRT((AI$5-Entradas!$K$13)^2+($A11-Entradas!$L$13)^2)&lt;=Entradas!$D$13)+--(SQRT((AI$5-Entradas!$K$14)^2+($A11-Entradas!$L$14)^2)&lt;=Entradas!$D$14)+--(SQRT((AI$5-Entradas!$K$15)^2+($A11-Entradas!$L$15)^2)&lt;=Entradas!$D$15)+--(SQRT((AI$5-Entradas!$K$16)^2+($A11-Entradas!$L$16)^2)&lt;=Entradas!$D$16))</f>
        <v>5</v>
      </c>
      <c r="AJ11" s="18" t="str">
        <f>IF((AJ$5^2+$A11^2)&gt;Entradas!$B$5^2,"",--(SQRT((AJ$5-Entradas!$K$12)^2+($A11-Entradas!$L$12)^2)&lt;=Entradas!$D$12)+--(SQRT((AJ$5-Entradas!$K$13)^2+($A11-Entradas!$L$13)^2)&lt;=Entradas!$D$13)+--(SQRT((AJ$5-Entradas!$K$14)^2+($A11-Entradas!$L$14)^2)&lt;=Entradas!$D$14)+--(SQRT((AJ$5-Entradas!$K$15)^2+($A11-Entradas!$L$15)^2)&lt;=Entradas!$D$15)+--(SQRT((AJ$5-Entradas!$K$16)^2+($A11-Entradas!$L$16)^2)&lt;=Entradas!$D$16))</f>
        <v/>
      </c>
      <c r="AK11" s="18" t="str">
        <f>IF((AK$5^2+$A11^2)&gt;Entradas!$B$5^2,"",--(SQRT((AK$5-Entradas!$K$12)^2+($A11-Entradas!$L$12)^2)&lt;=Entradas!$D$12)+--(SQRT((AK$5-Entradas!$K$13)^2+($A11-Entradas!$L$13)^2)&lt;=Entradas!$D$13)+--(SQRT((AK$5-Entradas!$K$14)^2+($A11-Entradas!$L$14)^2)&lt;=Entradas!$D$14)+--(SQRT((AK$5-Entradas!$K$15)^2+($A11-Entradas!$L$15)^2)&lt;=Entradas!$D$15)+--(SQRT((AK$5-Entradas!$K$16)^2+($A11-Entradas!$L$16)^2)&lt;=Entradas!$D$16))</f>
        <v/>
      </c>
      <c r="AL11" s="18" t="str">
        <f>IF((AL$5^2+$A11^2)&gt;Entradas!$B$5^2,"",--(SQRT((AL$5-Entradas!$K$12)^2+($A11-Entradas!$L$12)^2)&lt;=Entradas!$D$12)+--(SQRT((AL$5-Entradas!$K$13)^2+($A11-Entradas!$L$13)^2)&lt;=Entradas!$D$13)+--(SQRT((AL$5-Entradas!$K$14)^2+($A11-Entradas!$L$14)^2)&lt;=Entradas!$D$14)+--(SQRT((AL$5-Entradas!$K$15)^2+($A11-Entradas!$L$15)^2)&lt;=Entradas!$D$15)+--(SQRT((AL$5-Entradas!$K$16)^2+($A11-Entradas!$L$16)^2)&lt;=Entradas!$D$16))</f>
        <v/>
      </c>
      <c r="AM11" s="18" t="str">
        <f>IF((AM$5^2+$A11^2)&gt;Entradas!$B$5^2,"",--(SQRT((AM$5-Entradas!$K$12)^2+($A11-Entradas!$L$12)^2)&lt;=Entradas!$D$12)+--(SQRT((AM$5-Entradas!$K$13)^2+($A11-Entradas!$L$13)^2)&lt;=Entradas!$D$13)+--(SQRT((AM$5-Entradas!$K$14)^2+($A11-Entradas!$L$14)^2)&lt;=Entradas!$D$14)+--(SQRT((AM$5-Entradas!$K$15)^2+($A11-Entradas!$L$15)^2)&lt;=Entradas!$D$15)+--(SQRT((AM$5-Entradas!$K$16)^2+($A11-Entradas!$L$16)^2)&lt;=Entradas!$D$16))</f>
        <v/>
      </c>
      <c r="AN11" s="18" t="str">
        <f>IF((AN$5^2+$A11^2)&gt;Entradas!$B$5^2,"",--(SQRT((AN$5-Entradas!$K$12)^2+($A11-Entradas!$L$12)^2)&lt;=Entradas!$D$12)+--(SQRT((AN$5-Entradas!$K$13)^2+($A11-Entradas!$L$13)^2)&lt;=Entradas!$D$13)+--(SQRT((AN$5-Entradas!$K$14)^2+($A11-Entradas!$L$14)^2)&lt;=Entradas!$D$14)+--(SQRT((AN$5-Entradas!$K$15)^2+($A11-Entradas!$L$15)^2)&lt;=Entradas!$D$15)+--(SQRT((AN$5-Entradas!$K$16)^2+($A11-Entradas!$L$16)^2)&lt;=Entradas!$D$16))</f>
        <v/>
      </c>
      <c r="AO11" s="18" t="str">
        <f>IF((AO$5^2+$A11^2)&gt;Entradas!$B$5^2,"",--(SQRT((AO$5-Entradas!$K$12)^2+($A11-Entradas!$L$12)^2)&lt;=Entradas!$D$12)+--(SQRT((AO$5-Entradas!$K$13)^2+($A11-Entradas!$L$13)^2)&lt;=Entradas!$D$13)+--(SQRT((AO$5-Entradas!$K$14)^2+($A11-Entradas!$L$14)^2)&lt;=Entradas!$D$14)+--(SQRT((AO$5-Entradas!$K$15)^2+($A11-Entradas!$L$15)^2)&lt;=Entradas!$D$15)+--(SQRT((AO$5-Entradas!$K$16)^2+($A11-Entradas!$L$16)^2)&lt;=Entradas!$D$16))</f>
        <v/>
      </c>
      <c r="AP11" s="18" t="str">
        <f>IF((AP$5^2+$A11^2)&gt;Entradas!$B$5^2,"",--(SQRT((AP$5-Entradas!$K$12)^2+($A11-Entradas!$L$12)^2)&lt;=Entradas!$D$12)+--(SQRT((AP$5-Entradas!$K$13)^2+($A11-Entradas!$L$13)^2)&lt;=Entradas!$D$13)+--(SQRT((AP$5-Entradas!$K$14)^2+($A11-Entradas!$L$14)^2)&lt;=Entradas!$D$14)+--(SQRT((AP$5-Entradas!$K$15)^2+($A11-Entradas!$L$15)^2)&lt;=Entradas!$D$15)+--(SQRT((AP$5-Entradas!$K$16)^2+($A11-Entradas!$L$16)^2)&lt;=Entradas!$D$16))</f>
        <v/>
      </c>
    </row>
    <row r="12" spans="1:47" ht="18" customHeight="1" x14ac:dyDescent="0.2">
      <c r="A12" s="17">
        <f>A11-2*Entradas!$B$5/(41-1)</f>
        <v>1.3999999999999995</v>
      </c>
      <c r="B12" s="18" t="str">
        <f>IF((B$5^2+$A12^2)&gt;Entradas!$B$5^2,"",--(SQRT((B$5-Entradas!$K$12)^2+($A12-Entradas!$L$12)^2)&lt;=Entradas!$D$12)+--(SQRT((B$5-Entradas!$K$13)^2+($A12-Entradas!$L$13)^2)&lt;=Entradas!$D$13)+--(SQRT((B$5-Entradas!$K$14)^2+($A12-Entradas!$L$14)^2)&lt;=Entradas!$D$14)+--(SQRT((B$5-Entradas!$K$15)^2+($A12-Entradas!$L$15)^2)&lt;=Entradas!$D$15)+--(SQRT((B$5-Entradas!$K$16)^2+($A12-Entradas!$L$16)^2)&lt;=Entradas!$D$16))</f>
        <v/>
      </c>
      <c r="C12" s="18" t="str">
        <f>IF((C$5^2+$A12^2)&gt;Entradas!$B$5^2,"",--(SQRT((C$5-Entradas!$K$12)^2+($A12-Entradas!$L$12)^2)&lt;=Entradas!$D$12)+--(SQRT((C$5-Entradas!$K$13)^2+($A12-Entradas!$L$13)^2)&lt;=Entradas!$D$13)+--(SQRT((C$5-Entradas!$K$14)^2+($A12-Entradas!$L$14)^2)&lt;=Entradas!$D$14)+--(SQRT((C$5-Entradas!$K$15)^2+($A12-Entradas!$L$15)^2)&lt;=Entradas!$D$15)+--(SQRT((C$5-Entradas!$K$16)^2+($A12-Entradas!$L$16)^2)&lt;=Entradas!$D$16))</f>
        <v/>
      </c>
      <c r="D12" s="18" t="str">
        <f>IF((D$5^2+$A12^2)&gt;Entradas!$B$5^2,"",--(SQRT((D$5-Entradas!$K$12)^2+($A12-Entradas!$L$12)^2)&lt;=Entradas!$D$12)+--(SQRT((D$5-Entradas!$K$13)^2+($A12-Entradas!$L$13)^2)&lt;=Entradas!$D$13)+--(SQRT((D$5-Entradas!$K$14)^2+($A12-Entradas!$L$14)^2)&lt;=Entradas!$D$14)+--(SQRT((D$5-Entradas!$K$15)^2+($A12-Entradas!$L$15)^2)&lt;=Entradas!$D$15)+--(SQRT((D$5-Entradas!$K$16)^2+($A12-Entradas!$L$16)^2)&lt;=Entradas!$D$16))</f>
        <v/>
      </c>
      <c r="E12" s="18" t="str">
        <f>IF((E$5^2+$A12^2)&gt;Entradas!$B$5^2,"",--(SQRT((E$5-Entradas!$K$12)^2+($A12-Entradas!$L$12)^2)&lt;=Entradas!$D$12)+--(SQRT((E$5-Entradas!$K$13)^2+($A12-Entradas!$L$13)^2)&lt;=Entradas!$D$13)+--(SQRT((E$5-Entradas!$K$14)^2+($A12-Entradas!$L$14)^2)&lt;=Entradas!$D$14)+--(SQRT((E$5-Entradas!$K$15)^2+($A12-Entradas!$L$15)^2)&lt;=Entradas!$D$15)+--(SQRT((E$5-Entradas!$K$16)^2+($A12-Entradas!$L$16)^2)&lt;=Entradas!$D$16))</f>
        <v/>
      </c>
      <c r="F12" s="18" t="str">
        <f>IF((F$5^2+$A12^2)&gt;Entradas!$B$5^2,"",--(SQRT((F$5-Entradas!$K$12)^2+($A12-Entradas!$L$12)^2)&lt;=Entradas!$D$12)+--(SQRT((F$5-Entradas!$K$13)^2+($A12-Entradas!$L$13)^2)&lt;=Entradas!$D$13)+--(SQRT((F$5-Entradas!$K$14)^2+($A12-Entradas!$L$14)^2)&lt;=Entradas!$D$14)+--(SQRT((F$5-Entradas!$K$15)^2+($A12-Entradas!$L$15)^2)&lt;=Entradas!$D$15)+--(SQRT((F$5-Entradas!$K$16)^2+($A12-Entradas!$L$16)^2)&lt;=Entradas!$D$16))</f>
        <v/>
      </c>
      <c r="G12" s="18" t="str">
        <f>IF((G$5^2+$A12^2)&gt;Entradas!$B$5^2,"",--(SQRT((G$5-Entradas!$K$12)^2+($A12-Entradas!$L$12)^2)&lt;=Entradas!$D$12)+--(SQRT((G$5-Entradas!$K$13)^2+($A12-Entradas!$L$13)^2)&lt;=Entradas!$D$13)+--(SQRT((G$5-Entradas!$K$14)^2+($A12-Entradas!$L$14)^2)&lt;=Entradas!$D$14)+--(SQRT((G$5-Entradas!$K$15)^2+($A12-Entradas!$L$15)^2)&lt;=Entradas!$D$15)+--(SQRT((G$5-Entradas!$K$16)^2+($A12-Entradas!$L$16)^2)&lt;=Entradas!$D$16))</f>
        <v/>
      </c>
      <c r="H12" s="18">
        <f>IF((H$5^2+$A12^2)&gt;Entradas!$B$5^2,"",--(SQRT((H$5-Entradas!$K$12)^2+($A12-Entradas!$L$12)^2)&lt;=Entradas!$D$12)+--(SQRT((H$5-Entradas!$K$13)^2+($A12-Entradas!$L$13)^2)&lt;=Entradas!$D$13)+--(SQRT((H$5-Entradas!$K$14)^2+($A12-Entradas!$L$14)^2)&lt;=Entradas!$D$14)+--(SQRT((H$5-Entradas!$K$15)^2+($A12-Entradas!$L$15)^2)&lt;=Entradas!$D$15)+--(SQRT((H$5-Entradas!$K$16)^2+($A12-Entradas!$L$16)^2)&lt;=Entradas!$D$16))</f>
        <v>5</v>
      </c>
      <c r="I12" s="18">
        <f>IF((I$5^2+$A12^2)&gt;Entradas!$B$5^2,"",--(SQRT((I$5-Entradas!$K$12)^2+($A12-Entradas!$L$12)^2)&lt;=Entradas!$D$12)+--(SQRT((I$5-Entradas!$K$13)^2+($A12-Entradas!$L$13)^2)&lt;=Entradas!$D$13)+--(SQRT((I$5-Entradas!$K$14)^2+($A12-Entradas!$L$14)^2)&lt;=Entradas!$D$14)+--(SQRT((I$5-Entradas!$K$15)^2+($A12-Entradas!$L$15)^2)&lt;=Entradas!$D$15)+--(SQRT((I$5-Entradas!$K$16)^2+($A12-Entradas!$L$16)^2)&lt;=Entradas!$D$16))</f>
        <v>5</v>
      </c>
      <c r="J12" s="18">
        <f>IF((J$5^2+$A12^2)&gt;Entradas!$B$5^2,"",--(SQRT((J$5-Entradas!$K$12)^2+($A12-Entradas!$L$12)^2)&lt;=Entradas!$D$12)+--(SQRT((J$5-Entradas!$K$13)^2+($A12-Entradas!$L$13)^2)&lt;=Entradas!$D$13)+--(SQRT((J$5-Entradas!$K$14)^2+($A12-Entradas!$L$14)^2)&lt;=Entradas!$D$14)+--(SQRT((J$5-Entradas!$K$15)^2+($A12-Entradas!$L$15)^2)&lt;=Entradas!$D$15)+--(SQRT((J$5-Entradas!$K$16)^2+($A12-Entradas!$L$16)^2)&lt;=Entradas!$D$16))</f>
        <v>5</v>
      </c>
      <c r="K12" s="18">
        <f>IF((K$5^2+$A12^2)&gt;Entradas!$B$5^2,"",--(SQRT((K$5-Entradas!$K$12)^2+($A12-Entradas!$L$12)^2)&lt;=Entradas!$D$12)+--(SQRT((K$5-Entradas!$K$13)^2+($A12-Entradas!$L$13)^2)&lt;=Entradas!$D$13)+--(SQRT((K$5-Entradas!$K$14)^2+($A12-Entradas!$L$14)^2)&lt;=Entradas!$D$14)+--(SQRT((K$5-Entradas!$K$15)^2+($A12-Entradas!$L$15)^2)&lt;=Entradas!$D$15)+--(SQRT((K$5-Entradas!$K$16)^2+($A12-Entradas!$L$16)^2)&lt;=Entradas!$D$16))</f>
        <v>5</v>
      </c>
      <c r="L12" s="18">
        <f>IF((L$5^2+$A12^2)&gt;Entradas!$B$5^2,"",--(SQRT((L$5-Entradas!$K$12)^2+($A12-Entradas!$L$12)^2)&lt;=Entradas!$D$12)+--(SQRT((L$5-Entradas!$K$13)^2+($A12-Entradas!$L$13)^2)&lt;=Entradas!$D$13)+--(SQRT((L$5-Entradas!$K$14)^2+($A12-Entradas!$L$14)^2)&lt;=Entradas!$D$14)+--(SQRT((L$5-Entradas!$K$15)^2+($A12-Entradas!$L$15)^2)&lt;=Entradas!$D$15)+--(SQRT((L$5-Entradas!$K$16)^2+($A12-Entradas!$L$16)^2)&lt;=Entradas!$D$16))</f>
        <v>5</v>
      </c>
      <c r="M12" s="18">
        <f>IF((M$5^2+$A12^2)&gt;Entradas!$B$5^2,"",--(SQRT((M$5-Entradas!$K$12)^2+($A12-Entradas!$L$12)^2)&lt;=Entradas!$D$12)+--(SQRT((M$5-Entradas!$K$13)^2+($A12-Entradas!$L$13)^2)&lt;=Entradas!$D$13)+--(SQRT((M$5-Entradas!$K$14)^2+($A12-Entradas!$L$14)^2)&lt;=Entradas!$D$14)+--(SQRT((M$5-Entradas!$K$15)^2+($A12-Entradas!$L$15)^2)&lt;=Entradas!$D$15)+--(SQRT((M$5-Entradas!$K$16)^2+($A12-Entradas!$L$16)^2)&lt;=Entradas!$D$16))</f>
        <v>5</v>
      </c>
      <c r="N12" s="18">
        <f>IF((N$5^2+$A12^2)&gt;Entradas!$B$5^2,"",--(SQRT((N$5-Entradas!$K$12)^2+($A12-Entradas!$L$12)^2)&lt;=Entradas!$D$12)+--(SQRT((N$5-Entradas!$K$13)^2+($A12-Entradas!$L$13)^2)&lt;=Entradas!$D$13)+--(SQRT((N$5-Entradas!$K$14)^2+($A12-Entradas!$L$14)^2)&lt;=Entradas!$D$14)+--(SQRT((N$5-Entradas!$K$15)^2+($A12-Entradas!$L$15)^2)&lt;=Entradas!$D$15)+--(SQRT((N$5-Entradas!$K$16)^2+($A12-Entradas!$L$16)^2)&lt;=Entradas!$D$16))</f>
        <v>5</v>
      </c>
      <c r="O12" s="18">
        <f>IF((O$5^2+$A12^2)&gt;Entradas!$B$5^2,"",--(SQRT((O$5-Entradas!$K$12)^2+($A12-Entradas!$L$12)^2)&lt;=Entradas!$D$12)+--(SQRT((O$5-Entradas!$K$13)^2+($A12-Entradas!$L$13)^2)&lt;=Entradas!$D$13)+--(SQRT((O$5-Entradas!$K$14)^2+($A12-Entradas!$L$14)^2)&lt;=Entradas!$D$14)+--(SQRT((O$5-Entradas!$K$15)^2+($A12-Entradas!$L$15)^2)&lt;=Entradas!$D$15)+--(SQRT((O$5-Entradas!$K$16)^2+($A12-Entradas!$L$16)^2)&lt;=Entradas!$D$16))</f>
        <v>5</v>
      </c>
      <c r="P12" s="18">
        <f>IF((P$5^2+$A12^2)&gt;Entradas!$B$5^2,"",--(SQRT((P$5-Entradas!$K$12)^2+($A12-Entradas!$L$12)^2)&lt;=Entradas!$D$12)+--(SQRT((P$5-Entradas!$K$13)^2+($A12-Entradas!$L$13)^2)&lt;=Entradas!$D$13)+--(SQRT((P$5-Entradas!$K$14)^2+($A12-Entradas!$L$14)^2)&lt;=Entradas!$D$14)+--(SQRT((P$5-Entradas!$K$15)^2+($A12-Entradas!$L$15)^2)&lt;=Entradas!$D$15)+--(SQRT((P$5-Entradas!$K$16)^2+($A12-Entradas!$L$16)^2)&lt;=Entradas!$D$16))</f>
        <v>5</v>
      </c>
      <c r="Q12" s="18">
        <f>IF((Q$5^2+$A12^2)&gt;Entradas!$B$5^2,"",--(SQRT((Q$5-Entradas!$K$12)^2+($A12-Entradas!$L$12)^2)&lt;=Entradas!$D$12)+--(SQRT((Q$5-Entradas!$K$13)^2+($A12-Entradas!$L$13)^2)&lt;=Entradas!$D$13)+--(SQRT((Q$5-Entradas!$K$14)^2+($A12-Entradas!$L$14)^2)&lt;=Entradas!$D$14)+--(SQRT((Q$5-Entradas!$K$15)^2+($A12-Entradas!$L$15)^2)&lt;=Entradas!$D$15)+--(SQRT((Q$5-Entradas!$K$16)^2+($A12-Entradas!$L$16)^2)&lt;=Entradas!$D$16))</f>
        <v>5</v>
      </c>
      <c r="R12" s="18">
        <f>IF((R$5^2+$A12^2)&gt;Entradas!$B$5^2,"",--(SQRT((R$5-Entradas!$K$12)^2+($A12-Entradas!$L$12)^2)&lt;=Entradas!$D$12)+--(SQRT((R$5-Entradas!$K$13)^2+($A12-Entradas!$L$13)^2)&lt;=Entradas!$D$13)+--(SQRT((R$5-Entradas!$K$14)^2+($A12-Entradas!$L$14)^2)&lt;=Entradas!$D$14)+--(SQRT((R$5-Entradas!$K$15)^2+($A12-Entradas!$L$15)^2)&lt;=Entradas!$D$15)+--(SQRT((R$5-Entradas!$K$16)^2+($A12-Entradas!$L$16)^2)&lt;=Entradas!$D$16))</f>
        <v>5</v>
      </c>
      <c r="S12" s="18">
        <f>IF((S$5^2+$A12^2)&gt;Entradas!$B$5^2,"",--(SQRT((S$5-Entradas!$K$12)^2+($A12-Entradas!$L$12)^2)&lt;=Entradas!$D$12)+--(SQRT((S$5-Entradas!$K$13)^2+($A12-Entradas!$L$13)^2)&lt;=Entradas!$D$13)+--(SQRT((S$5-Entradas!$K$14)^2+($A12-Entradas!$L$14)^2)&lt;=Entradas!$D$14)+--(SQRT((S$5-Entradas!$K$15)^2+($A12-Entradas!$L$15)^2)&lt;=Entradas!$D$15)+--(SQRT((S$5-Entradas!$K$16)^2+($A12-Entradas!$L$16)^2)&lt;=Entradas!$D$16))</f>
        <v>5</v>
      </c>
      <c r="T12" s="18">
        <f>IF((T$5^2+$A12^2)&gt;Entradas!$B$5^2,"",--(SQRT((T$5-Entradas!$K$12)^2+($A12-Entradas!$L$12)^2)&lt;=Entradas!$D$12)+--(SQRT((T$5-Entradas!$K$13)^2+($A12-Entradas!$L$13)^2)&lt;=Entradas!$D$13)+--(SQRT((T$5-Entradas!$K$14)^2+($A12-Entradas!$L$14)^2)&lt;=Entradas!$D$14)+--(SQRT((T$5-Entradas!$K$15)^2+($A12-Entradas!$L$15)^2)&lt;=Entradas!$D$15)+--(SQRT((T$5-Entradas!$K$16)^2+($A12-Entradas!$L$16)^2)&lt;=Entradas!$D$16))</f>
        <v>5</v>
      </c>
      <c r="U12" s="18">
        <f>IF((U$5^2+$A12^2)&gt;Entradas!$B$5^2,"",--(SQRT((U$5-Entradas!$K$12)^2+($A12-Entradas!$L$12)^2)&lt;=Entradas!$D$12)+--(SQRT((U$5-Entradas!$K$13)^2+($A12-Entradas!$L$13)^2)&lt;=Entradas!$D$13)+--(SQRT((U$5-Entradas!$K$14)^2+($A12-Entradas!$L$14)^2)&lt;=Entradas!$D$14)+--(SQRT((U$5-Entradas!$K$15)^2+($A12-Entradas!$L$15)^2)&lt;=Entradas!$D$15)+--(SQRT((U$5-Entradas!$K$16)^2+($A12-Entradas!$L$16)^2)&lt;=Entradas!$D$16))</f>
        <v>5</v>
      </c>
      <c r="V12" s="18">
        <f>IF((V$5^2+$A12^2)&gt;Entradas!$B$5^2,"",--(SQRT((V$5-Entradas!$K$12)^2+($A12-Entradas!$L$12)^2)&lt;=Entradas!$D$12)+--(SQRT((V$5-Entradas!$K$13)^2+($A12-Entradas!$L$13)^2)&lt;=Entradas!$D$13)+--(SQRT((V$5-Entradas!$K$14)^2+($A12-Entradas!$L$14)^2)&lt;=Entradas!$D$14)+--(SQRT((V$5-Entradas!$K$15)^2+($A12-Entradas!$L$15)^2)&lt;=Entradas!$D$15)+--(SQRT((V$5-Entradas!$K$16)^2+($A12-Entradas!$L$16)^2)&lt;=Entradas!$D$16))</f>
        <v>5</v>
      </c>
      <c r="W12" s="18">
        <f>IF((W$5^2+$A12^2)&gt;Entradas!$B$5^2,"",--(SQRT((W$5-Entradas!$K$12)^2+($A12-Entradas!$L$12)^2)&lt;=Entradas!$D$12)+--(SQRT((W$5-Entradas!$K$13)^2+($A12-Entradas!$L$13)^2)&lt;=Entradas!$D$13)+--(SQRT((W$5-Entradas!$K$14)^2+($A12-Entradas!$L$14)^2)&lt;=Entradas!$D$14)+--(SQRT((W$5-Entradas!$K$15)^2+($A12-Entradas!$L$15)^2)&lt;=Entradas!$D$15)+--(SQRT((W$5-Entradas!$K$16)^2+($A12-Entradas!$L$16)^2)&lt;=Entradas!$D$16))</f>
        <v>5</v>
      </c>
      <c r="X12" s="18">
        <f>IF((X$5^2+$A12^2)&gt;Entradas!$B$5^2,"",--(SQRT((X$5-Entradas!$K$12)^2+($A12-Entradas!$L$12)^2)&lt;=Entradas!$D$12)+--(SQRT((X$5-Entradas!$K$13)^2+($A12-Entradas!$L$13)^2)&lt;=Entradas!$D$13)+--(SQRT((X$5-Entradas!$K$14)^2+($A12-Entradas!$L$14)^2)&lt;=Entradas!$D$14)+--(SQRT((X$5-Entradas!$K$15)^2+($A12-Entradas!$L$15)^2)&lt;=Entradas!$D$15)+--(SQRT((X$5-Entradas!$K$16)^2+($A12-Entradas!$L$16)^2)&lt;=Entradas!$D$16))</f>
        <v>5</v>
      </c>
      <c r="Y12" s="18">
        <f>IF((Y$5^2+$A12^2)&gt;Entradas!$B$5^2,"",--(SQRT((Y$5-Entradas!$K$12)^2+($A12-Entradas!$L$12)^2)&lt;=Entradas!$D$12)+--(SQRT((Y$5-Entradas!$K$13)^2+($A12-Entradas!$L$13)^2)&lt;=Entradas!$D$13)+--(SQRT((Y$5-Entradas!$K$14)^2+($A12-Entradas!$L$14)^2)&lt;=Entradas!$D$14)+--(SQRT((Y$5-Entradas!$K$15)^2+($A12-Entradas!$L$15)^2)&lt;=Entradas!$D$15)+--(SQRT((Y$5-Entradas!$K$16)^2+($A12-Entradas!$L$16)^2)&lt;=Entradas!$D$16))</f>
        <v>5</v>
      </c>
      <c r="Z12" s="18">
        <f>IF((Z$5^2+$A12^2)&gt;Entradas!$B$5^2,"",--(SQRT((Z$5-Entradas!$K$12)^2+($A12-Entradas!$L$12)^2)&lt;=Entradas!$D$12)+--(SQRT((Z$5-Entradas!$K$13)^2+($A12-Entradas!$L$13)^2)&lt;=Entradas!$D$13)+--(SQRT((Z$5-Entradas!$K$14)^2+($A12-Entradas!$L$14)^2)&lt;=Entradas!$D$14)+--(SQRT((Z$5-Entradas!$K$15)^2+($A12-Entradas!$L$15)^2)&lt;=Entradas!$D$15)+--(SQRT((Z$5-Entradas!$K$16)^2+($A12-Entradas!$L$16)^2)&lt;=Entradas!$D$16))</f>
        <v>5</v>
      </c>
      <c r="AA12" s="18">
        <f>IF((AA$5^2+$A12^2)&gt;Entradas!$B$5^2,"",--(SQRT((AA$5-Entradas!$K$12)^2+($A12-Entradas!$L$12)^2)&lt;=Entradas!$D$12)+--(SQRT((AA$5-Entradas!$K$13)^2+($A12-Entradas!$L$13)^2)&lt;=Entradas!$D$13)+--(SQRT((AA$5-Entradas!$K$14)^2+($A12-Entradas!$L$14)^2)&lt;=Entradas!$D$14)+--(SQRT((AA$5-Entradas!$K$15)^2+($A12-Entradas!$L$15)^2)&lt;=Entradas!$D$15)+--(SQRT((AA$5-Entradas!$K$16)^2+($A12-Entradas!$L$16)^2)&lt;=Entradas!$D$16))</f>
        <v>5</v>
      </c>
      <c r="AB12" s="18">
        <f>IF((AB$5^2+$A12^2)&gt;Entradas!$B$5^2,"",--(SQRT((AB$5-Entradas!$K$12)^2+($A12-Entradas!$L$12)^2)&lt;=Entradas!$D$12)+--(SQRT((AB$5-Entradas!$K$13)^2+($A12-Entradas!$L$13)^2)&lt;=Entradas!$D$13)+--(SQRT((AB$5-Entradas!$K$14)^2+($A12-Entradas!$L$14)^2)&lt;=Entradas!$D$14)+--(SQRT((AB$5-Entradas!$K$15)^2+($A12-Entradas!$L$15)^2)&lt;=Entradas!$D$15)+--(SQRT((AB$5-Entradas!$K$16)^2+($A12-Entradas!$L$16)^2)&lt;=Entradas!$D$16))</f>
        <v>5</v>
      </c>
      <c r="AC12" s="18">
        <f>IF((AC$5^2+$A12^2)&gt;Entradas!$B$5^2,"",--(SQRT((AC$5-Entradas!$K$12)^2+($A12-Entradas!$L$12)^2)&lt;=Entradas!$D$12)+--(SQRT((AC$5-Entradas!$K$13)^2+($A12-Entradas!$L$13)^2)&lt;=Entradas!$D$13)+--(SQRT((AC$5-Entradas!$K$14)^2+($A12-Entradas!$L$14)^2)&lt;=Entradas!$D$14)+--(SQRT((AC$5-Entradas!$K$15)^2+($A12-Entradas!$L$15)^2)&lt;=Entradas!$D$15)+--(SQRT((AC$5-Entradas!$K$16)^2+($A12-Entradas!$L$16)^2)&lt;=Entradas!$D$16))</f>
        <v>5</v>
      </c>
      <c r="AD12" s="18">
        <f>IF((AD$5^2+$A12^2)&gt;Entradas!$B$5^2,"",--(SQRT((AD$5-Entradas!$K$12)^2+($A12-Entradas!$L$12)^2)&lt;=Entradas!$D$12)+--(SQRT((AD$5-Entradas!$K$13)^2+($A12-Entradas!$L$13)^2)&lt;=Entradas!$D$13)+--(SQRT((AD$5-Entradas!$K$14)^2+($A12-Entradas!$L$14)^2)&lt;=Entradas!$D$14)+--(SQRT((AD$5-Entradas!$K$15)^2+($A12-Entradas!$L$15)^2)&lt;=Entradas!$D$15)+--(SQRT((AD$5-Entradas!$K$16)^2+($A12-Entradas!$L$16)^2)&lt;=Entradas!$D$16))</f>
        <v>5</v>
      </c>
      <c r="AE12" s="18">
        <f>IF((AE$5^2+$A12^2)&gt;Entradas!$B$5^2,"",--(SQRT((AE$5-Entradas!$K$12)^2+($A12-Entradas!$L$12)^2)&lt;=Entradas!$D$12)+--(SQRT((AE$5-Entradas!$K$13)^2+($A12-Entradas!$L$13)^2)&lt;=Entradas!$D$13)+--(SQRT((AE$5-Entradas!$K$14)^2+($A12-Entradas!$L$14)^2)&lt;=Entradas!$D$14)+--(SQRT((AE$5-Entradas!$K$15)^2+($A12-Entradas!$L$15)^2)&lt;=Entradas!$D$15)+--(SQRT((AE$5-Entradas!$K$16)^2+($A12-Entradas!$L$16)^2)&lt;=Entradas!$D$16))</f>
        <v>5</v>
      </c>
      <c r="AF12" s="18">
        <f>IF((AF$5^2+$A12^2)&gt;Entradas!$B$5^2,"",--(SQRT((AF$5-Entradas!$K$12)^2+($A12-Entradas!$L$12)^2)&lt;=Entradas!$D$12)+--(SQRT((AF$5-Entradas!$K$13)^2+($A12-Entradas!$L$13)^2)&lt;=Entradas!$D$13)+--(SQRT((AF$5-Entradas!$K$14)^2+($A12-Entradas!$L$14)^2)&lt;=Entradas!$D$14)+--(SQRT((AF$5-Entradas!$K$15)^2+($A12-Entradas!$L$15)^2)&lt;=Entradas!$D$15)+--(SQRT((AF$5-Entradas!$K$16)^2+($A12-Entradas!$L$16)^2)&lt;=Entradas!$D$16))</f>
        <v>5</v>
      </c>
      <c r="AG12" s="18">
        <f>IF((AG$5^2+$A12^2)&gt;Entradas!$B$5^2,"",--(SQRT((AG$5-Entradas!$K$12)^2+($A12-Entradas!$L$12)^2)&lt;=Entradas!$D$12)+--(SQRT((AG$5-Entradas!$K$13)^2+($A12-Entradas!$L$13)^2)&lt;=Entradas!$D$13)+--(SQRT((AG$5-Entradas!$K$14)^2+($A12-Entradas!$L$14)^2)&lt;=Entradas!$D$14)+--(SQRT((AG$5-Entradas!$K$15)^2+($A12-Entradas!$L$15)^2)&lt;=Entradas!$D$15)+--(SQRT((AG$5-Entradas!$K$16)^2+($A12-Entradas!$L$16)^2)&lt;=Entradas!$D$16))</f>
        <v>5</v>
      </c>
      <c r="AH12" s="18">
        <f>IF((AH$5^2+$A12^2)&gt;Entradas!$B$5^2,"",--(SQRT((AH$5-Entradas!$K$12)^2+($A12-Entradas!$L$12)^2)&lt;=Entradas!$D$12)+--(SQRT((AH$5-Entradas!$K$13)^2+($A12-Entradas!$L$13)^2)&lt;=Entradas!$D$13)+--(SQRT((AH$5-Entradas!$K$14)^2+($A12-Entradas!$L$14)^2)&lt;=Entradas!$D$14)+--(SQRT((AH$5-Entradas!$K$15)^2+($A12-Entradas!$L$15)^2)&lt;=Entradas!$D$15)+--(SQRT((AH$5-Entradas!$K$16)^2+($A12-Entradas!$L$16)^2)&lt;=Entradas!$D$16))</f>
        <v>5</v>
      </c>
      <c r="AI12" s="18">
        <f>IF((AI$5^2+$A12^2)&gt;Entradas!$B$5^2,"",--(SQRT((AI$5-Entradas!$K$12)^2+($A12-Entradas!$L$12)^2)&lt;=Entradas!$D$12)+--(SQRT((AI$5-Entradas!$K$13)^2+($A12-Entradas!$L$13)^2)&lt;=Entradas!$D$13)+--(SQRT((AI$5-Entradas!$K$14)^2+($A12-Entradas!$L$14)^2)&lt;=Entradas!$D$14)+--(SQRT((AI$5-Entradas!$K$15)^2+($A12-Entradas!$L$15)^2)&lt;=Entradas!$D$15)+--(SQRT((AI$5-Entradas!$K$16)^2+($A12-Entradas!$L$16)^2)&lt;=Entradas!$D$16))</f>
        <v>5</v>
      </c>
      <c r="AJ12" s="18">
        <f>IF((AJ$5^2+$A12^2)&gt;Entradas!$B$5^2,"",--(SQRT((AJ$5-Entradas!$K$12)^2+($A12-Entradas!$L$12)^2)&lt;=Entradas!$D$12)+--(SQRT((AJ$5-Entradas!$K$13)^2+($A12-Entradas!$L$13)^2)&lt;=Entradas!$D$13)+--(SQRT((AJ$5-Entradas!$K$14)^2+($A12-Entradas!$L$14)^2)&lt;=Entradas!$D$14)+--(SQRT((AJ$5-Entradas!$K$15)^2+($A12-Entradas!$L$15)^2)&lt;=Entradas!$D$15)+--(SQRT((AJ$5-Entradas!$K$16)^2+($A12-Entradas!$L$16)^2)&lt;=Entradas!$D$16))</f>
        <v>5</v>
      </c>
      <c r="AK12" s="18" t="str">
        <f>IF((AK$5^2+$A12^2)&gt;Entradas!$B$5^2,"",--(SQRT((AK$5-Entradas!$K$12)^2+($A12-Entradas!$L$12)^2)&lt;=Entradas!$D$12)+--(SQRT((AK$5-Entradas!$K$13)^2+($A12-Entradas!$L$13)^2)&lt;=Entradas!$D$13)+--(SQRT((AK$5-Entradas!$K$14)^2+($A12-Entradas!$L$14)^2)&lt;=Entradas!$D$14)+--(SQRT((AK$5-Entradas!$K$15)^2+($A12-Entradas!$L$15)^2)&lt;=Entradas!$D$15)+--(SQRT((AK$5-Entradas!$K$16)^2+($A12-Entradas!$L$16)^2)&lt;=Entradas!$D$16))</f>
        <v/>
      </c>
      <c r="AL12" s="18" t="str">
        <f>IF((AL$5^2+$A12^2)&gt;Entradas!$B$5^2,"",--(SQRT((AL$5-Entradas!$K$12)^2+($A12-Entradas!$L$12)^2)&lt;=Entradas!$D$12)+--(SQRT((AL$5-Entradas!$K$13)^2+($A12-Entradas!$L$13)^2)&lt;=Entradas!$D$13)+--(SQRT((AL$5-Entradas!$K$14)^2+($A12-Entradas!$L$14)^2)&lt;=Entradas!$D$14)+--(SQRT((AL$5-Entradas!$K$15)^2+($A12-Entradas!$L$15)^2)&lt;=Entradas!$D$15)+--(SQRT((AL$5-Entradas!$K$16)^2+($A12-Entradas!$L$16)^2)&lt;=Entradas!$D$16))</f>
        <v/>
      </c>
      <c r="AM12" s="18" t="str">
        <f>IF((AM$5^2+$A12^2)&gt;Entradas!$B$5^2,"",--(SQRT((AM$5-Entradas!$K$12)^2+($A12-Entradas!$L$12)^2)&lt;=Entradas!$D$12)+--(SQRT((AM$5-Entradas!$K$13)^2+($A12-Entradas!$L$13)^2)&lt;=Entradas!$D$13)+--(SQRT((AM$5-Entradas!$K$14)^2+($A12-Entradas!$L$14)^2)&lt;=Entradas!$D$14)+--(SQRT((AM$5-Entradas!$K$15)^2+($A12-Entradas!$L$15)^2)&lt;=Entradas!$D$15)+--(SQRT((AM$5-Entradas!$K$16)^2+($A12-Entradas!$L$16)^2)&lt;=Entradas!$D$16))</f>
        <v/>
      </c>
      <c r="AN12" s="18" t="str">
        <f>IF((AN$5^2+$A12^2)&gt;Entradas!$B$5^2,"",--(SQRT((AN$5-Entradas!$K$12)^2+($A12-Entradas!$L$12)^2)&lt;=Entradas!$D$12)+--(SQRT((AN$5-Entradas!$K$13)^2+($A12-Entradas!$L$13)^2)&lt;=Entradas!$D$13)+--(SQRT((AN$5-Entradas!$K$14)^2+($A12-Entradas!$L$14)^2)&lt;=Entradas!$D$14)+--(SQRT((AN$5-Entradas!$K$15)^2+($A12-Entradas!$L$15)^2)&lt;=Entradas!$D$15)+--(SQRT((AN$5-Entradas!$K$16)^2+($A12-Entradas!$L$16)^2)&lt;=Entradas!$D$16))</f>
        <v/>
      </c>
      <c r="AO12" s="18" t="str">
        <f>IF((AO$5^2+$A12^2)&gt;Entradas!$B$5^2,"",--(SQRT((AO$5-Entradas!$K$12)^2+($A12-Entradas!$L$12)^2)&lt;=Entradas!$D$12)+--(SQRT((AO$5-Entradas!$K$13)^2+($A12-Entradas!$L$13)^2)&lt;=Entradas!$D$13)+--(SQRT((AO$5-Entradas!$K$14)^2+($A12-Entradas!$L$14)^2)&lt;=Entradas!$D$14)+--(SQRT((AO$5-Entradas!$K$15)^2+($A12-Entradas!$L$15)^2)&lt;=Entradas!$D$15)+--(SQRT((AO$5-Entradas!$K$16)^2+($A12-Entradas!$L$16)^2)&lt;=Entradas!$D$16))</f>
        <v/>
      </c>
      <c r="AP12" s="18" t="str">
        <f>IF((AP$5^2+$A12^2)&gt;Entradas!$B$5^2,"",--(SQRT((AP$5-Entradas!$K$12)^2+($A12-Entradas!$L$12)^2)&lt;=Entradas!$D$12)+--(SQRT((AP$5-Entradas!$K$13)^2+($A12-Entradas!$L$13)^2)&lt;=Entradas!$D$13)+--(SQRT((AP$5-Entradas!$K$14)^2+($A12-Entradas!$L$14)^2)&lt;=Entradas!$D$14)+--(SQRT((AP$5-Entradas!$K$15)^2+($A12-Entradas!$L$15)^2)&lt;=Entradas!$D$15)+--(SQRT((AP$5-Entradas!$K$16)^2+($A12-Entradas!$L$16)^2)&lt;=Entradas!$D$16))</f>
        <v/>
      </c>
    </row>
    <row r="13" spans="1:47" ht="18" customHeight="1" x14ac:dyDescent="0.2">
      <c r="A13" s="17">
        <f>A12-2*Entradas!$B$5/(41-1)</f>
        <v>1.2999999999999994</v>
      </c>
      <c r="B13" s="18" t="str">
        <f>IF((B$5^2+$A13^2)&gt;Entradas!$B$5^2,"",--(SQRT((B$5-Entradas!$K$12)^2+($A13-Entradas!$L$12)^2)&lt;=Entradas!$D$12)+--(SQRT((B$5-Entradas!$K$13)^2+($A13-Entradas!$L$13)^2)&lt;=Entradas!$D$13)+--(SQRT((B$5-Entradas!$K$14)^2+($A13-Entradas!$L$14)^2)&lt;=Entradas!$D$14)+--(SQRT((B$5-Entradas!$K$15)^2+($A13-Entradas!$L$15)^2)&lt;=Entradas!$D$15)+--(SQRT((B$5-Entradas!$K$16)^2+($A13-Entradas!$L$16)^2)&lt;=Entradas!$D$16))</f>
        <v/>
      </c>
      <c r="C13" s="18" t="str">
        <f>IF((C$5^2+$A13^2)&gt;Entradas!$B$5^2,"",--(SQRT((C$5-Entradas!$K$12)^2+($A13-Entradas!$L$12)^2)&lt;=Entradas!$D$12)+--(SQRT((C$5-Entradas!$K$13)^2+($A13-Entradas!$L$13)^2)&lt;=Entradas!$D$13)+--(SQRT((C$5-Entradas!$K$14)^2+($A13-Entradas!$L$14)^2)&lt;=Entradas!$D$14)+--(SQRT((C$5-Entradas!$K$15)^2+($A13-Entradas!$L$15)^2)&lt;=Entradas!$D$15)+--(SQRT((C$5-Entradas!$K$16)^2+($A13-Entradas!$L$16)^2)&lt;=Entradas!$D$16))</f>
        <v/>
      </c>
      <c r="D13" s="18" t="str">
        <f>IF((D$5^2+$A13^2)&gt;Entradas!$B$5^2,"",--(SQRT((D$5-Entradas!$K$12)^2+($A13-Entradas!$L$12)^2)&lt;=Entradas!$D$12)+--(SQRT((D$5-Entradas!$K$13)^2+($A13-Entradas!$L$13)^2)&lt;=Entradas!$D$13)+--(SQRT((D$5-Entradas!$K$14)^2+($A13-Entradas!$L$14)^2)&lt;=Entradas!$D$14)+--(SQRT((D$5-Entradas!$K$15)^2+($A13-Entradas!$L$15)^2)&lt;=Entradas!$D$15)+--(SQRT((D$5-Entradas!$K$16)^2+($A13-Entradas!$L$16)^2)&lt;=Entradas!$D$16))</f>
        <v/>
      </c>
      <c r="E13" s="18" t="str">
        <f>IF((E$5^2+$A13^2)&gt;Entradas!$B$5^2,"",--(SQRT((E$5-Entradas!$K$12)^2+($A13-Entradas!$L$12)^2)&lt;=Entradas!$D$12)+--(SQRT((E$5-Entradas!$K$13)^2+($A13-Entradas!$L$13)^2)&lt;=Entradas!$D$13)+--(SQRT((E$5-Entradas!$K$14)^2+($A13-Entradas!$L$14)^2)&lt;=Entradas!$D$14)+--(SQRT((E$5-Entradas!$K$15)^2+($A13-Entradas!$L$15)^2)&lt;=Entradas!$D$15)+--(SQRT((E$5-Entradas!$K$16)^2+($A13-Entradas!$L$16)^2)&lt;=Entradas!$D$16))</f>
        <v/>
      </c>
      <c r="F13" s="18" t="str">
        <f>IF((F$5^2+$A13^2)&gt;Entradas!$B$5^2,"",--(SQRT((F$5-Entradas!$K$12)^2+($A13-Entradas!$L$12)^2)&lt;=Entradas!$D$12)+--(SQRT((F$5-Entradas!$K$13)^2+($A13-Entradas!$L$13)^2)&lt;=Entradas!$D$13)+--(SQRT((F$5-Entradas!$K$14)^2+($A13-Entradas!$L$14)^2)&lt;=Entradas!$D$14)+--(SQRT((F$5-Entradas!$K$15)^2+($A13-Entradas!$L$15)^2)&lt;=Entradas!$D$15)+--(SQRT((F$5-Entradas!$K$16)^2+($A13-Entradas!$L$16)^2)&lt;=Entradas!$D$16))</f>
        <v/>
      </c>
      <c r="G13" s="18">
        <f>IF((G$5^2+$A13^2)&gt;Entradas!$B$5^2,"",--(SQRT((G$5-Entradas!$K$12)^2+($A13-Entradas!$L$12)^2)&lt;=Entradas!$D$12)+--(SQRT((G$5-Entradas!$K$13)^2+($A13-Entradas!$L$13)^2)&lt;=Entradas!$D$13)+--(SQRT((G$5-Entradas!$K$14)^2+($A13-Entradas!$L$14)^2)&lt;=Entradas!$D$14)+--(SQRT((G$5-Entradas!$K$15)^2+($A13-Entradas!$L$15)^2)&lt;=Entradas!$D$15)+--(SQRT((G$5-Entradas!$K$16)^2+($A13-Entradas!$L$16)^2)&lt;=Entradas!$D$16))</f>
        <v>5</v>
      </c>
      <c r="H13" s="18">
        <f>IF((H$5^2+$A13^2)&gt;Entradas!$B$5^2,"",--(SQRT((H$5-Entradas!$K$12)^2+($A13-Entradas!$L$12)^2)&lt;=Entradas!$D$12)+--(SQRT((H$5-Entradas!$K$13)^2+($A13-Entradas!$L$13)^2)&lt;=Entradas!$D$13)+--(SQRT((H$5-Entradas!$K$14)^2+($A13-Entradas!$L$14)^2)&lt;=Entradas!$D$14)+--(SQRT((H$5-Entradas!$K$15)^2+($A13-Entradas!$L$15)^2)&lt;=Entradas!$D$15)+--(SQRT((H$5-Entradas!$K$16)^2+($A13-Entradas!$L$16)^2)&lt;=Entradas!$D$16))</f>
        <v>5</v>
      </c>
      <c r="I13" s="18">
        <f>IF((I$5^2+$A13^2)&gt;Entradas!$B$5^2,"",--(SQRT((I$5-Entradas!$K$12)^2+($A13-Entradas!$L$12)^2)&lt;=Entradas!$D$12)+--(SQRT((I$5-Entradas!$K$13)^2+($A13-Entradas!$L$13)^2)&lt;=Entradas!$D$13)+--(SQRT((I$5-Entradas!$K$14)^2+($A13-Entradas!$L$14)^2)&lt;=Entradas!$D$14)+--(SQRT((I$5-Entradas!$K$15)^2+($A13-Entradas!$L$15)^2)&lt;=Entradas!$D$15)+--(SQRT((I$5-Entradas!$K$16)^2+($A13-Entradas!$L$16)^2)&lt;=Entradas!$D$16))</f>
        <v>5</v>
      </c>
      <c r="J13" s="18">
        <f>IF((J$5^2+$A13^2)&gt;Entradas!$B$5^2,"",--(SQRT((J$5-Entradas!$K$12)^2+($A13-Entradas!$L$12)^2)&lt;=Entradas!$D$12)+--(SQRT((J$5-Entradas!$K$13)^2+($A13-Entradas!$L$13)^2)&lt;=Entradas!$D$13)+--(SQRT((J$5-Entradas!$K$14)^2+($A13-Entradas!$L$14)^2)&lt;=Entradas!$D$14)+--(SQRT((J$5-Entradas!$K$15)^2+($A13-Entradas!$L$15)^2)&lt;=Entradas!$D$15)+--(SQRT((J$5-Entradas!$K$16)^2+($A13-Entradas!$L$16)^2)&lt;=Entradas!$D$16))</f>
        <v>5</v>
      </c>
      <c r="K13" s="18">
        <f>IF((K$5^2+$A13^2)&gt;Entradas!$B$5^2,"",--(SQRT((K$5-Entradas!$K$12)^2+($A13-Entradas!$L$12)^2)&lt;=Entradas!$D$12)+--(SQRT((K$5-Entradas!$K$13)^2+($A13-Entradas!$L$13)^2)&lt;=Entradas!$D$13)+--(SQRT((K$5-Entradas!$K$14)^2+($A13-Entradas!$L$14)^2)&lt;=Entradas!$D$14)+--(SQRT((K$5-Entradas!$K$15)^2+($A13-Entradas!$L$15)^2)&lt;=Entradas!$D$15)+--(SQRT((K$5-Entradas!$K$16)^2+($A13-Entradas!$L$16)^2)&lt;=Entradas!$D$16))</f>
        <v>5</v>
      </c>
      <c r="L13" s="18">
        <f>IF((L$5^2+$A13^2)&gt;Entradas!$B$5^2,"",--(SQRT((L$5-Entradas!$K$12)^2+($A13-Entradas!$L$12)^2)&lt;=Entradas!$D$12)+--(SQRT((L$5-Entradas!$K$13)^2+($A13-Entradas!$L$13)^2)&lt;=Entradas!$D$13)+--(SQRT((L$5-Entradas!$K$14)^2+($A13-Entradas!$L$14)^2)&lt;=Entradas!$D$14)+--(SQRT((L$5-Entradas!$K$15)^2+($A13-Entradas!$L$15)^2)&lt;=Entradas!$D$15)+--(SQRT((L$5-Entradas!$K$16)^2+($A13-Entradas!$L$16)^2)&lt;=Entradas!$D$16))</f>
        <v>5</v>
      </c>
      <c r="M13" s="18">
        <f>IF((M$5^2+$A13^2)&gt;Entradas!$B$5^2,"",--(SQRT((M$5-Entradas!$K$12)^2+($A13-Entradas!$L$12)^2)&lt;=Entradas!$D$12)+--(SQRT((M$5-Entradas!$K$13)^2+($A13-Entradas!$L$13)^2)&lt;=Entradas!$D$13)+--(SQRT((M$5-Entradas!$K$14)^2+($A13-Entradas!$L$14)^2)&lt;=Entradas!$D$14)+--(SQRT((M$5-Entradas!$K$15)^2+($A13-Entradas!$L$15)^2)&lt;=Entradas!$D$15)+--(SQRT((M$5-Entradas!$K$16)^2+($A13-Entradas!$L$16)^2)&lt;=Entradas!$D$16))</f>
        <v>5</v>
      </c>
      <c r="N13" s="18">
        <f>IF((N$5^2+$A13^2)&gt;Entradas!$B$5^2,"",--(SQRT((N$5-Entradas!$K$12)^2+($A13-Entradas!$L$12)^2)&lt;=Entradas!$D$12)+--(SQRT((N$5-Entradas!$K$13)^2+($A13-Entradas!$L$13)^2)&lt;=Entradas!$D$13)+--(SQRT((N$5-Entradas!$K$14)^2+($A13-Entradas!$L$14)^2)&lt;=Entradas!$D$14)+--(SQRT((N$5-Entradas!$K$15)^2+($A13-Entradas!$L$15)^2)&lt;=Entradas!$D$15)+--(SQRT((N$5-Entradas!$K$16)^2+($A13-Entradas!$L$16)^2)&lt;=Entradas!$D$16))</f>
        <v>5</v>
      </c>
      <c r="O13" s="18">
        <f>IF((O$5^2+$A13^2)&gt;Entradas!$B$5^2,"",--(SQRT((O$5-Entradas!$K$12)^2+($A13-Entradas!$L$12)^2)&lt;=Entradas!$D$12)+--(SQRT((O$5-Entradas!$K$13)^2+($A13-Entradas!$L$13)^2)&lt;=Entradas!$D$13)+--(SQRT((O$5-Entradas!$K$14)^2+($A13-Entradas!$L$14)^2)&lt;=Entradas!$D$14)+--(SQRT((O$5-Entradas!$K$15)^2+($A13-Entradas!$L$15)^2)&lt;=Entradas!$D$15)+--(SQRT((O$5-Entradas!$K$16)^2+($A13-Entradas!$L$16)^2)&lt;=Entradas!$D$16))</f>
        <v>5</v>
      </c>
      <c r="P13" s="18">
        <f>IF((P$5^2+$A13^2)&gt;Entradas!$B$5^2,"",--(SQRT((P$5-Entradas!$K$12)^2+($A13-Entradas!$L$12)^2)&lt;=Entradas!$D$12)+--(SQRT((P$5-Entradas!$K$13)^2+($A13-Entradas!$L$13)^2)&lt;=Entradas!$D$13)+--(SQRT((P$5-Entradas!$K$14)^2+($A13-Entradas!$L$14)^2)&lt;=Entradas!$D$14)+--(SQRT((P$5-Entradas!$K$15)^2+($A13-Entradas!$L$15)^2)&lt;=Entradas!$D$15)+--(SQRT((P$5-Entradas!$K$16)^2+($A13-Entradas!$L$16)^2)&lt;=Entradas!$D$16))</f>
        <v>5</v>
      </c>
      <c r="Q13" s="18">
        <f>IF((Q$5^2+$A13^2)&gt;Entradas!$B$5^2,"",--(SQRT((Q$5-Entradas!$K$12)^2+($A13-Entradas!$L$12)^2)&lt;=Entradas!$D$12)+--(SQRT((Q$5-Entradas!$K$13)^2+($A13-Entradas!$L$13)^2)&lt;=Entradas!$D$13)+--(SQRT((Q$5-Entradas!$K$14)^2+($A13-Entradas!$L$14)^2)&lt;=Entradas!$D$14)+--(SQRT((Q$5-Entradas!$K$15)^2+($A13-Entradas!$L$15)^2)&lt;=Entradas!$D$15)+--(SQRT((Q$5-Entradas!$K$16)^2+($A13-Entradas!$L$16)^2)&lt;=Entradas!$D$16))</f>
        <v>5</v>
      </c>
      <c r="R13" s="18">
        <f>IF((R$5^2+$A13^2)&gt;Entradas!$B$5^2,"",--(SQRT((R$5-Entradas!$K$12)^2+($A13-Entradas!$L$12)^2)&lt;=Entradas!$D$12)+--(SQRT((R$5-Entradas!$K$13)^2+($A13-Entradas!$L$13)^2)&lt;=Entradas!$D$13)+--(SQRT((R$5-Entradas!$K$14)^2+($A13-Entradas!$L$14)^2)&lt;=Entradas!$D$14)+--(SQRT((R$5-Entradas!$K$15)^2+($A13-Entradas!$L$15)^2)&lt;=Entradas!$D$15)+--(SQRT((R$5-Entradas!$K$16)^2+($A13-Entradas!$L$16)^2)&lt;=Entradas!$D$16))</f>
        <v>5</v>
      </c>
      <c r="S13" s="18">
        <f>IF((S$5^2+$A13^2)&gt;Entradas!$B$5^2,"",--(SQRT((S$5-Entradas!$K$12)^2+($A13-Entradas!$L$12)^2)&lt;=Entradas!$D$12)+--(SQRT((S$5-Entradas!$K$13)^2+($A13-Entradas!$L$13)^2)&lt;=Entradas!$D$13)+--(SQRT((S$5-Entradas!$K$14)^2+($A13-Entradas!$L$14)^2)&lt;=Entradas!$D$14)+--(SQRT((S$5-Entradas!$K$15)^2+($A13-Entradas!$L$15)^2)&lt;=Entradas!$D$15)+--(SQRT((S$5-Entradas!$K$16)^2+($A13-Entradas!$L$16)^2)&lt;=Entradas!$D$16))</f>
        <v>5</v>
      </c>
      <c r="T13" s="18">
        <f>IF((T$5^2+$A13^2)&gt;Entradas!$B$5^2,"",--(SQRT((T$5-Entradas!$K$12)^2+($A13-Entradas!$L$12)^2)&lt;=Entradas!$D$12)+--(SQRT((T$5-Entradas!$K$13)^2+($A13-Entradas!$L$13)^2)&lt;=Entradas!$D$13)+--(SQRT((T$5-Entradas!$K$14)^2+($A13-Entradas!$L$14)^2)&lt;=Entradas!$D$14)+--(SQRT((T$5-Entradas!$K$15)^2+($A13-Entradas!$L$15)^2)&lt;=Entradas!$D$15)+--(SQRT((T$5-Entradas!$K$16)^2+($A13-Entradas!$L$16)^2)&lt;=Entradas!$D$16))</f>
        <v>5</v>
      </c>
      <c r="U13" s="18">
        <f>IF((U$5^2+$A13^2)&gt;Entradas!$B$5^2,"",--(SQRT((U$5-Entradas!$K$12)^2+($A13-Entradas!$L$12)^2)&lt;=Entradas!$D$12)+--(SQRT((U$5-Entradas!$K$13)^2+($A13-Entradas!$L$13)^2)&lt;=Entradas!$D$13)+--(SQRT((U$5-Entradas!$K$14)^2+($A13-Entradas!$L$14)^2)&lt;=Entradas!$D$14)+--(SQRT((U$5-Entradas!$K$15)^2+($A13-Entradas!$L$15)^2)&lt;=Entradas!$D$15)+--(SQRT((U$5-Entradas!$K$16)^2+($A13-Entradas!$L$16)^2)&lt;=Entradas!$D$16))</f>
        <v>5</v>
      </c>
      <c r="V13" s="18">
        <f>IF((V$5^2+$A13^2)&gt;Entradas!$B$5^2,"",--(SQRT((V$5-Entradas!$K$12)^2+($A13-Entradas!$L$12)^2)&lt;=Entradas!$D$12)+--(SQRT((V$5-Entradas!$K$13)^2+($A13-Entradas!$L$13)^2)&lt;=Entradas!$D$13)+--(SQRT((V$5-Entradas!$K$14)^2+($A13-Entradas!$L$14)^2)&lt;=Entradas!$D$14)+--(SQRT((V$5-Entradas!$K$15)^2+($A13-Entradas!$L$15)^2)&lt;=Entradas!$D$15)+--(SQRT((V$5-Entradas!$K$16)^2+($A13-Entradas!$L$16)^2)&lt;=Entradas!$D$16))</f>
        <v>5</v>
      </c>
      <c r="W13" s="18">
        <f>IF((W$5^2+$A13^2)&gt;Entradas!$B$5^2,"",--(SQRT((W$5-Entradas!$K$12)^2+($A13-Entradas!$L$12)^2)&lt;=Entradas!$D$12)+--(SQRT((W$5-Entradas!$K$13)^2+($A13-Entradas!$L$13)^2)&lt;=Entradas!$D$13)+--(SQRT((W$5-Entradas!$K$14)^2+($A13-Entradas!$L$14)^2)&lt;=Entradas!$D$14)+--(SQRT((W$5-Entradas!$K$15)^2+($A13-Entradas!$L$15)^2)&lt;=Entradas!$D$15)+--(SQRT((W$5-Entradas!$K$16)^2+($A13-Entradas!$L$16)^2)&lt;=Entradas!$D$16))</f>
        <v>5</v>
      </c>
      <c r="X13" s="18">
        <f>IF((X$5^2+$A13^2)&gt;Entradas!$B$5^2,"",--(SQRT((X$5-Entradas!$K$12)^2+($A13-Entradas!$L$12)^2)&lt;=Entradas!$D$12)+--(SQRT((X$5-Entradas!$K$13)^2+($A13-Entradas!$L$13)^2)&lt;=Entradas!$D$13)+--(SQRT((X$5-Entradas!$K$14)^2+($A13-Entradas!$L$14)^2)&lt;=Entradas!$D$14)+--(SQRT((X$5-Entradas!$K$15)^2+($A13-Entradas!$L$15)^2)&lt;=Entradas!$D$15)+--(SQRT((X$5-Entradas!$K$16)^2+($A13-Entradas!$L$16)^2)&lt;=Entradas!$D$16))</f>
        <v>5</v>
      </c>
      <c r="Y13" s="18">
        <f>IF((Y$5^2+$A13^2)&gt;Entradas!$B$5^2,"",--(SQRT((Y$5-Entradas!$K$12)^2+($A13-Entradas!$L$12)^2)&lt;=Entradas!$D$12)+--(SQRT((Y$5-Entradas!$K$13)^2+($A13-Entradas!$L$13)^2)&lt;=Entradas!$D$13)+--(SQRT((Y$5-Entradas!$K$14)^2+($A13-Entradas!$L$14)^2)&lt;=Entradas!$D$14)+--(SQRT((Y$5-Entradas!$K$15)^2+($A13-Entradas!$L$15)^2)&lt;=Entradas!$D$15)+--(SQRT((Y$5-Entradas!$K$16)^2+($A13-Entradas!$L$16)^2)&lt;=Entradas!$D$16))</f>
        <v>5</v>
      </c>
      <c r="Z13" s="18">
        <f>IF((Z$5^2+$A13^2)&gt;Entradas!$B$5^2,"",--(SQRT((Z$5-Entradas!$K$12)^2+($A13-Entradas!$L$12)^2)&lt;=Entradas!$D$12)+--(SQRT((Z$5-Entradas!$K$13)^2+($A13-Entradas!$L$13)^2)&lt;=Entradas!$D$13)+--(SQRT((Z$5-Entradas!$K$14)^2+($A13-Entradas!$L$14)^2)&lt;=Entradas!$D$14)+--(SQRT((Z$5-Entradas!$K$15)^2+($A13-Entradas!$L$15)^2)&lt;=Entradas!$D$15)+--(SQRT((Z$5-Entradas!$K$16)^2+($A13-Entradas!$L$16)^2)&lt;=Entradas!$D$16))</f>
        <v>5</v>
      </c>
      <c r="AA13" s="18">
        <f>IF((AA$5^2+$A13^2)&gt;Entradas!$B$5^2,"",--(SQRT((AA$5-Entradas!$K$12)^2+($A13-Entradas!$L$12)^2)&lt;=Entradas!$D$12)+--(SQRT((AA$5-Entradas!$K$13)^2+($A13-Entradas!$L$13)^2)&lt;=Entradas!$D$13)+--(SQRT((AA$5-Entradas!$K$14)^2+($A13-Entradas!$L$14)^2)&lt;=Entradas!$D$14)+--(SQRT((AA$5-Entradas!$K$15)^2+($A13-Entradas!$L$15)^2)&lt;=Entradas!$D$15)+--(SQRT((AA$5-Entradas!$K$16)^2+($A13-Entradas!$L$16)^2)&lt;=Entradas!$D$16))</f>
        <v>5</v>
      </c>
      <c r="AB13" s="18">
        <f>IF((AB$5^2+$A13^2)&gt;Entradas!$B$5^2,"",--(SQRT((AB$5-Entradas!$K$12)^2+($A13-Entradas!$L$12)^2)&lt;=Entradas!$D$12)+--(SQRT((AB$5-Entradas!$K$13)^2+($A13-Entradas!$L$13)^2)&lt;=Entradas!$D$13)+--(SQRT((AB$5-Entradas!$K$14)^2+($A13-Entradas!$L$14)^2)&lt;=Entradas!$D$14)+--(SQRT((AB$5-Entradas!$K$15)^2+($A13-Entradas!$L$15)^2)&lt;=Entradas!$D$15)+--(SQRT((AB$5-Entradas!$K$16)^2+($A13-Entradas!$L$16)^2)&lt;=Entradas!$D$16))</f>
        <v>5</v>
      </c>
      <c r="AC13" s="18">
        <f>IF((AC$5^2+$A13^2)&gt;Entradas!$B$5^2,"",--(SQRT((AC$5-Entradas!$K$12)^2+($A13-Entradas!$L$12)^2)&lt;=Entradas!$D$12)+--(SQRT((AC$5-Entradas!$K$13)^2+($A13-Entradas!$L$13)^2)&lt;=Entradas!$D$13)+--(SQRT((AC$5-Entradas!$K$14)^2+($A13-Entradas!$L$14)^2)&lt;=Entradas!$D$14)+--(SQRT((AC$5-Entradas!$K$15)^2+($A13-Entradas!$L$15)^2)&lt;=Entradas!$D$15)+--(SQRT((AC$5-Entradas!$K$16)^2+($A13-Entradas!$L$16)^2)&lt;=Entradas!$D$16))</f>
        <v>5</v>
      </c>
      <c r="AD13" s="18">
        <f>IF((AD$5^2+$A13^2)&gt;Entradas!$B$5^2,"",--(SQRT((AD$5-Entradas!$K$12)^2+($A13-Entradas!$L$12)^2)&lt;=Entradas!$D$12)+--(SQRT((AD$5-Entradas!$K$13)^2+($A13-Entradas!$L$13)^2)&lt;=Entradas!$D$13)+--(SQRT((AD$5-Entradas!$K$14)^2+($A13-Entradas!$L$14)^2)&lt;=Entradas!$D$14)+--(SQRT((AD$5-Entradas!$K$15)^2+($A13-Entradas!$L$15)^2)&lt;=Entradas!$D$15)+--(SQRT((AD$5-Entradas!$K$16)^2+($A13-Entradas!$L$16)^2)&lt;=Entradas!$D$16))</f>
        <v>5</v>
      </c>
      <c r="AE13" s="18">
        <f>IF((AE$5^2+$A13^2)&gt;Entradas!$B$5^2,"",--(SQRT((AE$5-Entradas!$K$12)^2+($A13-Entradas!$L$12)^2)&lt;=Entradas!$D$12)+--(SQRT((AE$5-Entradas!$K$13)^2+($A13-Entradas!$L$13)^2)&lt;=Entradas!$D$13)+--(SQRT((AE$5-Entradas!$K$14)^2+($A13-Entradas!$L$14)^2)&lt;=Entradas!$D$14)+--(SQRT((AE$5-Entradas!$K$15)^2+($A13-Entradas!$L$15)^2)&lt;=Entradas!$D$15)+--(SQRT((AE$5-Entradas!$K$16)^2+($A13-Entradas!$L$16)^2)&lt;=Entradas!$D$16))</f>
        <v>5</v>
      </c>
      <c r="AF13" s="18">
        <f>IF((AF$5^2+$A13^2)&gt;Entradas!$B$5^2,"",--(SQRT((AF$5-Entradas!$K$12)^2+($A13-Entradas!$L$12)^2)&lt;=Entradas!$D$12)+--(SQRT((AF$5-Entradas!$K$13)^2+($A13-Entradas!$L$13)^2)&lt;=Entradas!$D$13)+--(SQRT((AF$5-Entradas!$K$14)^2+($A13-Entradas!$L$14)^2)&lt;=Entradas!$D$14)+--(SQRT((AF$5-Entradas!$K$15)^2+($A13-Entradas!$L$15)^2)&lt;=Entradas!$D$15)+--(SQRT((AF$5-Entradas!$K$16)^2+($A13-Entradas!$L$16)^2)&lt;=Entradas!$D$16))</f>
        <v>5</v>
      </c>
      <c r="AG13" s="18">
        <f>IF((AG$5^2+$A13^2)&gt;Entradas!$B$5^2,"",--(SQRT((AG$5-Entradas!$K$12)^2+($A13-Entradas!$L$12)^2)&lt;=Entradas!$D$12)+--(SQRT((AG$5-Entradas!$K$13)^2+($A13-Entradas!$L$13)^2)&lt;=Entradas!$D$13)+--(SQRT((AG$5-Entradas!$K$14)^2+($A13-Entradas!$L$14)^2)&lt;=Entradas!$D$14)+--(SQRT((AG$5-Entradas!$K$15)^2+($A13-Entradas!$L$15)^2)&lt;=Entradas!$D$15)+--(SQRT((AG$5-Entradas!$K$16)^2+($A13-Entradas!$L$16)^2)&lt;=Entradas!$D$16))</f>
        <v>5</v>
      </c>
      <c r="AH13" s="18">
        <f>IF((AH$5^2+$A13^2)&gt;Entradas!$B$5^2,"",--(SQRT((AH$5-Entradas!$K$12)^2+($A13-Entradas!$L$12)^2)&lt;=Entradas!$D$12)+--(SQRT((AH$5-Entradas!$K$13)^2+($A13-Entradas!$L$13)^2)&lt;=Entradas!$D$13)+--(SQRT((AH$5-Entradas!$K$14)^2+($A13-Entradas!$L$14)^2)&lt;=Entradas!$D$14)+--(SQRT((AH$5-Entradas!$K$15)^2+($A13-Entradas!$L$15)^2)&lt;=Entradas!$D$15)+--(SQRT((AH$5-Entradas!$K$16)^2+($A13-Entradas!$L$16)^2)&lt;=Entradas!$D$16))</f>
        <v>5</v>
      </c>
      <c r="AI13" s="18">
        <f>IF((AI$5^2+$A13^2)&gt;Entradas!$B$5^2,"",--(SQRT((AI$5-Entradas!$K$12)^2+($A13-Entradas!$L$12)^2)&lt;=Entradas!$D$12)+--(SQRT((AI$5-Entradas!$K$13)^2+($A13-Entradas!$L$13)^2)&lt;=Entradas!$D$13)+--(SQRT((AI$5-Entradas!$K$14)^2+($A13-Entradas!$L$14)^2)&lt;=Entradas!$D$14)+--(SQRT((AI$5-Entradas!$K$15)^2+($A13-Entradas!$L$15)^2)&lt;=Entradas!$D$15)+--(SQRT((AI$5-Entradas!$K$16)^2+($A13-Entradas!$L$16)^2)&lt;=Entradas!$D$16))</f>
        <v>5</v>
      </c>
      <c r="AJ13" s="18">
        <f>IF((AJ$5^2+$A13^2)&gt;Entradas!$B$5^2,"",--(SQRT((AJ$5-Entradas!$K$12)^2+($A13-Entradas!$L$12)^2)&lt;=Entradas!$D$12)+--(SQRT((AJ$5-Entradas!$K$13)^2+($A13-Entradas!$L$13)^2)&lt;=Entradas!$D$13)+--(SQRT((AJ$5-Entradas!$K$14)^2+($A13-Entradas!$L$14)^2)&lt;=Entradas!$D$14)+--(SQRT((AJ$5-Entradas!$K$15)^2+($A13-Entradas!$L$15)^2)&lt;=Entradas!$D$15)+--(SQRT((AJ$5-Entradas!$K$16)^2+($A13-Entradas!$L$16)^2)&lt;=Entradas!$D$16))</f>
        <v>5</v>
      </c>
      <c r="AK13" s="18">
        <f>IF((AK$5^2+$A13^2)&gt;Entradas!$B$5^2,"",--(SQRT((AK$5-Entradas!$K$12)^2+($A13-Entradas!$L$12)^2)&lt;=Entradas!$D$12)+--(SQRT((AK$5-Entradas!$K$13)^2+($A13-Entradas!$L$13)^2)&lt;=Entradas!$D$13)+--(SQRT((AK$5-Entradas!$K$14)^2+($A13-Entradas!$L$14)^2)&lt;=Entradas!$D$14)+--(SQRT((AK$5-Entradas!$K$15)^2+($A13-Entradas!$L$15)^2)&lt;=Entradas!$D$15)+--(SQRT((AK$5-Entradas!$K$16)^2+($A13-Entradas!$L$16)^2)&lt;=Entradas!$D$16))</f>
        <v>5</v>
      </c>
      <c r="AL13" s="18" t="str">
        <f>IF((AL$5^2+$A13^2)&gt;Entradas!$B$5^2,"",--(SQRT((AL$5-Entradas!$K$12)^2+($A13-Entradas!$L$12)^2)&lt;=Entradas!$D$12)+--(SQRT((AL$5-Entradas!$K$13)^2+($A13-Entradas!$L$13)^2)&lt;=Entradas!$D$13)+--(SQRT((AL$5-Entradas!$K$14)^2+($A13-Entradas!$L$14)^2)&lt;=Entradas!$D$14)+--(SQRT((AL$5-Entradas!$K$15)^2+($A13-Entradas!$L$15)^2)&lt;=Entradas!$D$15)+--(SQRT((AL$5-Entradas!$K$16)^2+($A13-Entradas!$L$16)^2)&lt;=Entradas!$D$16))</f>
        <v/>
      </c>
      <c r="AM13" s="18" t="str">
        <f>IF((AM$5^2+$A13^2)&gt;Entradas!$B$5^2,"",--(SQRT((AM$5-Entradas!$K$12)^2+($A13-Entradas!$L$12)^2)&lt;=Entradas!$D$12)+--(SQRT((AM$5-Entradas!$K$13)^2+($A13-Entradas!$L$13)^2)&lt;=Entradas!$D$13)+--(SQRT((AM$5-Entradas!$K$14)^2+($A13-Entradas!$L$14)^2)&lt;=Entradas!$D$14)+--(SQRT((AM$5-Entradas!$K$15)^2+($A13-Entradas!$L$15)^2)&lt;=Entradas!$D$15)+--(SQRT((AM$5-Entradas!$K$16)^2+($A13-Entradas!$L$16)^2)&lt;=Entradas!$D$16))</f>
        <v/>
      </c>
      <c r="AN13" s="18" t="str">
        <f>IF((AN$5^2+$A13^2)&gt;Entradas!$B$5^2,"",--(SQRT((AN$5-Entradas!$K$12)^2+($A13-Entradas!$L$12)^2)&lt;=Entradas!$D$12)+--(SQRT((AN$5-Entradas!$K$13)^2+($A13-Entradas!$L$13)^2)&lt;=Entradas!$D$13)+--(SQRT((AN$5-Entradas!$K$14)^2+($A13-Entradas!$L$14)^2)&lt;=Entradas!$D$14)+--(SQRT((AN$5-Entradas!$K$15)^2+($A13-Entradas!$L$15)^2)&lt;=Entradas!$D$15)+--(SQRT((AN$5-Entradas!$K$16)^2+($A13-Entradas!$L$16)^2)&lt;=Entradas!$D$16))</f>
        <v/>
      </c>
      <c r="AO13" s="18" t="str">
        <f>IF((AO$5^2+$A13^2)&gt;Entradas!$B$5^2,"",--(SQRT((AO$5-Entradas!$K$12)^2+($A13-Entradas!$L$12)^2)&lt;=Entradas!$D$12)+--(SQRT((AO$5-Entradas!$K$13)^2+($A13-Entradas!$L$13)^2)&lt;=Entradas!$D$13)+--(SQRT((AO$5-Entradas!$K$14)^2+($A13-Entradas!$L$14)^2)&lt;=Entradas!$D$14)+--(SQRT((AO$5-Entradas!$K$15)^2+($A13-Entradas!$L$15)^2)&lt;=Entradas!$D$15)+--(SQRT((AO$5-Entradas!$K$16)^2+($A13-Entradas!$L$16)^2)&lt;=Entradas!$D$16))</f>
        <v/>
      </c>
      <c r="AP13" s="18" t="str">
        <f>IF((AP$5^2+$A13^2)&gt;Entradas!$B$5^2,"",--(SQRT((AP$5-Entradas!$K$12)^2+($A13-Entradas!$L$12)^2)&lt;=Entradas!$D$12)+--(SQRT((AP$5-Entradas!$K$13)^2+($A13-Entradas!$L$13)^2)&lt;=Entradas!$D$13)+--(SQRT((AP$5-Entradas!$K$14)^2+($A13-Entradas!$L$14)^2)&lt;=Entradas!$D$14)+--(SQRT((AP$5-Entradas!$K$15)^2+($A13-Entradas!$L$15)^2)&lt;=Entradas!$D$15)+--(SQRT((AP$5-Entradas!$K$16)^2+($A13-Entradas!$L$16)^2)&lt;=Entradas!$D$16))</f>
        <v/>
      </c>
    </row>
    <row r="14" spans="1:47" ht="18" customHeight="1" x14ac:dyDescent="0.2">
      <c r="A14" s="17">
        <f>A13-2*Entradas!$B$5/(41-1)</f>
        <v>1.1999999999999993</v>
      </c>
      <c r="B14" s="18" t="str">
        <f>IF((B$5^2+$A14^2)&gt;Entradas!$B$5^2,"",--(SQRT((B$5-Entradas!$K$12)^2+($A14-Entradas!$L$12)^2)&lt;=Entradas!$D$12)+--(SQRT((B$5-Entradas!$K$13)^2+($A14-Entradas!$L$13)^2)&lt;=Entradas!$D$13)+--(SQRT((B$5-Entradas!$K$14)^2+($A14-Entradas!$L$14)^2)&lt;=Entradas!$D$14)+--(SQRT((B$5-Entradas!$K$15)^2+($A14-Entradas!$L$15)^2)&lt;=Entradas!$D$15)+--(SQRT((B$5-Entradas!$K$16)^2+($A14-Entradas!$L$16)^2)&lt;=Entradas!$D$16))</f>
        <v/>
      </c>
      <c r="C14" s="18" t="str">
        <f>IF((C$5^2+$A14^2)&gt;Entradas!$B$5^2,"",--(SQRT((C$5-Entradas!$K$12)^2+($A14-Entradas!$L$12)^2)&lt;=Entradas!$D$12)+--(SQRT((C$5-Entradas!$K$13)^2+($A14-Entradas!$L$13)^2)&lt;=Entradas!$D$13)+--(SQRT((C$5-Entradas!$K$14)^2+($A14-Entradas!$L$14)^2)&lt;=Entradas!$D$14)+--(SQRT((C$5-Entradas!$K$15)^2+($A14-Entradas!$L$15)^2)&lt;=Entradas!$D$15)+--(SQRT((C$5-Entradas!$K$16)^2+($A14-Entradas!$L$16)^2)&lt;=Entradas!$D$16))</f>
        <v/>
      </c>
      <c r="D14" s="18" t="str">
        <f>IF((D$5^2+$A14^2)&gt;Entradas!$B$5^2,"",--(SQRT((D$5-Entradas!$K$12)^2+($A14-Entradas!$L$12)^2)&lt;=Entradas!$D$12)+--(SQRT((D$5-Entradas!$K$13)^2+($A14-Entradas!$L$13)^2)&lt;=Entradas!$D$13)+--(SQRT((D$5-Entradas!$K$14)^2+($A14-Entradas!$L$14)^2)&lt;=Entradas!$D$14)+--(SQRT((D$5-Entradas!$K$15)^2+($A14-Entradas!$L$15)^2)&lt;=Entradas!$D$15)+--(SQRT((D$5-Entradas!$K$16)^2+($A14-Entradas!$L$16)^2)&lt;=Entradas!$D$16))</f>
        <v/>
      </c>
      <c r="E14" s="18" t="str">
        <f>IF((E$5^2+$A14^2)&gt;Entradas!$B$5^2,"",--(SQRT((E$5-Entradas!$K$12)^2+($A14-Entradas!$L$12)^2)&lt;=Entradas!$D$12)+--(SQRT((E$5-Entradas!$K$13)^2+($A14-Entradas!$L$13)^2)&lt;=Entradas!$D$13)+--(SQRT((E$5-Entradas!$K$14)^2+($A14-Entradas!$L$14)^2)&lt;=Entradas!$D$14)+--(SQRT((E$5-Entradas!$K$15)^2+($A14-Entradas!$L$15)^2)&lt;=Entradas!$D$15)+--(SQRT((E$5-Entradas!$K$16)^2+($A14-Entradas!$L$16)^2)&lt;=Entradas!$D$16))</f>
        <v/>
      </c>
      <c r="F14" s="18">
        <f>IF((F$5^2+$A14^2)&gt;Entradas!$B$5^2,"",--(SQRT((F$5-Entradas!$K$12)^2+($A14-Entradas!$L$12)^2)&lt;=Entradas!$D$12)+--(SQRT((F$5-Entradas!$K$13)^2+($A14-Entradas!$L$13)^2)&lt;=Entradas!$D$13)+--(SQRT((F$5-Entradas!$K$14)^2+($A14-Entradas!$L$14)^2)&lt;=Entradas!$D$14)+--(SQRT((F$5-Entradas!$K$15)^2+($A14-Entradas!$L$15)^2)&lt;=Entradas!$D$15)+--(SQRT((F$5-Entradas!$K$16)^2+($A14-Entradas!$L$16)^2)&lt;=Entradas!$D$16))</f>
        <v>5</v>
      </c>
      <c r="G14" s="18">
        <f>IF((G$5^2+$A14^2)&gt;Entradas!$B$5^2,"",--(SQRT((G$5-Entradas!$K$12)^2+($A14-Entradas!$L$12)^2)&lt;=Entradas!$D$12)+--(SQRT((G$5-Entradas!$K$13)^2+($A14-Entradas!$L$13)^2)&lt;=Entradas!$D$13)+--(SQRT((G$5-Entradas!$K$14)^2+($A14-Entradas!$L$14)^2)&lt;=Entradas!$D$14)+--(SQRT((G$5-Entradas!$K$15)^2+($A14-Entradas!$L$15)^2)&lt;=Entradas!$D$15)+--(SQRT((G$5-Entradas!$K$16)^2+($A14-Entradas!$L$16)^2)&lt;=Entradas!$D$16))</f>
        <v>5</v>
      </c>
      <c r="H14" s="18">
        <f>IF((H$5^2+$A14^2)&gt;Entradas!$B$5^2,"",--(SQRT((H$5-Entradas!$K$12)^2+($A14-Entradas!$L$12)^2)&lt;=Entradas!$D$12)+--(SQRT((H$5-Entradas!$K$13)^2+($A14-Entradas!$L$13)^2)&lt;=Entradas!$D$13)+--(SQRT((H$5-Entradas!$K$14)^2+($A14-Entradas!$L$14)^2)&lt;=Entradas!$D$14)+--(SQRT((H$5-Entradas!$K$15)^2+($A14-Entradas!$L$15)^2)&lt;=Entradas!$D$15)+--(SQRT((H$5-Entradas!$K$16)^2+($A14-Entradas!$L$16)^2)&lt;=Entradas!$D$16))</f>
        <v>5</v>
      </c>
      <c r="I14" s="18">
        <f>IF((I$5^2+$A14^2)&gt;Entradas!$B$5^2,"",--(SQRT((I$5-Entradas!$K$12)^2+($A14-Entradas!$L$12)^2)&lt;=Entradas!$D$12)+--(SQRT((I$5-Entradas!$K$13)^2+($A14-Entradas!$L$13)^2)&lt;=Entradas!$D$13)+--(SQRT((I$5-Entradas!$K$14)^2+($A14-Entradas!$L$14)^2)&lt;=Entradas!$D$14)+--(SQRT((I$5-Entradas!$K$15)^2+($A14-Entradas!$L$15)^2)&lt;=Entradas!$D$15)+--(SQRT((I$5-Entradas!$K$16)^2+($A14-Entradas!$L$16)^2)&lt;=Entradas!$D$16))</f>
        <v>5</v>
      </c>
      <c r="J14" s="18">
        <f>IF((J$5^2+$A14^2)&gt;Entradas!$B$5^2,"",--(SQRT((J$5-Entradas!$K$12)^2+($A14-Entradas!$L$12)^2)&lt;=Entradas!$D$12)+--(SQRT((J$5-Entradas!$K$13)^2+($A14-Entradas!$L$13)^2)&lt;=Entradas!$D$13)+--(SQRT((J$5-Entradas!$K$14)^2+($A14-Entradas!$L$14)^2)&lt;=Entradas!$D$14)+--(SQRT((J$5-Entradas!$K$15)^2+($A14-Entradas!$L$15)^2)&lt;=Entradas!$D$15)+--(SQRT((J$5-Entradas!$K$16)^2+($A14-Entradas!$L$16)^2)&lt;=Entradas!$D$16))</f>
        <v>5</v>
      </c>
      <c r="K14" s="18">
        <f>IF((K$5^2+$A14^2)&gt;Entradas!$B$5^2,"",--(SQRT((K$5-Entradas!$K$12)^2+($A14-Entradas!$L$12)^2)&lt;=Entradas!$D$12)+--(SQRT((K$5-Entradas!$K$13)^2+($A14-Entradas!$L$13)^2)&lt;=Entradas!$D$13)+--(SQRT((K$5-Entradas!$K$14)^2+($A14-Entradas!$L$14)^2)&lt;=Entradas!$D$14)+--(SQRT((K$5-Entradas!$K$15)^2+($A14-Entradas!$L$15)^2)&lt;=Entradas!$D$15)+--(SQRT((K$5-Entradas!$K$16)^2+($A14-Entradas!$L$16)^2)&lt;=Entradas!$D$16))</f>
        <v>5</v>
      </c>
      <c r="L14" s="18">
        <f>IF((L$5^2+$A14^2)&gt;Entradas!$B$5^2,"",--(SQRT((L$5-Entradas!$K$12)^2+($A14-Entradas!$L$12)^2)&lt;=Entradas!$D$12)+--(SQRT((L$5-Entradas!$K$13)^2+($A14-Entradas!$L$13)^2)&lt;=Entradas!$D$13)+--(SQRT((L$5-Entradas!$K$14)^2+($A14-Entradas!$L$14)^2)&lt;=Entradas!$D$14)+--(SQRT((L$5-Entradas!$K$15)^2+($A14-Entradas!$L$15)^2)&lt;=Entradas!$D$15)+--(SQRT((L$5-Entradas!$K$16)^2+($A14-Entradas!$L$16)^2)&lt;=Entradas!$D$16))</f>
        <v>5</v>
      </c>
      <c r="M14" s="18">
        <f>IF((M$5^2+$A14^2)&gt;Entradas!$B$5^2,"",--(SQRT((M$5-Entradas!$K$12)^2+($A14-Entradas!$L$12)^2)&lt;=Entradas!$D$12)+--(SQRT((M$5-Entradas!$K$13)^2+($A14-Entradas!$L$13)^2)&lt;=Entradas!$D$13)+--(SQRT((M$5-Entradas!$K$14)^2+($A14-Entradas!$L$14)^2)&lt;=Entradas!$D$14)+--(SQRT((M$5-Entradas!$K$15)^2+($A14-Entradas!$L$15)^2)&lt;=Entradas!$D$15)+--(SQRT((M$5-Entradas!$K$16)^2+($A14-Entradas!$L$16)^2)&lt;=Entradas!$D$16))</f>
        <v>5</v>
      </c>
      <c r="N14" s="18">
        <f>IF((N$5^2+$A14^2)&gt;Entradas!$B$5^2,"",--(SQRT((N$5-Entradas!$K$12)^2+($A14-Entradas!$L$12)^2)&lt;=Entradas!$D$12)+--(SQRT((N$5-Entradas!$K$13)^2+($A14-Entradas!$L$13)^2)&lt;=Entradas!$D$13)+--(SQRT((N$5-Entradas!$K$14)^2+($A14-Entradas!$L$14)^2)&lt;=Entradas!$D$14)+--(SQRT((N$5-Entradas!$K$15)^2+($A14-Entradas!$L$15)^2)&lt;=Entradas!$D$15)+--(SQRT((N$5-Entradas!$K$16)^2+($A14-Entradas!$L$16)^2)&lt;=Entradas!$D$16))</f>
        <v>5</v>
      </c>
      <c r="O14" s="18">
        <f>IF((O$5^2+$A14^2)&gt;Entradas!$B$5^2,"",--(SQRT((O$5-Entradas!$K$12)^2+($A14-Entradas!$L$12)^2)&lt;=Entradas!$D$12)+--(SQRT((O$5-Entradas!$K$13)^2+($A14-Entradas!$L$13)^2)&lt;=Entradas!$D$13)+--(SQRT((O$5-Entradas!$K$14)^2+($A14-Entradas!$L$14)^2)&lt;=Entradas!$D$14)+--(SQRT((O$5-Entradas!$K$15)^2+($A14-Entradas!$L$15)^2)&lt;=Entradas!$D$15)+--(SQRT((O$5-Entradas!$K$16)^2+($A14-Entradas!$L$16)^2)&lt;=Entradas!$D$16))</f>
        <v>5</v>
      </c>
      <c r="P14" s="18">
        <f>IF((P$5^2+$A14^2)&gt;Entradas!$B$5^2,"",--(SQRT((P$5-Entradas!$K$12)^2+($A14-Entradas!$L$12)^2)&lt;=Entradas!$D$12)+--(SQRT((P$5-Entradas!$K$13)^2+($A14-Entradas!$L$13)^2)&lt;=Entradas!$D$13)+--(SQRT((P$5-Entradas!$K$14)^2+($A14-Entradas!$L$14)^2)&lt;=Entradas!$D$14)+--(SQRT((P$5-Entradas!$K$15)^2+($A14-Entradas!$L$15)^2)&lt;=Entradas!$D$15)+--(SQRT((P$5-Entradas!$K$16)^2+($A14-Entradas!$L$16)^2)&lt;=Entradas!$D$16))</f>
        <v>5</v>
      </c>
      <c r="Q14" s="18">
        <f>IF((Q$5^2+$A14^2)&gt;Entradas!$B$5^2,"",--(SQRT((Q$5-Entradas!$K$12)^2+($A14-Entradas!$L$12)^2)&lt;=Entradas!$D$12)+--(SQRT((Q$5-Entradas!$K$13)^2+($A14-Entradas!$L$13)^2)&lt;=Entradas!$D$13)+--(SQRT((Q$5-Entradas!$K$14)^2+($A14-Entradas!$L$14)^2)&lt;=Entradas!$D$14)+--(SQRT((Q$5-Entradas!$K$15)^2+($A14-Entradas!$L$15)^2)&lt;=Entradas!$D$15)+--(SQRT((Q$5-Entradas!$K$16)^2+($A14-Entradas!$L$16)^2)&lt;=Entradas!$D$16))</f>
        <v>5</v>
      </c>
      <c r="R14" s="18">
        <f>IF((R$5^2+$A14^2)&gt;Entradas!$B$5^2,"",--(SQRT((R$5-Entradas!$K$12)^2+($A14-Entradas!$L$12)^2)&lt;=Entradas!$D$12)+--(SQRT((R$5-Entradas!$K$13)^2+($A14-Entradas!$L$13)^2)&lt;=Entradas!$D$13)+--(SQRT((R$5-Entradas!$K$14)^2+($A14-Entradas!$L$14)^2)&lt;=Entradas!$D$14)+--(SQRT((R$5-Entradas!$K$15)^2+($A14-Entradas!$L$15)^2)&lt;=Entradas!$D$15)+--(SQRT((R$5-Entradas!$K$16)^2+($A14-Entradas!$L$16)^2)&lt;=Entradas!$D$16))</f>
        <v>5</v>
      </c>
      <c r="S14" s="18">
        <f>IF((S$5^2+$A14^2)&gt;Entradas!$B$5^2,"",--(SQRT((S$5-Entradas!$K$12)^2+($A14-Entradas!$L$12)^2)&lt;=Entradas!$D$12)+--(SQRT((S$5-Entradas!$K$13)^2+($A14-Entradas!$L$13)^2)&lt;=Entradas!$D$13)+--(SQRT((S$5-Entradas!$K$14)^2+($A14-Entradas!$L$14)^2)&lt;=Entradas!$D$14)+--(SQRT((S$5-Entradas!$K$15)^2+($A14-Entradas!$L$15)^2)&lt;=Entradas!$D$15)+--(SQRT((S$5-Entradas!$K$16)^2+($A14-Entradas!$L$16)^2)&lt;=Entradas!$D$16))</f>
        <v>5</v>
      </c>
      <c r="T14" s="18">
        <f>IF((T$5^2+$A14^2)&gt;Entradas!$B$5^2,"",--(SQRT((T$5-Entradas!$K$12)^2+($A14-Entradas!$L$12)^2)&lt;=Entradas!$D$12)+--(SQRT((T$5-Entradas!$K$13)^2+($A14-Entradas!$L$13)^2)&lt;=Entradas!$D$13)+--(SQRT((T$5-Entradas!$K$14)^2+($A14-Entradas!$L$14)^2)&lt;=Entradas!$D$14)+--(SQRT((T$5-Entradas!$K$15)^2+($A14-Entradas!$L$15)^2)&lt;=Entradas!$D$15)+--(SQRT((T$5-Entradas!$K$16)^2+($A14-Entradas!$L$16)^2)&lt;=Entradas!$D$16))</f>
        <v>5</v>
      </c>
      <c r="U14" s="18">
        <f>IF((U$5^2+$A14^2)&gt;Entradas!$B$5^2,"",--(SQRT((U$5-Entradas!$K$12)^2+($A14-Entradas!$L$12)^2)&lt;=Entradas!$D$12)+--(SQRT((U$5-Entradas!$K$13)^2+($A14-Entradas!$L$13)^2)&lt;=Entradas!$D$13)+--(SQRT((U$5-Entradas!$K$14)^2+($A14-Entradas!$L$14)^2)&lt;=Entradas!$D$14)+--(SQRT((U$5-Entradas!$K$15)^2+($A14-Entradas!$L$15)^2)&lt;=Entradas!$D$15)+--(SQRT((U$5-Entradas!$K$16)^2+($A14-Entradas!$L$16)^2)&lt;=Entradas!$D$16))</f>
        <v>5</v>
      </c>
      <c r="V14" s="18">
        <f>IF((V$5^2+$A14^2)&gt;Entradas!$B$5^2,"",--(SQRT((V$5-Entradas!$K$12)^2+($A14-Entradas!$L$12)^2)&lt;=Entradas!$D$12)+--(SQRT((V$5-Entradas!$K$13)^2+($A14-Entradas!$L$13)^2)&lt;=Entradas!$D$13)+--(SQRT((V$5-Entradas!$K$14)^2+($A14-Entradas!$L$14)^2)&lt;=Entradas!$D$14)+--(SQRT((V$5-Entradas!$K$15)^2+($A14-Entradas!$L$15)^2)&lt;=Entradas!$D$15)+--(SQRT((V$5-Entradas!$K$16)^2+($A14-Entradas!$L$16)^2)&lt;=Entradas!$D$16))</f>
        <v>5</v>
      </c>
      <c r="W14" s="18">
        <f>IF((W$5^2+$A14^2)&gt;Entradas!$B$5^2,"",--(SQRT((W$5-Entradas!$K$12)^2+($A14-Entradas!$L$12)^2)&lt;=Entradas!$D$12)+--(SQRT((W$5-Entradas!$K$13)^2+($A14-Entradas!$L$13)^2)&lt;=Entradas!$D$13)+--(SQRT((W$5-Entradas!$K$14)^2+($A14-Entradas!$L$14)^2)&lt;=Entradas!$D$14)+--(SQRT((W$5-Entradas!$K$15)^2+($A14-Entradas!$L$15)^2)&lt;=Entradas!$D$15)+--(SQRT((W$5-Entradas!$K$16)^2+($A14-Entradas!$L$16)^2)&lt;=Entradas!$D$16))</f>
        <v>5</v>
      </c>
      <c r="X14" s="18">
        <f>IF((X$5^2+$A14^2)&gt;Entradas!$B$5^2,"",--(SQRT((X$5-Entradas!$K$12)^2+($A14-Entradas!$L$12)^2)&lt;=Entradas!$D$12)+--(SQRT((X$5-Entradas!$K$13)^2+($A14-Entradas!$L$13)^2)&lt;=Entradas!$D$13)+--(SQRT((X$5-Entradas!$K$14)^2+($A14-Entradas!$L$14)^2)&lt;=Entradas!$D$14)+--(SQRT((X$5-Entradas!$K$15)^2+($A14-Entradas!$L$15)^2)&lt;=Entradas!$D$15)+--(SQRT((X$5-Entradas!$K$16)^2+($A14-Entradas!$L$16)^2)&lt;=Entradas!$D$16))</f>
        <v>5</v>
      </c>
      <c r="Y14" s="18">
        <f>IF((Y$5^2+$A14^2)&gt;Entradas!$B$5^2,"",--(SQRT((Y$5-Entradas!$K$12)^2+($A14-Entradas!$L$12)^2)&lt;=Entradas!$D$12)+--(SQRT((Y$5-Entradas!$K$13)^2+($A14-Entradas!$L$13)^2)&lt;=Entradas!$D$13)+--(SQRT((Y$5-Entradas!$K$14)^2+($A14-Entradas!$L$14)^2)&lt;=Entradas!$D$14)+--(SQRT((Y$5-Entradas!$K$15)^2+($A14-Entradas!$L$15)^2)&lt;=Entradas!$D$15)+--(SQRT((Y$5-Entradas!$K$16)^2+($A14-Entradas!$L$16)^2)&lt;=Entradas!$D$16))</f>
        <v>5</v>
      </c>
      <c r="Z14" s="18">
        <f>IF((Z$5^2+$A14^2)&gt;Entradas!$B$5^2,"",--(SQRT((Z$5-Entradas!$K$12)^2+($A14-Entradas!$L$12)^2)&lt;=Entradas!$D$12)+--(SQRT((Z$5-Entradas!$K$13)^2+($A14-Entradas!$L$13)^2)&lt;=Entradas!$D$13)+--(SQRT((Z$5-Entradas!$K$14)^2+($A14-Entradas!$L$14)^2)&lt;=Entradas!$D$14)+--(SQRT((Z$5-Entradas!$K$15)^2+($A14-Entradas!$L$15)^2)&lt;=Entradas!$D$15)+--(SQRT((Z$5-Entradas!$K$16)^2+($A14-Entradas!$L$16)^2)&lt;=Entradas!$D$16))</f>
        <v>5</v>
      </c>
      <c r="AA14" s="18">
        <f>IF((AA$5^2+$A14^2)&gt;Entradas!$B$5^2,"",--(SQRT((AA$5-Entradas!$K$12)^2+($A14-Entradas!$L$12)^2)&lt;=Entradas!$D$12)+--(SQRT((AA$5-Entradas!$K$13)^2+($A14-Entradas!$L$13)^2)&lt;=Entradas!$D$13)+--(SQRT((AA$5-Entradas!$K$14)^2+($A14-Entradas!$L$14)^2)&lt;=Entradas!$D$14)+--(SQRT((AA$5-Entradas!$K$15)^2+($A14-Entradas!$L$15)^2)&lt;=Entradas!$D$15)+--(SQRT((AA$5-Entradas!$K$16)^2+($A14-Entradas!$L$16)^2)&lt;=Entradas!$D$16))</f>
        <v>5</v>
      </c>
      <c r="AB14" s="18">
        <f>IF((AB$5^2+$A14^2)&gt;Entradas!$B$5^2,"",--(SQRT((AB$5-Entradas!$K$12)^2+($A14-Entradas!$L$12)^2)&lt;=Entradas!$D$12)+--(SQRT((AB$5-Entradas!$K$13)^2+($A14-Entradas!$L$13)^2)&lt;=Entradas!$D$13)+--(SQRT((AB$5-Entradas!$K$14)^2+($A14-Entradas!$L$14)^2)&lt;=Entradas!$D$14)+--(SQRT((AB$5-Entradas!$K$15)^2+($A14-Entradas!$L$15)^2)&lt;=Entradas!$D$15)+--(SQRT((AB$5-Entradas!$K$16)^2+($A14-Entradas!$L$16)^2)&lt;=Entradas!$D$16))</f>
        <v>5</v>
      </c>
      <c r="AC14" s="18">
        <f>IF((AC$5^2+$A14^2)&gt;Entradas!$B$5^2,"",--(SQRT((AC$5-Entradas!$K$12)^2+($A14-Entradas!$L$12)^2)&lt;=Entradas!$D$12)+--(SQRT((AC$5-Entradas!$K$13)^2+($A14-Entradas!$L$13)^2)&lt;=Entradas!$D$13)+--(SQRT((AC$5-Entradas!$K$14)^2+($A14-Entradas!$L$14)^2)&lt;=Entradas!$D$14)+--(SQRT((AC$5-Entradas!$K$15)^2+($A14-Entradas!$L$15)^2)&lt;=Entradas!$D$15)+--(SQRT((AC$5-Entradas!$K$16)^2+($A14-Entradas!$L$16)^2)&lt;=Entradas!$D$16))</f>
        <v>5</v>
      </c>
      <c r="AD14" s="18">
        <f>IF((AD$5^2+$A14^2)&gt;Entradas!$B$5^2,"",--(SQRT((AD$5-Entradas!$K$12)^2+($A14-Entradas!$L$12)^2)&lt;=Entradas!$D$12)+--(SQRT((AD$5-Entradas!$K$13)^2+($A14-Entradas!$L$13)^2)&lt;=Entradas!$D$13)+--(SQRT((AD$5-Entradas!$K$14)^2+($A14-Entradas!$L$14)^2)&lt;=Entradas!$D$14)+--(SQRT((AD$5-Entradas!$K$15)^2+($A14-Entradas!$L$15)^2)&lt;=Entradas!$D$15)+--(SQRT((AD$5-Entradas!$K$16)^2+($A14-Entradas!$L$16)^2)&lt;=Entradas!$D$16))</f>
        <v>5</v>
      </c>
      <c r="AE14" s="18">
        <f>IF((AE$5^2+$A14^2)&gt;Entradas!$B$5^2,"",--(SQRT((AE$5-Entradas!$K$12)^2+($A14-Entradas!$L$12)^2)&lt;=Entradas!$D$12)+--(SQRT((AE$5-Entradas!$K$13)^2+($A14-Entradas!$L$13)^2)&lt;=Entradas!$D$13)+--(SQRT((AE$5-Entradas!$K$14)^2+($A14-Entradas!$L$14)^2)&lt;=Entradas!$D$14)+--(SQRT((AE$5-Entradas!$K$15)^2+($A14-Entradas!$L$15)^2)&lt;=Entradas!$D$15)+--(SQRT((AE$5-Entradas!$K$16)^2+($A14-Entradas!$L$16)^2)&lt;=Entradas!$D$16))</f>
        <v>5</v>
      </c>
      <c r="AF14" s="18">
        <f>IF((AF$5^2+$A14^2)&gt;Entradas!$B$5^2,"",--(SQRT((AF$5-Entradas!$K$12)^2+($A14-Entradas!$L$12)^2)&lt;=Entradas!$D$12)+--(SQRT((AF$5-Entradas!$K$13)^2+($A14-Entradas!$L$13)^2)&lt;=Entradas!$D$13)+--(SQRT((AF$5-Entradas!$K$14)^2+($A14-Entradas!$L$14)^2)&lt;=Entradas!$D$14)+--(SQRT((AF$5-Entradas!$K$15)^2+($A14-Entradas!$L$15)^2)&lt;=Entradas!$D$15)+--(SQRT((AF$5-Entradas!$K$16)^2+($A14-Entradas!$L$16)^2)&lt;=Entradas!$D$16))</f>
        <v>5</v>
      </c>
      <c r="AG14" s="18">
        <f>IF((AG$5^2+$A14^2)&gt;Entradas!$B$5^2,"",--(SQRT((AG$5-Entradas!$K$12)^2+($A14-Entradas!$L$12)^2)&lt;=Entradas!$D$12)+--(SQRT((AG$5-Entradas!$K$13)^2+($A14-Entradas!$L$13)^2)&lt;=Entradas!$D$13)+--(SQRT((AG$5-Entradas!$K$14)^2+($A14-Entradas!$L$14)^2)&lt;=Entradas!$D$14)+--(SQRT((AG$5-Entradas!$K$15)^2+($A14-Entradas!$L$15)^2)&lt;=Entradas!$D$15)+--(SQRT((AG$5-Entradas!$K$16)^2+($A14-Entradas!$L$16)^2)&lt;=Entradas!$D$16))</f>
        <v>5</v>
      </c>
      <c r="AH14" s="18">
        <f>IF((AH$5^2+$A14^2)&gt;Entradas!$B$5^2,"",--(SQRT((AH$5-Entradas!$K$12)^2+($A14-Entradas!$L$12)^2)&lt;=Entradas!$D$12)+--(SQRT((AH$5-Entradas!$K$13)^2+($A14-Entradas!$L$13)^2)&lt;=Entradas!$D$13)+--(SQRT((AH$5-Entradas!$K$14)^2+($A14-Entradas!$L$14)^2)&lt;=Entradas!$D$14)+--(SQRT((AH$5-Entradas!$K$15)^2+($A14-Entradas!$L$15)^2)&lt;=Entradas!$D$15)+--(SQRT((AH$5-Entradas!$K$16)^2+($A14-Entradas!$L$16)^2)&lt;=Entradas!$D$16))</f>
        <v>5</v>
      </c>
      <c r="AI14" s="18">
        <f>IF((AI$5^2+$A14^2)&gt;Entradas!$B$5^2,"",--(SQRT((AI$5-Entradas!$K$12)^2+($A14-Entradas!$L$12)^2)&lt;=Entradas!$D$12)+--(SQRT((AI$5-Entradas!$K$13)^2+($A14-Entradas!$L$13)^2)&lt;=Entradas!$D$13)+--(SQRT((AI$5-Entradas!$K$14)^2+($A14-Entradas!$L$14)^2)&lt;=Entradas!$D$14)+--(SQRT((AI$5-Entradas!$K$15)^2+($A14-Entradas!$L$15)^2)&lt;=Entradas!$D$15)+--(SQRT((AI$5-Entradas!$K$16)^2+($A14-Entradas!$L$16)^2)&lt;=Entradas!$D$16))</f>
        <v>5</v>
      </c>
      <c r="AJ14" s="18">
        <f>IF((AJ$5^2+$A14^2)&gt;Entradas!$B$5^2,"",--(SQRT((AJ$5-Entradas!$K$12)^2+($A14-Entradas!$L$12)^2)&lt;=Entradas!$D$12)+--(SQRT((AJ$5-Entradas!$K$13)^2+($A14-Entradas!$L$13)^2)&lt;=Entradas!$D$13)+--(SQRT((AJ$5-Entradas!$K$14)^2+($A14-Entradas!$L$14)^2)&lt;=Entradas!$D$14)+--(SQRT((AJ$5-Entradas!$K$15)^2+($A14-Entradas!$L$15)^2)&lt;=Entradas!$D$15)+--(SQRT((AJ$5-Entradas!$K$16)^2+($A14-Entradas!$L$16)^2)&lt;=Entradas!$D$16))</f>
        <v>5</v>
      </c>
      <c r="AK14" s="18">
        <f>IF((AK$5^2+$A14^2)&gt;Entradas!$B$5^2,"",--(SQRT((AK$5-Entradas!$K$12)^2+($A14-Entradas!$L$12)^2)&lt;=Entradas!$D$12)+--(SQRT((AK$5-Entradas!$K$13)^2+($A14-Entradas!$L$13)^2)&lt;=Entradas!$D$13)+--(SQRT((AK$5-Entradas!$K$14)^2+($A14-Entradas!$L$14)^2)&lt;=Entradas!$D$14)+--(SQRT((AK$5-Entradas!$K$15)^2+($A14-Entradas!$L$15)^2)&lt;=Entradas!$D$15)+--(SQRT((AK$5-Entradas!$K$16)^2+($A14-Entradas!$L$16)^2)&lt;=Entradas!$D$16))</f>
        <v>5</v>
      </c>
      <c r="AL14" s="18">
        <f>IF((AL$5^2+$A14^2)&gt;Entradas!$B$5^2,"",--(SQRT((AL$5-Entradas!$K$12)^2+($A14-Entradas!$L$12)^2)&lt;=Entradas!$D$12)+--(SQRT((AL$5-Entradas!$K$13)^2+($A14-Entradas!$L$13)^2)&lt;=Entradas!$D$13)+--(SQRT((AL$5-Entradas!$K$14)^2+($A14-Entradas!$L$14)^2)&lt;=Entradas!$D$14)+--(SQRT((AL$5-Entradas!$K$15)^2+($A14-Entradas!$L$15)^2)&lt;=Entradas!$D$15)+--(SQRT((AL$5-Entradas!$K$16)^2+($A14-Entradas!$L$16)^2)&lt;=Entradas!$D$16))</f>
        <v>5</v>
      </c>
      <c r="AM14" s="18" t="str">
        <f>IF((AM$5^2+$A14^2)&gt;Entradas!$B$5^2,"",--(SQRT((AM$5-Entradas!$K$12)^2+($A14-Entradas!$L$12)^2)&lt;=Entradas!$D$12)+--(SQRT((AM$5-Entradas!$K$13)^2+($A14-Entradas!$L$13)^2)&lt;=Entradas!$D$13)+--(SQRT((AM$5-Entradas!$K$14)^2+($A14-Entradas!$L$14)^2)&lt;=Entradas!$D$14)+--(SQRT((AM$5-Entradas!$K$15)^2+($A14-Entradas!$L$15)^2)&lt;=Entradas!$D$15)+--(SQRT((AM$5-Entradas!$K$16)^2+($A14-Entradas!$L$16)^2)&lt;=Entradas!$D$16))</f>
        <v/>
      </c>
      <c r="AN14" s="18" t="str">
        <f>IF((AN$5^2+$A14^2)&gt;Entradas!$B$5^2,"",--(SQRT((AN$5-Entradas!$K$12)^2+($A14-Entradas!$L$12)^2)&lt;=Entradas!$D$12)+--(SQRT((AN$5-Entradas!$K$13)^2+($A14-Entradas!$L$13)^2)&lt;=Entradas!$D$13)+--(SQRT((AN$5-Entradas!$K$14)^2+($A14-Entradas!$L$14)^2)&lt;=Entradas!$D$14)+--(SQRT((AN$5-Entradas!$K$15)^2+($A14-Entradas!$L$15)^2)&lt;=Entradas!$D$15)+--(SQRT((AN$5-Entradas!$K$16)^2+($A14-Entradas!$L$16)^2)&lt;=Entradas!$D$16))</f>
        <v/>
      </c>
      <c r="AO14" s="18" t="str">
        <f>IF((AO$5^2+$A14^2)&gt;Entradas!$B$5^2,"",--(SQRT((AO$5-Entradas!$K$12)^2+($A14-Entradas!$L$12)^2)&lt;=Entradas!$D$12)+--(SQRT((AO$5-Entradas!$K$13)^2+($A14-Entradas!$L$13)^2)&lt;=Entradas!$D$13)+--(SQRT((AO$5-Entradas!$K$14)^2+($A14-Entradas!$L$14)^2)&lt;=Entradas!$D$14)+--(SQRT((AO$5-Entradas!$K$15)^2+($A14-Entradas!$L$15)^2)&lt;=Entradas!$D$15)+--(SQRT((AO$5-Entradas!$K$16)^2+($A14-Entradas!$L$16)^2)&lt;=Entradas!$D$16))</f>
        <v/>
      </c>
      <c r="AP14" s="18" t="str">
        <f>IF((AP$5^2+$A14^2)&gt;Entradas!$B$5^2,"",--(SQRT((AP$5-Entradas!$K$12)^2+($A14-Entradas!$L$12)^2)&lt;=Entradas!$D$12)+--(SQRT((AP$5-Entradas!$K$13)^2+($A14-Entradas!$L$13)^2)&lt;=Entradas!$D$13)+--(SQRT((AP$5-Entradas!$K$14)^2+($A14-Entradas!$L$14)^2)&lt;=Entradas!$D$14)+--(SQRT((AP$5-Entradas!$K$15)^2+($A14-Entradas!$L$15)^2)&lt;=Entradas!$D$15)+--(SQRT((AP$5-Entradas!$K$16)^2+($A14-Entradas!$L$16)^2)&lt;=Entradas!$D$16))</f>
        <v/>
      </c>
    </row>
    <row r="15" spans="1:47" ht="18" customHeight="1" x14ac:dyDescent="0.2">
      <c r="A15" s="17">
        <f>A14-2*Entradas!$B$5/(41-1)</f>
        <v>1.0999999999999992</v>
      </c>
      <c r="B15" s="18" t="str">
        <f>IF((B$5^2+$A15^2)&gt;Entradas!$B$5^2,"",--(SQRT((B$5-Entradas!$K$12)^2+($A15-Entradas!$L$12)^2)&lt;=Entradas!$D$12)+--(SQRT((B$5-Entradas!$K$13)^2+($A15-Entradas!$L$13)^2)&lt;=Entradas!$D$13)+--(SQRT((B$5-Entradas!$K$14)^2+($A15-Entradas!$L$14)^2)&lt;=Entradas!$D$14)+--(SQRT((B$5-Entradas!$K$15)^2+($A15-Entradas!$L$15)^2)&lt;=Entradas!$D$15)+--(SQRT((B$5-Entradas!$K$16)^2+($A15-Entradas!$L$16)^2)&lt;=Entradas!$D$16))</f>
        <v/>
      </c>
      <c r="C15" s="18" t="str">
        <f>IF((C$5^2+$A15^2)&gt;Entradas!$B$5^2,"",--(SQRT((C$5-Entradas!$K$12)^2+($A15-Entradas!$L$12)^2)&lt;=Entradas!$D$12)+--(SQRT((C$5-Entradas!$K$13)^2+($A15-Entradas!$L$13)^2)&lt;=Entradas!$D$13)+--(SQRT((C$5-Entradas!$K$14)^2+($A15-Entradas!$L$14)^2)&lt;=Entradas!$D$14)+--(SQRT((C$5-Entradas!$K$15)^2+($A15-Entradas!$L$15)^2)&lt;=Entradas!$D$15)+--(SQRT((C$5-Entradas!$K$16)^2+($A15-Entradas!$L$16)^2)&lt;=Entradas!$D$16))</f>
        <v/>
      </c>
      <c r="D15" s="18" t="str">
        <f>IF((D$5^2+$A15^2)&gt;Entradas!$B$5^2,"",--(SQRT((D$5-Entradas!$K$12)^2+($A15-Entradas!$L$12)^2)&lt;=Entradas!$D$12)+--(SQRT((D$5-Entradas!$K$13)^2+($A15-Entradas!$L$13)^2)&lt;=Entradas!$D$13)+--(SQRT((D$5-Entradas!$K$14)^2+($A15-Entradas!$L$14)^2)&lt;=Entradas!$D$14)+--(SQRT((D$5-Entradas!$K$15)^2+($A15-Entradas!$L$15)^2)&lt;=Entradas!$D$15)+--(SQRT((D$5-Entradas!$K$16)^2+($A15-Entradas!$L$16)^2)&lt;=Entradas!$D$16))</f>
        <v/>
      </c>
      <c r="E15" s="18" t="str">
        <f>IF((E$5^2+$A15^2)&gt;Entradas!$B$5^2,"",--(SQRT((E$5-Entradas!$K$12)^2+($A15-Entradas!$L$12)^2)&lt;=Entradas!$D$12)+--(SQRT((E$5-Entradas!$K$13)^2+($A15-Entradas!$L$13)^2)&lt;=Entradas!$D$13)+--(SQRT((E$5-Entradas!$K$14)^2+($A15-Entradas!$L$14)^2)&lt;=Entradas!$D$14)+--(SQRT((E$5-Entradas!$K$15)^2+($A15-Entradas!$L$15)^2)&lt;=Entradas!$D$15)+--(SQRT((E$5-Entradas!$K$16)^2+($A15-Entradas!$L$16)^2)&lt;=Entradas!$D$16))</f>
        <v/>
      </c>
      <c r="F15" s="18">
        <f>IF((F$5^2+$A15^2)&gt;Entradas!$B$5^2,"",--(SQRT((F$5-Entradas!$K$12)^2+($A15-Entradas!$L$12)^2)&lt;=Entradas!$D$12)+--(SQRT((F$5-Entradas!$K$13)^2+($A15-Entradas!$L$13)^2)&lt;=Entradas!$D$13)+--(SQRT((F$5-Entradas!$K$14)^2+($A15-Entradas!$L$14)^2)&lt;=Entradas!$D$14)+--(SQRT((F$5-Entradas!$K$15)^2+($A15-Entradas!$L$15)^2)&lt;=Entradas!$D$15)+--(SQRT((F$5-Entradas!$K$16)^2+($A15-Entradas!$L$16)^2)&lt;=Entradas!$D$16))</f>
        <v>5</v>
      </c>
      <c r="G15" s="18">
        <f>IF((G$5^2+$A15^2)&gt;Entradas!$B$5^2,"",--(SQRT((G$5-Entradas!$K$12)^2+($A15-Entradas!$L$12)^2)&lt;=Entradas!$D$12)+--(SQRT((G$5-Entradas!$K$13)^2+($A15-Entradas!$L$13)^2)&lt;=Entradas!$D$13)+--(SQRT((G$5-Entradas!$K$14)^2+($A15-Entradas!$L$14)^2)&lt;=Entradas!$D$14)+--(SQRT((G$5-Entradas!$K$15)^2+($A15-Entradas!$L$15)^2)&lt;=Entradas!$D$15)+--(SQRT((G$5-Entradas!$K$16)^2+($A15-Entradas!$L$16)^2)&lt;=Entradas!$D$16))</f>
        <v>5</v>
      </c>
      <c r="H15" s="18">
        <f>IF((H$5^2+$A15^2)&gt;Entradas!$B$5^2,"",--(SQRT((H$5-Entradas!$K$12)^2+($A15-Entradas!$L$12)^2)&lt;=Entradas!$D$12)+--(SQRT((H$5-Entradas!$K$13)^2+($A15-Entradas!$L$13)^2)&lt;=Entradas!$D$13)+--(SQRT((H$5-Entradas!$K$14)^2+($A15-Entradas!$L$14)^2)&lt;=Entradas!$D$14)+--(SQRT((H$5-Entradas!$K$15)^2+($A15-Entradas!$L$15)^2)&lt;=Entradas!$D$15)+--(SQRT((H$5-Entradas!$K$16)^2+($A15-Entradas!$L$16)^2)&lt;=Entradas!$D$16))</f>
        <v>5</v>
      </c>
      <c r="I15" s="18">
        <f>IF((I$5^2+$A15^2)&gt;Entradas!$B$5^2,"",--(SQRT((I$5-Entradas!$K$12)^2+($A15-Entradas!$L$12)^2)&lt;=Entradas!$D$12)+--(SQRT((I$5-Entradas!$K$13)^2+($A15-Entradas!$L$13)^2)&lt;=Entradas!$D$13)+--(SQRT((I$5-Entradas!$K$14)^2+($A15-Entradas!$L$14)^2)&lt;=Entradas!$D$14)+--(SQRT((I$5-Entradas!$K$15)^2+($A15-Entradas!$L$15)^2)&lt;=Entradas!$D$15)+--(SQRT((I$5-Entradas!$K$16)^2+($A15-Entradas!$L$16)^2)&lt;=Entradas!$D$16))</f>
        <v>5</v>
      </c>
      <c r="J15" s="18">
        <f>IF((J$5^2+$A15^2)&gt;Entradas!$B$5^2,"",--(SQRT((J$5-Entradas!$K$12)^2+($A15-Entradas!$L$12)^2)&lt;=Entradas!$D$12)+--(SQRT((J$5-Entradas!$K$13)^2+($A15-Entradas!$L$13)^2)&lt;=Entradas!$D$13)+--(SQRT((J$5-Entradas!$K$14)^2+($A15-Entradas!$L$14)^2)&lt;=Entradas!$D$14)+--(SQRT((J$5-Entradas!$K$15)^2+($A15-Entradas!$L$15)^2)&lt;=Entradas!$D$15)+--(SQRT((J$5-Entradas!$K$16)^2+($A15-Entradas!$L$16)^2)&lt;=Entradas!$D$16))</f>
        <v>5</v>
      </c>
      <c r="K15" s="18">
        <f>IF((K$5^2+$A15^2)&gt;Entradas!$B$5^2,"",--(SQRT((K$5-Entradas!$K$12)^2+($A15-Entradas!$L$12)^2)&lt;=Entradas!$D$12)+--(SQRT((K$5-Entradas!$K$13)^2+($A15-Entradas!$L$13)^2)&lt;=Entradas!$D$13)+--(SQRT((K$5-Entradas!$K$14)^2+($A15-Entradas!$L$14)^2)&lt;=Entradas!$D$14)+--(SQRT((K$5-Entradas!$K$15)^2+($A15-Entradas!$L$15)^2)&lt;=Entradas!$D$15)+--(SQRT((K$5-Entradas!$K$16)^2+($A15-Entradas!$L$16)^2)&lt;=Entradas!$D$16))</f>
        <v>5</v>
      </c>
      <c r="L15" s="18">
        <f>IF((L$5^2+$A15^2)&gt;Entradas!$B$5^2,"",--(SQRT((L$5-Entradas!$K$12)^2+($A15-Entradas!$L$12)^2)&lt;=Entradas!$D$12)+--(SQRT((L$5-Entradas!$K$13)^2+($A15-Entradas!$L$13)^2)&lt;=Entradas!$D$13)+--(SQRT((L$5-Entradas!$K$14)^2+($A15-Entradas!$L$14)^2)&lt;=Entradas!$D$14)+--(SQRT((L$5-Entradas!$K$15)^2+($A15-Entradas!$L$15)^2)&lt;=Entradas!$D$15)+--(SQRT((L$5-Entradas!$K$16)^2+($A15-Entradas!$L$16)^2)&lt;=Entradas!$D$16))</f>
        <v>5</v>
      </c>
      <c r="M15" s="18">
        <f>IF((M$5^2+$A15^2)&gt;Entradas!$B$5^2,"",--(SQRT((M$5-Entradas!$K$12)^2+($A15-Entradas!$L$12)^2)&lt;=Entradas!$D$12)+--(SQRT((M$5-Entradas!$K$13)^2+($A15-Entradas!$L$13)^2)&lt;=Entradas!$D$13)+--(SQRT((M$5-Entradas!$K$14)^2+($A15-Entradas!$L$14)^2)&lt;=Entradas!$D$14)+--(SQRT((M$5-Entradas!$K$15)^2+($A15-Entradas!$L$15)^2)&lt;=Entradas!$D$15)+--(SQRT((M$5-Entradas!$K$16)^2+($A15-Entradas!$L$16)^2)&lt;=Entradas!$D$16))</f>
        <v>5</v>
      </c>
      <c r="N15" s="18">
        <f>IF((N$5^2+$A15^2)&gt;Entradas!$B$5^2,"",--(SQRT((N$5-Entradas!$K$12)^2+($A15-Entradas!$L$12)^2)&lt;=Entradas!$D$12)+--(SQRT((N$5-Entradas!$K$13)^2+($A15-Entradas!$L$13)^2)&lt;=Entradas!$D$13)+--(SQRT((N$5-Entradas!$K$14)^2+($A15-Entradas!$L$14)^2)&lt;=Entradas!$D$14)+--(SQRT((N$5-Entradas!$K$15)^2+($A15-Entradas!$L$15)^2)&lt;=Entradas!$D$15)+--(SQRT((N$5-Entradas!$K$16)^2+($A15-Entradas!$L$16)^2)&lt;=Entradas!$D$16))</f>
        <v>5</v>
      </c>
      <c r="O15" s="18">
        <f>IF((O$5^2+$A15^2)&gt;Entradas!$B$5^2,"",--(SQRT((O$5-Entradas!$K$12)^2+($A15-Entradas!$L$12)^2)&lt;=Entradas!$D$12)+--(SQRT((O$5-Entradas!$K$13)^2+($A15-Entradas!$L$13)^2)&lt;=Entradas!$D$13)+--(SQRT((O$5-Entradas!$K$14)^2+($A15-Entradas!$L$14)^2)&lt;=Entradas!$D$14)+--(SQRT((O$5-Entradas!$K$15)^2+($A15-Entradas!$L$15)^2)&lt;=Entradas!$D$15)+--(SQRT((O$5-Entradas!$K$16)^2+($A15-Entradas!$L$16)^2)&lt;=Entradas!$D$16))</f>
        <v>5</v>
      </c>
      <c r="P15" s="18">
        <f>IF((P$5^2+$A15^2)&gt;Entradas!$B$5^2,"",--(SQRT((P$5-Entradas!$K$12)^2+($A15-Entradas!$L$12)^2)&lt;=Entradas!$D$12)+--(SQRT((P$5-Entradas!$K$13)^2+($A15-Entradas!$L$13)^2)&lt;=Entradas!$D$13)+--(SQRT((P$5-Entradas!$K$14)^2+($A15-Entradas!$L$14)^2)&lt;=Entradas!$D$14)+--(SQRT((P$5-Entradas!$K$15)^2+($A15-Entradas!$L$15)^2)&lt;=Entradas!$D$15)+--(SQRT((P$5-Entradas!$K$16)^2+($A15-Entradas!$L$16)^2)&lt;=Entradas!$D$16))</f>
        <v>5</v>
      </c>
      <c r="Q15" s="18">
        <f>IF((Q$5^2+$A15^2)&gt;Entradas!$B$5^2,"",--(SQRT((Q$5-Entradas!$K$12)^2+($A15-Entradas!$L$12)^2)&lt;=Entradas!$D$12)+--(SQRT((Q$5-Entradas!$K$13)^2+($A15-Entradas!$L$13)^2)&lt;=Entradas!$D$13)+--(SQRT((Q$5-Entradas!$K$14)^2+($A15-Entradas!$L$14)^2)&lt;=Entradas!$D$14)+--(SQRT((Q$5-Entradas!$K$15)^2+($A15-Entradas!$L$15)^2)&lt;=Entradas!$D$15)+--(SQRT((Q$5-Entradas!$K$16)^2+($A15-Entradas!$L$16)^2)&lt;=Entradas!$D$16))</f>
        <v>5</v>
      </c>
      <c r="R15" s="18">
        <f>IF((R$5^2+$A15^2)&gt;Entradas!$B$5^2,"",--(SQRT((R$5-Entradas!$K$12)^2+($A15-Entradas!$L$12)^2)&lt;=Entradas!$D$12)+--(SQRT((R$5-Entradas!$K$13)^2+($A15-Entradas!$L$13)^2)&lt;=Entradas!$D$13)+--(SQRT((R$5-Entradas!$K$14)^2+($A15-Entradas!$L$14)^2)&lt;=Entradas!$D$14)+--(SQRT((R$5-Entradas!$K$15)^2+($A15-Entradas!$L$15)^2)&lt;=Entradas!$D$15)+--(SQRT((R$5-Entradas!$K$16)^2+($A15-Entradas!$L$16)^2)&lt;=Entradas!$D$16))</f>
        <v>5</v>
      </c>
      <c r="S15" s="18">
        <f>IF((S$5^2+$A15^2)&gt;Entradas!$B$5^2,"",--(SQRT((S$5-Entradas!$K$12)^2+($A15-Entradas!$L$12)^2)&lt;=Entradas!$D$12)+--(SQRT((S$5-Entradas!$K$13)^2+($A15-Entradas!$L$13)^2)&lt;=Entradas!$D$13)+--(SQRT((S$5-Entradas!$K$14)^2+($A15-Entradas!$L$14)^2)&lt;=Entradas!$D$14)+--(SQRT((S$5-Entradas!$K$15)^2+($A15-Entradas!$L$15)^2)&lt;=Entradas!$D$15)+--(SQRT((S$5-Entradas!$K$16)^2+($A15-Entradas!$L$16)^2)&lt;=Entradas!$D$16))</f>
        <v>5</v>
      </c>
      <c r="T15" s="18">
        <f>IF((T$5^2+$A15^2)&gt;Entradas!$B$5^2,"",--(SQRT((T$5-Entradas!$K$12)^2+($A15-Entradas!$L$12)^2)&lt;=Entradas!$D$12)+--(SQRT((T$5-Entradas!$K$13)^2+($A15-Entradas!$L$13)^2)&lt;=Entradas!$D$13)+--(SQRT((T$5-Entradas!$K$14)^2+($A15-Entradas!$L$14)^2)&lt;=Entradas!$D$14)+--(SQRT((T$5-Entradas!$K$15)^2+($A15-Entradas!$L$15)^2)&lt;=Entradas!$D$15)+--(SQRT((T$5-Entradas!$K$16)^2+($A15-Entradas!$L$16)^2)&lt;=Entradas!$D$16))</f>
        <v>5</v>
      </c>
      <c r="U15" s="18">
        <f>IF((U$5^2+$A15^2)&gt;Entradas!$B$5^2,"",--(SQRT((U$5-Entradas!$K$12)^2+($A15-Entradas!$L$12)^2)&lt;=Entradas!$D$12)+--(SQRT((U$5-Entradas!$K$13)^2+($A15-Entradas!$L$13)^2)&lt;=Entradas!$D$13)+--(SQRT((U$5-Entradas!$K$14)^2+($A15-Entradas!$L$14)^2)&lt;=Entradas!$D$14)+--(SQRT((U$5-Entradas!$K$15)^2+($A15-Entradas!$L$15)^2)&lt;=Entradas!$D$15)+--(SQRT((U$5-Entradas!$K$16)^2+($A15-Entradas!$L$16)^2)&lt;=Entradas!$D$16))</f>
        <v>5</v>
      </c>
      <c r="V15" s="18">
        <f>IF((V$5^2+$A15^2)&gt;Entradas!$B$5^2,"",--(SQRT((V$5-Entradas!$K$12)^2+($A15-Entradas!$L$12)^2)&lt;=Entradas!$D$12)+--(SQRT((V$5-Entradas!$K$13)^2+($A15-Entradas!$L$13)^2)&lt;=Entradas!$D$13)+--(SQRT((V$5-Entradas!$K$14)^2+($A15-Entradas!$L$14)^2)&lt;=Entradas!$D$14)+--(SQRT((V$5-Entradas!$K$15)^2+($A15-Entradas!$L$15)^2)&lt;=Entradas!$D$15)+--(SQRT((V$5-Entradas!$K$16)^2+($A15-Entradas!$L$16)^2)&lt;=Entradas!$D$16))</f>
        <v>5</v>
      </c>
      <c r="W15" s="18">
        <f>IF((W$5^2+$A15^2)&gt;Entradas!$B$5^2,"",--(SQRT((W$5-Entradas!$K$12)^2+($A15-Entradas!$L$12)^2)&lt;=Entradas!$D$12)+--(SQRT((W$5-Entradas!$K$13)^2+($A15-Entradas!$L$13)^2)&lt;=Entradas!$D$13)+--(SQRT((W$5-Entradas!$K$14)^2+($A15-Entradas!$L$14)^2)&lt;=Entradas!$D$14)+--(SQRT((W$5-Entradas!$K$15)^2+($A15-Entradas!$L$15)^2)&lt;=Entradas!$D$15)+--(SQRT((W$5-Entradas!$K$16)^2+($A15-Entradas!$L$16)^2)&lt;=Entradas!$D$16))</f>
        <v>5</v>
      </c>
      <c r="X15" s="18">
        <f>IF((X$5^2+$A15^2)&gt;Entradas!$B$5^2,"",--(SQRT((X$5-Entradas!$K$12)^2+($A15-Entradas!$L$12)^2)&lt;=Entradas!$D$12)+--(SQRT((X$5-Entradas!$K$13)^2+($A15-Entradas!$L$13)^2)&lt;=Entradas!$D$13)+--(SQRT((X$5-Entradas!$K$14)^2+($A15-Entradas!$L$14)^2)&lt;=Entradas!$D$14)+--(SQRT((X$5-Entradas!$K$15)^2+($A15-Entradas!$L$15)^2)&lt;=Entradas!$D$15)+--(SQRT((X$5-Entradas!$K$16)^2+($A15-Entradas!$L$16)^2)&lt;=Entradas!$D$16))</f>
        <v>5</v>
      </c>
      <c r="Y15" s="18">
        <f>IF((Y$5^2+$A15^2)&gt;Entradas!$B$5^2,"",--(SQRT((Y$5-Entradas!$K$12)^2+($A15-Entradas!$L$12)^2)&lt;=Entradas!$D$12)+--(SQRT((Y$5-Entradas!$K$13)^2+($A15-Entradas!$L$13)^2)&lt;=Entradas!$D$13)+--(SQRT((Y$5-Entradas!$K$14)^2+($A15-Entradas!$L$14)^2)&lt;=Entradas!$D$14)+--(SQRT((Y$5-Entradas!$K$15)^2+($A15-Entradas!$L$15)^2)&lt;=Entradas!$D$15)+--(SQRT((Y$5-Entradas!$K$16)^2+($A15-Entradas!$L$16)^2)&lt;=Entradas!$D$16))</f>
        <v>5</v>
      </c>
      <c r="Z15" s="18">
        <f>IF((Z$5^2+$A15^2)&gt;Entradas!$B$5^2,"",--(SQRT((Z$5-Entradas!$K$12)^2+($A15-Entradas!$L$12)^2)&lt;=Entradas!$D$12)+--(SQRT((Z$5-Entradas!$K$13)^2+($A15-Entradas!$L$13)^2)&lt;=Entradas!$D$13)+--(SQRT((Z$5-Entradas!$K$14)^2+($A15-Entradas!$L$14)^2)&lt;=Entradas!$D$14)+--(SQRT((Z$5-Entradas!$K$15)^2+($A15-Entradas!$L$15)^2)&lt;=Entradas!$D$15)+--(SQRT((Z$5-Entradas!$K$16)^2+($A15-Entradas!$L$16)^2)&lt;=Entradas!$D$16))</f>
        <v>5</v>
      </c>
      <c r="AA15" s="18">
        <f>IF((AA$5^2+$A15^2)&gt;Entradas!$B$5^2,"",--(SQRT((AA$5-Entradas!$K$12)^2+($A15-Entradas!$L$12)^2)&lt;=Entradas!$D$12)+--(SQRT((AA$5-Entradas!$K$13)^2+($A15-Entradas!$L$13)^2)&lt;=Entradas!$D$13)+--(SQRT((AA$5-Entradas!$K$14)^2+($A15-Entradas!$L$14)^2)&lt;=Entradas!$D$14)+--(SQRT((AA$5-Entradas!$K$15)^2+($A15-Entradas!$L$15)^2)&lt;=Entradas!$D$15)+--(SQRT((AA$5-Entradas!$K$16)^2+($A15-Entradas!$L$16)^2)&lt;=Entradas!$D$16))</f>
        <v>5</v>
      </c>
      <c r="AB15" s="18">
        <f>IF((AB$5^2+$A15^2)&gt;Entradas!$B$5^2,"",--(SQRT((AB$5-Entradas!$K$12)^2+($A15-Entradas!$L$12)^2)&lt;=Entradas!$D$12)+--(SQRT((AB$5-Entradas!$K$13)^2+($A15-Entradas!$L$13)^2)&lt;=Entradas!$D$13)+--(SQRT((AB$5-Entradas!$K$14)^2+($A15-Entradas!$L$14)^2)&lt;=Entradas!$D$14)+--(SQRT((AB$5-Entradas!$K$15)^2+($A15-Entradas!$L$15)^2)&lt;=Entradas!$D$15)+--(SQRT((AB$5-Entradas!$K$16)^2+($A15-Entradas!$L$16)^2)&lt;=Entradas!$D$16))</f>
        <v>5</v>
      </c>
      <c r="AC15" s="18">
        <f>IF((AC$5^2+$A15^2)&gt;Entradas!$B$5^2,"",--(SQRT((AC$5-Entradas!$K$12)^2+($A15-Entradas!$L$12)^2)&lt;=Entradas!$D$12)+--(SQRT((AC$5-Entradas!$K$13)^2+($A15-Entradas!$L$13)^2)&lt;=Entradas!$D$13)+--(SQRT((AC$5-Entradas!$K$14)^2+($A15-Entradas!$L$14)^2)&lt;=Entradas!$D$14)+--(SQRT((AC$5-Entradas!$K$15)^2+($A15-Entradas!$L$15)^2)&lt;=Entradas!$D$15)+--(SQRT((AC$5-Entradas!$K$16)^2+($A15-Entradas!$L$16)^2)&lt;=Entradas!$D$16))</f>
        <v>5</v>
      </c>
      <c r="AD15" s="18">
        <f>IF((AD$5^2+$A15^2)&gt;Entradas!$B$5^2,"",--(SQRT((AD$5-Entradas!$K$12)^2+($A15-Entradas!$L$12)^2)&lt;=Entradas!$D$12)+--(SQRT((AD$5-Entradas!$K$13)^2+($A15-Entradas!$L$13)^2)&lt;=Entradas!$D$13)+--(SQRT((AD$5-Entradas!$K$14)^2+($A15-Entradas!$L$14)^2)&lt;=Entradas!$D$14)+--(SQRT((AD$5-Entradas!$K$15)^2+($A15-Entradas!$L$15)^2)&lt;=Entradas!$D$15)+--(SQRT((AD$5-Entradas!$K$16)^2+($A15-Entradas!$L$16)^2)&lt;=Entradas!$D$16))</f>
        <v>5</v>
      </c>
      <c r="AE15" s="18">
        <f>IF((AE$5^2+$A15^2)&gt;Entradas!$B$5^2,"",--(SQRT((AE$5-Entradas!$K$12)^2+($A15-Entradas!$L$12)^2)&lt;=Entradas!$D$12)+--(SQRT((AE$5-Entradas!$K$13)^2+($A15-Entradas!$L$13)^2)&lt;=Entradas!$D$13)+--(SQRT((AE$5-Entradas!$K$14)^2+($A15-Entradas!$L$14)^2)&lt;=Entradas!$D$14)+--(SQRT((AE$5-Entradas!$K$15)^2+($A15-Entradas!$L$15)^2)&lt;=Entradas!$D$15)+--(SQRT((AE$5-Entradas!$K$16)^2+($A15-Entradas!$L$16)^2)&lt;=Entradas!$D$16))</f>
        <v>5</v>
      </c>
      <c r="AF15" s="18">
        <f>IF((AF$5^2+$A15^2)&gt;Entradas!$B$5^2,"",--(SQRT((AF$5-Entradas!$K$12)^2+($A15-Entradas!$L$12)^2)&lt;=Entradas!$D$12)+--(SQRT((AF$5-Entradas!$K$13)^2+($A15-Entradas!$L$13)^2)&lt;=Entradas!$D$13)+--(SQRT((AF$5-Entradas!$K$14)^2+($A15-Entradas!$L$14)^2)&lt;=Entradas!$D$14)+--(SQRT((AF$5-Entradas!$K$15)^2+($A15-Entradas!$L$15)^2)&lt;=Entradas!$D$15)+--(SQRT((AF$5-Entradas!$K$16)^2+($A15-Entradas!$L$16)^2)&lt;=Entradas!$D$16))</f>
        <v>5</v>
      </c>
      <c r="AG15" s="18">
        <f>IF((AG$5^2+$A15^2)&gt;Entradas!$B$5^2,"",--(SQRT((AG$5-Entradas!$K$12)^2+($A15-Entradas!$L$12)^2)&lt;=Entradas!$D$12)+--(SQRT((AG$5-Entradas!$K$13)^2+($A15-Entradas!$L$13)^2)&lt;=Entradas!$D$13)+--(SQRT((AG$5-Entradas!$K$14)^2+($A15-Entradas!$L$14)^2)&lt;=Entradas!$D$14)+--(SQRT((AG$5-Entradas!$K$15)^2+($A15-Entradas!$L$15)^2)&lt;=Entradas!$D$15)+--(SQRT((AG$5-Entradas!$K$16)^2+($A15-Entradas!$L$16)^2)&lt;=Entradas!$D$16))</f>
        <v>5</v>
      </c>
      <c r="AH15" s="18">
        <f>IF((AH$5^2+$A15^2)&gt;Entradas!$B$5^2,"",--(SQRT((AH$5-Entradas!$K$12)^2+($A15-Entradas!$L$12)^2)&lt;=Entradas!$D$12)+--(SQRT((AH$5-Entradas!$K$13)^2+($A15-Entradas!$L$13)^2)&lt;=Entradas!$D$13)+--(SQRT((AH$5-Entradas!$K$14)^2+($A15-Entradas!$L$14)^2)&lt;=Entradas!$D$14)+--(SQRT((AH$5-Entradas!$K$15)^2+($A15-Entradas!$L$15)^2)&lt;=Entradas!$D$15)+--(SQRT((AH$5-Entradas!$K$16)^2+($A15-Entradas!$L$16)^2)&lt;=Entradas!$D$16))</f>
        <v>5</v>
      </c>
      <c r="AI15" s="18">
        <f>IF((AI$5^2+$A15^2)&gt;Entradas!$B$5^2,"",--(SQRT((AI$5-Entradas!$K$12)^2+($A15-Entradas!$L$12)^2)&lt;=Entradas!$D$12)+--(SQRT((AI$5-Entradas!$K$13)^2+($A15-Entradas!$L$13)^2)&lt;=Entradas!$D$13)+--(SQRT((AI$5-Entradas!$K$14)^2+($A15-Entradas!$L$14)^2)&lt;=Entradas!$D$14)+--(SQRT((AI$5-Entradas!$K$15)^2+($A15-Entradas!$L$15)^2)&lt;=Entradas!$D$15)+--(SQRT((AI$5-Entradas!$K$16)^2+($A15-Entradas!$L$16)^2)&lt;=Entradas!$D$16))</f>
        <v>5</v>
      </c>
      <c r="AJ15" s="18">
        <f>IF((AJ$5^2+$A15^2)&gt;Entradas!$B$5^2,"",--(SQRT((AJ$5-Entradas!$K$12)^2+($A15-Entradas!$L$12)^2)&lt;=Entradas!$D$12)+--(SQRT((AJ$5-Entradas!$K$13)^2+($A15-Entradas!$L$13)^2)&lt;=Entradas!$D$13)+--(SQRT((AJ$5-Entradas!$K$14)^2+($A15-Entradas!$L$14)^2)&lt;=Entradas!$D$14)+--(SQRT((AJ$5-Entradas!$K$15)^2+($A15-Entradas!$L$15)^2)&lt;=Entradas!$D$15)+--(SQRT((AJ$5-Entradas!$K$16)^2+($A15-Entradas!$L$16)^2)&lt;=Entradas!$D$16))</f>
        <v>5</v>
      </c>
      <c r="AK15" s="18">
        <f>IF((AK$5^2+$A15^2)&gt;Entradas!$B$5^2,"",--(SQRT((AK$5-Entradas!$K$12)^2+($A15-Entradas!$L$12)^2)&lt;=Entradas!$D$12)+--(SQRT((AK$5-Entradas!$K$13)^2+($A15-Entradas!$L$13)^2)&lt;=Entradas!$D$13)+--(SQRT((AK$5-Entradas!$K$14)^2+($A15-Entradas!$L$14)^2)&lt;=Entradas!$D$14)+--(SQRT((AK$5-Entradas!$K$15)^2+($A15-Entradas!$L$15)^2)&lt;=Entradas!$D$15)+--(SQRT((AK$5-Entradas!$K$16)^2+($A15-Entradas!$L$16)^2)&lt;=Entradas!$D$16))</f>
        <v>5</v>
      </c>
      <c r="AL15" s="18">
        <f>IF((AL$5^2+$A15^2)&gt;Entradas!$B$5^2,"",--(SQRT((AL$5-Entradas!$K$12)^2+($A15-Entradas!$L$12)^2)&lt;=Entradas!$D$12)+--(SQRT((AL$5-Entradas!$K$13)^2+($A15-Entradas!$L$13)^2)&lt;=Entradas!$D$13)+--(SQRT((AL$5-Entradas!$K$14)^2+($A15-Entradas!$L$14)^2)&lt;=Entradas!$D$14)+--(SQRT((AL$5-Entradas!$K$15)^2+($A15-Entradas!$L$15)^2)&lt;=Entradas!$D$15)+--(SQRT((AL$5-Entradas!$K$16)^2+($A15-Entradas!$L$16)^2)&lt;=Entradas!$D$16))</f>
        <v>5</v>
      </c>
      <c r="AM15" s="18" t="str">
        <f>IF((AM$5^2+$A15^2)&gt;Entradas!$B$5^2,"",--(SQRT((AM$5-Entradas!$K$12)^2+($A15-Entradas!$L$12)^2)&lt;=Entradas!$D$12)+--(SQRT((AM$5-Entradas!$K$13)^2+($A15-Entradas!$L$13)^2)&lt;=Entradas!$D$13)+--(SQRT((AM$5-Entradas!$K$14)^2+($A15-Entradas!$L$14)^2)&lt;=Entradas!$D$14)+--(SQRT((AM$5-Entradas!$K$15)^2+($A15-Entradas!$L$15)^2)&lt;=Entradas!$D$15)+--(SQRT((AM$5-Entradas!$K$16)^2+($A15-Entradas!$L$16)^2)&lt;=Entradas!$D$16))</f>
        <v/>
      </c>
      <c r="AN15" s="18" t="str">
        <f>IF((AN$5^2+$A15^2)&gt;Entradas!$B$5^2,"",--(SQRT((AN$5-Entradas!$K$12)^2+($A15-Entradas!$L$12)^2)&lt;=Entradas!$D$12)+--(SQRT((AN$5-Entradas!$K$13)^2+($A15-Entradas!$L$13)^2)&lt;=Entradas!$D$13)+--(SQRT((AN$5-Entradas!$K$14)^2+($A15-Entradas!$L$14)^2)&lt;=Entradas!$D$14)+--(SQRT((AN$5-Entradas!$K$15)^2+($A15-Entradas!$L$15)^2)&lt;=Entradas!$D$15)+--(SQRT((AN$5-Entradas!$K$16)^2+($A15-Entradas!$L$16)^2)&lt;=Entradas!$D$16))</f>
        <v/>
      </c>
      <c r="AO15" s="18" t="str">
        <f>IF((AO$5^2+$A15^2)&gt;Entradas!$B$5^2,"",--(SQRT((AO$5-Entradas!$K$12)^2+($A15-Entradas!$L$12)^2)&lt;=Entradas!$D$12)+--(SQRT((AO$5-Entradas!$K$13)^2+($A15-Entradas!$L$13)^2)&lt;=Entradas!$D$13)+--(SQRT((AO$5-Entradas!$K$14)^2+($A15-Entradas!$L$14)^2)&lt;=Entradas!$D$14)+--(SQRT((AO$5-Entradas!$K$15)^2+($A15-Entradas!$L$15)^2)&lt;=Entradas!$D$15)+--(SQRT((AO$5-Entradas!$K$16)^2+($A15-Entradas!$L$16)^2)&lt;=Entradas!$D$16))</f>
        <v/>
      </c>
      <c r="AP15" s="18" t="str">
        <f>IF((AP$5^2+$A15^2)&gt;Entradas!$B$5^2,"",--(SQRT((AP$5-Entradas!$K$12)^2+($A15-Entradas!$L$12)^2)&lt;=Entradas!$D$12)+--(SQRT((AP$5-Entradas!$K$13)^2+($A15-Entradas!$L$13)^2)&lt;=Entradas!$D$13)+--(SQRT((AP$5-Entradas!$K$14)^2+($A15-Entradas!$L$14)^2)&lt;=Entradas!$D$14)+--(SQRT((AP$5-Entradas!$K$15)^2+($A15-Entradas!$L$15)^2)&lt;=Entradas!$D$15)+--(SQRT((AP$5-Entradas!$K$16)^2+($A15-Entradas!$L$16)^2)&lt;=Entradas!$D$16))</f>
        <v/>
      </c>
    </row>
    <row r="16" spans="1:47" ht="18" customHeight="1" x14ac:dyDescent="0.2">
      <c r="A16" s="17">
        <f>A15-2*Entradas!$B$5/(41-1)</f>
        <v>0.99999999999999922</v>
      </c>
      <c r="B16" s="18" t="str">
        <f>IF((B$5^2+$A16^2)&gt;Entradas!$B$5^2,"",--(SQRT((B$5-Entradas!$K$12)^2+($A16-Entradas!$L$12)^2)&lt;=Entradas!$D$12)+--(SQRT((B$5-Entradas!$K$13)^2+($A16-Entradas!$L$13)^2)&lt;=Entradas!$D$13)+--(SQRT((B$5-Entradas!$K$14)^2+($A16-Entradas!$L$14)^2)&lt;=Entradas!$D$14)+--(SQRT((B$5-Entradas!$K$15)^2+($A16-Entradas!$L$15)^2)&lt;=Entradas!$D$15)+--(SQRT((B$5-Entradas!$K$16)^2+($A16-Entradas!$L$16)^2)&lt;=Entradas!$D$16))</f>
        <v/>
      </c>
      <c r="C16" s="18" t="str">
        <f>IF((C$5^2+$A16^2)&gt;Entradas!$B$5^2,"",--(SQRT((C$5-Entradas!$K$12)^2+($A16-Entradas!$L$12)^2)&lt;=Entradas!$D$12)+--(SQRT((C$5-Entradas!$K$13)^2+($A16-Entradas!$L$13)^2)&lt;=Entradas!$D$13)+--(SQRT((C$5-Entradas!$K$14)^2+($A16-Entradas!$L$14)^2)&lt;=Entradas!$D$14)+--(SQRT((C$5-Entradas!$K$15)^2+($A16-Entradas!$L$15)^2)&lt;=Entradas!$D$15)+--(SQRT((C$5-Entradas!$K$16)^2+($A16-Entradas!$L$16)^2)&lt;=Entradas!$D$16))</f>
        <v/>
      </c>
      <c r="D16" s="18" t="str">
        <f>IF((D$5^2+$A16^2)&gt;Entradas!$B$5^2,"",--(SQRT((D$5-Entradas!$K$12)^2+($A16-Entradas!$L$12)^2)&lt;=Entradas!$D$12)+--(SQRT((D$5-Entradas!$K$13)^2+($A16-Entradas!$L$13)^2)&lt;=Entradas!$D$13)+--(SQRT((D$5-Entradas!$K$14)^2+($A16-Entradas!$L$14)^2)&lt;=Entradas!$D$14)+--(SQRT((D$5-Entradas!$K$15)^2+($A16-Entradas!$L$15)^2)&lt;=Entradas!$D$15)+--(SQRT((D$5-Entradas!$K$16)^2+($A16-Entradas!$L$16)^2)&lt;=Entradas!$D$16))</f>
        <v/>
      </c>
      <c r="E16" s="18">
        <f>IF((E$5^2+$A16^2)&gt;Entradas!$B$5^2,"",--(SQRT((E$5-Entradas!$K$12)^2+($A16-Entradas!$L$12)^2)&lt;=Entradas!$D$12)+--(SQRT((E$5-Entradas!$K$13)^2+($A16-Entradas!$L$13)^2)&lt;=Entradas!$D$13)+--(SQRT((E$5-Entradas!$K$14)^2+($A16-Entradas!$L$14)^2)&lt;=Entradas!$D$14)+--(SQRT((E$5-Entradas!$K$15)^2+($A16-Entradas!$L$15)^2)&lt;=Entradas!$D$15)+--(SQRT((E$5-Entradas!$K$16)^2+($A16-Entradas!$L$16)^2)&lt;=Entradas!$D$16))</f>
        <v>5</v>
      </c>
      <c r="F16" s="18">
        <f>IF((F$5^2+$A16^2)&gt;Entradas!$B$5^2,"",--(SQRT((F$5-Entradas!$K$12)^2+($A16-Entradas!$L$12)^2)&lt;=Entradas!$D$12)+--(SQRT((F$5-Entradas!$K$13)^2+($A16-Entradas!$L$13)^2)&lt;=Entradas!$D$13)+--(SQRT((F$5-Entradas!$K$14)^2+($A16-Entradas!$L$14)^2)&lt;=Entradas!$D$14)+--(SQRT((F$5-Entradas!$K$15)^2+($A16-Entradas!$L$15)^2)&lt;=Entradas!$D$15)+--(SQRT((F$5-Entradas!$K$16)^2+($A16-Entradas!$L$16)^2)&lt;=Entradas!$D$16))</f>
        <v>5</v>
      </c>
      <c r="G16" s="18">
        <f>IF((G$5^2+$A16^2)&gt;Entradas!$B$5^2,"",--(SQRT((G$5-Entradas!$K$12)^2+($A16-Entradas!$L$12)^2)&lt;=Entradas!$D$12)+--(SQRT((G$5-Entradas!$K$13)^2+($A16-Entradas!$L$13)^2)&lt;=Entradas!$D$13)+--(SQRT((G$5-Entradas!$K$14)^2+($A16-Entradas!$L$14)^2)&lt;=Entradas!$D$14)+--(SQRT((G$5-Entradas!$K$15)^2+($A16-Entradas!$L$15)^2)&lt;=Entradas!$D$15)+--(SQRT((G$5-Entradas!$K$16)^2+($A16-Entradas!$L$16)^2)&lt;=Entradas!$D$16))</f>
        <v>5</v>
      </c>
      <c r="H16" s="18">
        <f>IF((H$5^2+$A16^2)&gt;Entradas!$B$5^2,"",--(SQRT((H$5-Entradas!$K$12)^2+($A16-Entradas!$L$12)^2)&lt;=Entradas!$D$12)+--(SQRT((H$5-Entradas!$K$13)^2+($A16-Entradas!$L$13)^2)&lt;=Entradas!$D$13)+--(SQRT((H$5-Entradas!$K$14)^2+($A16-Entradas!$L$14)^2)&lt;=Entradas!$D$14)+--(SQRT((H$5-Entradas!$K$15)^2+($A16-Entradas!$L$15)^2)&lt;=Entradas!$D$15)+--(SQRT((H$5-Entradas!$K$16)^2+($A16-Entradas!$L$16)^2)&lt;=Entradas!$D$16))</f>
        <v>5</v>
      </c>
      <c r="I16" s="18">
        <f>IF((I$5^2+$A16^2)&gt;Entradas!$B$5^2,"",--(SQRT((I$5-Entradas!$K$12)^2+($A16-Entradas!$L$12)^2)&lt;=Entradas!$D$12)+--(SQRT((I$5-Entradas!$K$13)^2+($A16-Entradas!$L$13)^2)&lt;=Entradas!$D$13)+--(SQRT((I$5-Entradas!$K$14)^2+($A16-Entradas!$L$14)^2)&lt;=Entradas!$D$14)+--(SQRT((I$5-Entradas!$K$15)^2+($A16-Entradas!$L$15)^2)&lt;=Entradas!$D$15)+--(SQRT((I$5-Entradas!$K$16)^2+($A16-Entradas!$L$16)^2)&lt;=Entradas!$D$16))</f>
        <v>5</v>
      </c>
      <c r="J16" s="18">
        <f>IF((J$5^2+$A16^2)&gt;Entradas!$B$5^2,"",--(SQRT((J$5-Entradas!$K$12)^2+($A16-Entradas!$L$12)^2)&lt;=Entradas!$D$12)+--(SQRT((J$5-Entradas!$K$13)^2+($A16-Entradas!$L$13)^2)&lt;=Entradas!$D$13)+--(SQRT((J$5-Entradas!$K$14)^2+($A16-Entradas!$L$14)^2)&lt;=Entradas!$D$14)+--(SQRT((J$5-Entradas!$K$15)^2+($A16-Entradas!$L$15)^2)&lt;=Entradas!$D$15)+--(SQRT((J$5-Entradas!$K$16)^2+($A16-Entradas!$L$16)^2)&lt;=Entradas!$D$16))</f>
        <v>5</v>
      </c>
      <c r="K16" s="18">
        <f>IF((K$5^2+$A16^2)&gt;Entradas!$B$5^2,"",--(SQRT((K$5-Entradas!$K$12)^2+($A16-Entradas!$L$12)^2)&lt;=Entradas!$D$12)+--(SQRT((K$5-Entradas!$K$13)^2+($A16-Entradas!$L$13)^2)&lt;=Entradas!$D$13)+--(SQRT((K$5-Entradas!$K$14)^2+($A16-Entradas!$L$14)^2)&lt;=Entradas!$D$14)+--(SQRT((K$5-Entradas!$K$15)^2+($A16-Entradas!$L$15)^2)&lt;=Entradas!$D$15)+--(SQRT((K$5-Entradas!$K$16)^2+($A16-Entradas!$L$16)^2)&lt;=Entradas!$D$16))</f>
        <v>5</v>
      </c>
      <c r="L16" s="18">
        <f>IF((L$5^2+$A16^2)&gt;Entradas!$B$5^2,"",--(SQRT((L$5-Entradas!$K$12)^2+($A16-Entradas!$L$12)^2)&lt;=Entradas!$D$12)+--(SQRT((L$5-Entradas!$K$13)^2+($A16-Entradas!$L$13)^2)&lt;=Entradas!$D$13)+--(SQRT((L$5-Entradas!$K$14)^2+($A16-Entradas!$L$14)^2)&lt;=Entradas!$D$14)+--(SQRT((L$5-Entradas!$K$15)^2+($A16-Entradas!$L$15)^2)&lt;=Entradas!$D$15)+--(SQRT((L$5-Entradas!$K$16)^2+($A16-Entradas!$L$16)^2)&lt;=Entradas!$D$16))</f>
        <v>5</v>
      </c>
      <c r="M16" s="18">
        <f>IF((M$5^2+$A16^2)&gt;Entradas!$B$5^2,"",--(SQRT((M$5-Entradas!$K$12)^2+($A16-Entradas!$L$12)^2)&lt;=Entradas!$D$12)+--(SQRT((M$5-Entradas!$K$13)^2+($A16-Entradas!$L$13)^2)&lt;=Entradas!$D$13)+--(SQRT((M$5-Entradas!$K$14)^2+($A16-Entradas!$L$14)^2)&lt;=Entradas!$D$14)+--(SQRT((M$5-Entradas!$K$15)^2+($A16-Entradas!$L$15)^2)&lt;=Entradas!$D$15)+--(SQRT((M$5-Entradas!$K$16)^2+($A16-Entradas!$L$16)^2)&lt;=Entradas!$D$16))</f>
        <v>5</v>
      </c>
      <c r="N16" s="18">
        <f>IF((N$5^2+$A16^2)&gt;Entradas!$B$5^2,"",--(SQRT((N$5-Entradas!$K$12)^2+($A16-Entradas!$L$12)^2)&lt;=Entradas!$D$12)+--(SQRT((N$5-Entradas!$K$13)^2+($A16-Entradas!$L$13)^2)&lt;=Entradas!$D$13)+--(SQRT((N$5-Entradas!$K$14)^2+($A16-Entradas!$L$14)^2)&lt;=Entradas!$D$14)+--(SQRT((N$5-Entradas!$K$15)^2+($A16-Entradas!$L$15)^2)&lt;=Entradas!$D$15)+--(SQRT((N$5-Entradas!$K$16)^2+($A16-Entradas!$L$16)^2)&lt;=Entradas!$D$16))</f>
        <v>5</v>
      </c>
      <c r="O16" s="18">
        <f>IF((O$5^2+$A16^2)&gt;Entradas!$B$5^2,"",--(SQRT((O$5-Entradas!$K$12)^2+($A16-Entradas!$L$12)^2)&lt;=Entradas!$D$12)+--(SQRT((O$5-Entradas!$K$13)^2+($A16-Entradas!$L$13)^2)&lt;=Entradas!$D$13)+--(SQRT((O$5-Entradas!$K$14)^2+($A16-Entradas!$L$14)^2)&lt;=Entradas!$D$14)+--(SQRT((O$5-Entradas!$K$15)^2+($A16-Entradas!$L$15)^2)&lt;=Entradas!$D$15)+--(SQRT((O$5-Entradas!$K$16)^2+($A16-Entradas!$L$16)^2)&lt;=Entradas!$D$16))</f>
        <v>5</v>
      </c>
      <c r="P16" s="18">
        <f>IF((P$5^2+$A16^2)&gt;Entradas!$B$5^2,"",--(SQRT((P$5-Entradas!$K$12)^2+($A16-Entradas!$L$12)^2)&lt;=Entradas!$D$12)+--(SQRT((P$5-Entradas!$K$13)^2+($A16-Entradas!$L$13)^2)&lt;=Entradas!$D$13)+--(SQRT((P$5-Entradas!$K$14)^2+($A16-Entradas!$L$14)^2)&lt;=Entradas!$D$14)+--(SQRT((P$5-Entradas!$K$15)^2+($A16-Entradas!$L$15)^2)&lt;=Entradas!$D$15)+--(SQRT((P$5-Entradas!$K$16)^2+($A16-Entradas!$L$16)^2)&lt;=Entradas!$D$16))</f>
        <v>5</v>
      </c>
      <c r="Q16" s="18">
        <f>IF((Q$5^2+$A16^2)&gt;Entradas!$B$5^2,"",--(SQRT((Q$5-Entradas!$K$12)^2+($A16-Entradas!$L$12)^2)&lt;=Entradas!$D$12)+--(SQRT((Q$5-Entradas!$K$13)^2+($A16-Entradas!$L$13)^2)&lt;=Entradas!$D$13)+--(SQRT((Q$5-Entradas!$K$14)^2+($A16-Entradas!$L$14)^2)&lt;=Entradas!$D$14)+--(SQRT((Q$5-Entradas!$K$15)^2+($A16-Entradas!$L$15)^2)&lt;=Entradas!$D$15)+--(SQRT((Q$5-Entradas!$K$16)^2+($A16-Entradas!$L$16)^2)&lt;=Entradas!$D$16))</f>
        <v>5</v>
      </c>
      <c r="R16" s="18">
        <f>IF((R$5^2+$A16^2)&gt;Entradas!$B$5^2,"",--(SQRT((R$5-Entradas!$K$12)^2+($A16-Entradas!$L$12)^2)&lt;=Entradas!$D$12)+--(SQRT((R$5-Entradas!$K$13)^2+($A16-Entradas!$L$13)^2)&lt;=Entradas!$D$13)+--(SQRT((R$5-Entradas!$K$14)^2+($A16-Entradas!$L$14)^2)&lt;=Entradas!$D$14)+--(SQRT((R$5-Entradas!$K$15)^2+($A16-Entradas!$L$15)^2)&lt;=Entradas!$D$15)+--(SQRT((R$5-Entradas!$K$16)^2+($A16-Entradas!$L$16)^2)&lt;=Entradas!$D$16))</f>
        <v>5</v>
      </c>
      <c r="S16" s="18">
        <f>IF((S$5^2+$A16^2)&gt;Entradas!$B$5^2,"",--(SQRT((S$5-Entradas!$K$12)^2+($A16-Entradas!$L$12)^2)&lt;=Entradas!$D$12)+--(SQRT((S$5-Entradas!$K$13)^2+($A16-Entradas!$L$13)^2)&lt;=Entradas!$D$13)+--(SQRT((S$5-Entradas!$K$14)^2+($A16-Entradas!$L$14)^2)&lt;=Entradas!$D$14)+--(SQRT((S$5-Entradas!$K$15)^2+($A16-Entradas!$L$15)^2)&lt;=Entradas!$D$15)+--(SQRT((S$5-Entradas!$K$16)^2+($A16-Entradas!$L$16)^2)&lt;=Entradas!$D$16))</f>
        <v>5</v>
      </c>
      <c r="T16" s="18">
        <f>IF((T$5^2+$A16^2)&gt;Entradas!$B$5^2,"",--(SQRT((T$5-Entradas!$K$12)^2+($A16-Entradas!$L$12)^2)&lt;=Entradas!$D$12)+--(SQRT((T$5-Entradas!$K$13)^2+($A16-Entradas!$L$13)^2)&lt;=Entradas!$D$13)+--(SQRT((T$5-Entradas!$K$14)^2+($A16-Entradas!$L$14)^2)&lt;=Entradas!$D$14)+--(SQRT((T$5-Entradas!$K$15)^2+($A16-Entradas!$L$15)^2)&lt;=Entradas!$D$15)+--(SQRT((T$5-Entradas!$K$16)^2+($A16-Entradas!$L$16)^2)&lt;=Entradas!$D$16))</f>
        <v>5</v>
      </c>
      <c r="U16" s="18">
        <f>IF((U$5^2+$A16^2)&gt;Entradas!$B$5^2,"",--(SQRT((U$5-Entradas!$K$12)^2+($A16-Entradas!$L$12)^2)&lt;=Entradas!$D$12)+--(SQRT((U$5-Entradas!$K$13)^2+($A16-Entradas!$L$13)^2)&lt;=Entradas!$D$13)+--(SQRT((U$5-Entradas!$K$14)^2+($A16-Entradas!$L$14)^2)&lt;=Entradas!$D$14)+--(SQRT((U$5-Entradas!$K$15)^2+($A16-Entradas!$L$15)^2)&lt;=Entradas!$D$15)+--(SQRT((U$5-Entradas!$K$16)^2+($A16-Entradas!$L$16)^2)&lt;=Entradas!$D$16))</f>
        <v>5</v>
      </c>
      <c r="V16" s="18">
        <f>IF((V$5^2+$A16^2)&gt;Entradas!$B$5^2,"",--(SQRT((V$5-Entradas!$K$12)^2+($A16-Entradas!$L$12)^2)&lt;=Entradas!$D$12)+--(SQRT((V$5-Entradas!$K$13)^2+($A16-Entradas!$L$13)^2)&lt;=Entradas!$D$13)+--(SQRT((V$5-Entradas!$K$14)^2+($A16-Entradas!$L$14)^2)&lt;=Entradas!$D$14)+--(SQRT((V$5-Entradas!$K$15)^2+($A16-Entradas!$L$15)^2)&lt;=Entradas!$D$15)+--(SQRT((V$5-Entradas!$K$16)^2+($A16-Entradas!$L$16)^2)&lt;=Entradas!$D$16))</f>
        <v>5</v>
      </c>
      <c r="W16" s="18">
        <f>IF((W$5^2+$A16^2)&gt;Entradas!$B$5^2,"",--(SQRT((W$5-Entradas!$K$12)^2+($A16-Entradas!$L$12)^2)&lt;=Entradas!$D$12)+--(SQRT((W$5-Entradas!$K$13)^2+($A16-Entradas!$L$13)^2)&lt;=Entradas!$D$13)+--(SQRT((W$5-Entradas!$K$14)^2+($A16-Entradas!$L$14)^2)&lt;=Entradas!$D$14)+--(SQRT((W$5-Entradas!$K$15)^2+($A16-Entradas!$L$15)^2)&lt;=Entradas!$D$15)+--(SQRT((W$5-Entradas!$K$16)^2+($A16-Entradas!$L$16)^2)&lt;=Entradas!$D$16))</f>
        <v>5</v>
      </c>
      <c r="X16" s="18">
        <f>IF((X$5^2+$A16^2)&gt;Entradas!$B$5^2,"",--(SQRT((X$5-Entradas!$K$12)^2+($A16-Entradas!$L$12)^2)&lt;=Entradas!$D$12)+--(SQRT((X$5-Entradas!$K$13)^2+($A16-Entradas!$L$13)^2)&lt;=Entradas!$D$13)+--(SQRT((X$5-Entradas!$K$14)^2+($A16-Entradas!$L$14)^2)&lt;=Entradas!$D$14)+--(SQRT((X$5-Entradas!$K$15)^2+($A16-Entradas!$L$15)^2)&lt;=Entradas!$D$15)+--(SQRT((X$5-Entradas!$K$16)^2+($A16-Entradas!$L$16)^2)&lt;=Entradas!$D$16))</f>
        <v>5</v>
      </c>
      <c r="Y16" s="18">
        <f>IF((Y$5^2+$A16^2)&gt;Entradas!$B$5^2,"",--(SQRT((Y$5-Entradas!$K$12)^2+($A16-Entradas!$L$12)^2)&lt;=Entradas!$D$12)+--(SQRT((Y$5-Entradas!$K$13)^2+($A16-Entradas!$L$13)^2)&lt;=Entradas!$D$13)+--(SQRT((Y$5-Entradas!$K$14)^2+($A16-Entradas!$L$14)^2)&lt;=Entradas!$D$14)+--(SQRT((Y$5-Entradas!$K$15)^2+($A16-Entradas!$L$15)^2)&lt;=Entradas!$D$15)+--(SQRT((Y$5-Entradas!$K$16)^2+($A16-Entradas!$L$16)^2)&lt;=Entradas!$D$16))</f>
        <v>5</v>
      </c>
      <c r="Z16" s="18">
        <f>IF((Z$5^2+$A16^2)&gt;Entradas!$B$5^2,"",--(SQRT((Z$5-Entradas!$K$12)^2+($A16-Entradas!$L$12)^2)&lt;=Entradas!$D$12)+--(SQRT((Z$5-Entradas!$K$13)^2+($A16-Entradas!$L$13)^2)&lt;=Entradas!$D$13)+--(SQRT((Z$5-Entradas!$K$14)^2+($A16-Entradas!$L$14)^2)&lt;=Entradas!$D$14)+--(SQRT((Z$5-Entradas!$K$15)^2+($A16-Entradas!$L$15)^2)&lt;=Entradas!$D$15)+--(SQRT((Z$5-Entradas!$K$16)^2+($A16-Entradas!$L$16)^2)&lt;=Entradas!$D$16))</f>
        <v>5</v>
      </c>
      <c r="AA16" s="18">
        <f>IF((AA$5^2+$A16^2)&gt;Entradas!$B$5^2,"",--(SQRT((AA$5-Entradas!$K$12)^2+($A16-Entradas!$L$12)^2)&lt;=Entradas!$D$12)+--(SQRT((AA$5-Entradas!$K$13)^2+($A16-Entradas!$L$13)^2)&lt;=Entradas!$D$13)+--(SQRT((AA$5-Entradas!$K$14)^2+($A16-Entradas!$L$14)^2)&lt;=Entradas!$D$14)+--(SQRT((AA$5-Entradas!$K$15)^2+($A16-Entradas!$L$15)^2)&lt;=Entradas!$D$15)+--(SQRT((AA$5-Entradas!$K$16)^2+($A16-Entradas!$L$16)^2)&lt;=Entradas!$D$16))</f>
        <v>5</v>
      </c>
      <c r="AB16" s="18">
        <f>IF((AB$5^2+$A16^2)&gt;Entradas!$B$5^2,"",--(SQRT((AB$5-Entradas!$K$12)^2+($A16-Entradas!$L$12)^2)&lt;=Entradas!$D$12)+--(SQRT((AB$5-Entradas!$K$13)^2+($A16-Entradas!$L$13)^2)&lt;=Entradas!$D$13)+--(SQRT((AB$5-Entradas!$K$14)^2+($A16-Entradas!$L$14)^2)&lt;=Entradas!$D$14)+--(SQRT((AB$5-Entradas!$K$15)^2+($A16-Entradas!$L$15)^2)&lt;=Entradas!$D$15)+--(SQRT((AB$5-Entradas!$K$16)^2+($A16-Entradas!$L$16)^2)&lt;=Entradas!$D$16))</f>
        <v>5</v>
      </c>
      <c r="AC16" s="18">
        <f>IF((AC$5^2+$A16^2)&gt;Entradas!$B$5^2,"",--(SQRT((AC$5-Entradas!$K$12)^2+($A16-Entradas!$L$12)^2)&lt;=Entradas!$D$12)+--(SQRT((AC$5-Entradas!$K$13)^2+($A16-Entradas!$L$13)^2)&lt;=Entradas!$D$13)+--(SQRT((AC$5-Entradas!$K$14)^2+($A16-Entradas!$L$14)^2)&lt;=Entradas!$D$14)+--(SQRT((AC$5-Entradas!$K$15)^2+($A16-Entradas!$L$15)^2)&lt;=Entradas!$D$15)+--(SQRT((AC$5-Entradas!$K$16)^2+($A16-Entradas!$L$16)^2)&lt;=Entradas!$D$16))</f>
        <v>5</v>
      </c>
      <c r="AD16" s="18">
        <f>IF((AD$5^2+$A16^2)&gt;Entradas!$B$5^2,"",--(SQRT((AD$5-Entradas!$K$12)^2+($A16-Entradas!$L$12)^2)&lt;=Entradas!$D$12)+--(SQRT((AD$5-Entradas!$K$13)^2+($A16-Entradas!$L$13)^2)&lt;=Entradas!$D$13)+--(SQRT((AD$5-Entradas!$K$14)^2+($A16-Entradas!$L$14)^2)&lt;=Entradas!$D$14)+--(SQRT((AD$5-Entradas!$K$15)^2+($A16-Entradas!$L$15)^2)&lt;=Entradas!$D$15)+--(SQRT((AD$5-Entradas!$K$16)^2+($A16-Entradas!$L$16)^2)&lt;=Entradas!$D$16))</f>
        <v>5</v>
      </c>
      <c r="AE16" s="18">
        <f>IF((AE$5^2+$A16^2)&gt;Entradas!$B$5^2,"",--(SQRT((AE$5-Entradas!$K$12)^2+($A16-Entradas!$L$12)^2)&lt;=Entradas!$D$12)+--(SQRT((AE$5-Entradas!$K$13)^2+($A16-Entradas!$L$13)^2)&lt;=Entradas!$D$13)+--(SQRT((AE$5-Entradas!$K$14)^2+($A16-Entradas!$L$14)^2)&lt;=Entradas!$D$14)+--(SQRT((AE$5-Entradas!$K$15)^2+($A16-Entradas!$L$15)^2)&lt;=Entradas!$D$15)+--(SQRT((AE$5-Entradas!$K$16)^2+($A16-Entradas!$L$16)^2)&lt;=Entradas!$D$16))</f>
        <v>5</v>
      </c>
      <c r="AF16" s="18">
        <f>IF((AF$5^2+$A16^2)&gt;Entradas!$B$5^2,"",--(SQRT((AF$5-Entradas!$K$12)^2+($A16-Entradas!$L$12)^2)&lt;=Entradas!$D$12)+--(SQRT((AF$5-Entradas!$K$13)^2+($A16-Entradas!$L$13)^2)&lt;=Entradas!$D$13)+--(SQRT((AF$5-Entradas!$K$14)^2+($A16-Entradas!$L$14)^2)&lt;=Entradas!$D$14)+--(SQRT((AF$5-Entradas!$K$15)^2+($A16-Entradas!$L$15)^2)&lt;=Entradas!$D$15)+--(SQRT((AF$5-Entradas!$K$16)^2+($A16-Entradas!$L$16)^2)&lt;=Entradas!$D$16))</f>
        <v>5</v>
      </c>
      <c r="AG16" s="18">
        <f>IF((AG$5^2+$A16^2)&gt;Entradas!$B$5^2,"",--(SQRT((AG$5-Entradas!$K$12)^2+($A16-Entradas!$L$12)^2)&lt;=Entradas!$D$12)+--(SQRT((AG$5-Entradas!$K$13)^2+($A16-Entradas!$L$13)^2)&lt;=Entradas!$D$13)+--(SQRT((AG$5-Entradas!$K$14)^2+($A16-Entradas!$L$14)^2)&lt;=Entradas!$D$14)+--(SQRT((AG$5-Entradas!$K$15)^2+($A16-Entradas!$L$15)^2)&lt;=Entradas!$D$15)+--(SQRT((AG$5-Entradas!$K$16)^2+($A16-Entradas!$L$16)^2)&lt;=Entradas!$D$16))</f>
        <v>5</v>
      </c>
      <c r="AH16" s="18">
        <f>IF((AH$5^2+$A16^2)&gt;Entradas!$B$5^2,"",--(SQRT((AH$5-Entradas!$K$12)^2+($A16-Entradas!$L$12)^2)&lt;=Entradas!$D$12)+--(SQRT((AH$5-Entradas!$K$13)^2+($A16-Entradas!$L$13)^2)&lt;=Entradas!$D$13)+--(SQRT((AH$5-Entradas!$K$14)^2+($A16-Entradas!$L$14)^2)&lt;=Entradas!$D$14)+--(SQRT((AH$5-Entradas!$K$15)^2+($A16-Entradas!$L$15)^2)&lt;=Entradas!$D$15)+--(SQRT((AH$5-Entradas!$K$16)^2+($A16-Entradas!$L$16)^2)&lt;=Entradas!$D$16))</f>
        <v>5</v>
      </c>
      <c r="AI16" s="18">
        <f>IF((AI$5^2+$A16^2)&gt;Entradas!$B$5^2,"",--(SQRT((AI$5-Entradas!$K$12)^2+($A16-Entradas!$L$12)^2)&lt;=Entradas!$D$12)+--(SQRT((AI$5-Entradas!$K$13)^2+($A16-Entradas!$L$13)^2)&lt;=Entradas!$D$13)+--(SQRT((AI$5-Entradas!$K$14)^2+($A16-Entradas!$L$14)^2)&lt;=Entradas!$D$14)+--(SQRT((AI$5-Entradas!$K$15)^2+($A16-Entradas!$L$15)^2)&lt;=Entradas!$D$15)+--(SQRT((AI$5-Entradas!$K$16)^2+($A16-Entradas!$L$16)^2)&lt;=Entradas!$D$16))</f>
        <v>5</v>
      </c>
      <c r="AJ16" s="18">
        <f>IF((AJ$5^2+$A16^2)&gt;Entradas!$B$5^2,"",--(SQRT((AJ$5-Entradas!$K$12)^2+($A16-Entradas!$L$12)^2)&lt;=Entradas!$D$12)+--(SQRT((AJ$5-Entradas!$K$13)^2+($A16-Entradas!$L$13)^2)&lt;=Entradas!$D$13)+--(SQRT((AJ$5-Entradas!$K$14)^2+($A16-Entradas!$L$14)^2)&lt;=Entradas!$D$14)+--(SQRT((AJ$5-Entradas!$K$15)^2+($A16-Entradas!$L$15)^2)&lt;=Entradas!$D$15)+--(SQRT((AJ$5-Entradas!$K$16)^2+($A16-Entradas!$L$16)^2)&lt;=Entradas!$D$16))</f>
        <v>5</v>
      </c>
      <c r="AK16" s="18">
        <f>IF((AK$5^2+$A16^2)&gt;Entradas!$B$5^2,"",--(SQRT((AK$5-Entradas!$K$12)^2+($A16-Entradas!$L$12)^2)&lt;=Entradas!$D$12)+--(SQRT((AK$5-Entradas!$K$13)^2+($A16-Entradas!$L$13)^2)&lt;=Entradas!$D$13)+--(SQRT((AK$5-Entradas!$K$14)^2+($A16-Entradas!$L$14)^2)&lt;=Entradas!$D$14)+--(SQRT((AK$5-Entradas!$K$15)^2+($A16-Entradas!$L$15)^2)&lt;=Entradas!$D$15)+--(SQRT((AK$5-Entradas!$K$16)^2+($A16-Entradas!$L$16)^2)&lt;=Entradas!$D$16))</f>
        <v>5</v>
      </c>
      <c r="AL16" s="18">
        <f>IF((AL$5^2+$A16^2)&gt;Entradas!$B$5^2,"",--(SQRT((AL$5-Entradas!$K$12)^2+($A16-Entradas!$L$12)^2)&lt;=Entradas!$D$12)+--(SQRT((AL$5-Entradas!$K$13)^2+($A16-Entradas!$L$13)^2)&lt;=Entradas!$D$13)+--(SQRT((AL$5-Entradas!$K$14)^2+($A16-Entradas!$L$14)^2)&lt;=Entradas!$D$14)+--(SQRT((AL$5-Entradas!$K$15)^2+($A16-Entradas!$L$15)^2)&lt;=Entradas!$D$15)+--(SQRT((AL$5-Entradas!$K$16)^2+($A16-Entradas!$L$16)^2)&lt;=Entradas!$D$16))</f>
        <v>5</v>
      </c>
      <c r="AM16" s="18">
        <f>IF((AM$5^2+$A16^2)&gt;Entradas!$B$5^2,"",--(SQRT((AM$5-Entradas!$K$12)^2+($A16-Entradas!$L$12)^2)&lt;=Entradas!$D$12)+--(SQRT((AM$5-Entradas!$K$13)^2+($A16-Entradas!$L$13)^2)&lt;=Entradas!$D$13)+--(SQRT((AM$5-Entradas!$K$14)^2+($A16-Entradas!$L$14)^2)&lt;=Entradas!$D$14)+--(SQRT((AM$5-Entradas!$K$15)^2+($A16-Entradas!$L$15)^2)&lt;=Entradas!$D$15)+--(SQRT((AM$5-Entradas!$K$16)^2+($A16-Entradas!$L$16)^2)&lt;=Entradas!$D$16))</f>
        <v>4</v>
      </c>
      <c r="AN16" s="18" t="str">
        <f>IF((AN$5^2+$A16^2)&gt;Entradas!$B$5^2,"",--(SQRT((AN$5-Entradas!$K$12)^2+($A16-Entradas!$L$12)^2)&lt;=Entradas!$D$12)+--(SQRT((AN$5-Entradas!$K$13)^2+($A16-Entradas!$L$13)^2)&lt;=Entradas!$D$13)+--(SQRT((AN$5-Entradas!$K$14)^2+($A16-Entradas!$L$14)^2)&lt;=Entradas!$D$14)+--(SQRT((AN$5-Entradas!$K$15)^2+($A16-Entradas!$L$15)^2)&lt;=Entradas!$D$15)+--(SQRT((AN$5-Entradas!$K$16)^2+($A16-Entradas!$L$16)^2)&lt;=Entradas!$D$16))</f>
        <v/>
      </c>
      <c r="AO16" s="18" t="str">
        <f>IF((AO$5^2+$A16^2)&gt;Entradas!$B$5^2,"",--(SQRT((AO$5-Entradas!$K$12)^2+($A16-Entradas!$L$12)^2)&lt;=Entradas!$D$12)+--(SQRT((AO$5-Entradas!$K$13)^2+($A16-Entradas!$L$13)^2)&lt;=Entradas!$D$13)+--(SQRT((AO$5-Entradas!$K$14)^2+($A16-Entradas!$L$14)^2)&lt;=Entradas!$D$14)+--(SQRT((AO$5-Entradas!$K$15)^2+($A16-Entradas!$L$15)^2)&lt;=Entradas!$D$15)+--(SQRT((AO$5-Entradas!$K$16)^2+($A16-Entradas!$L$16)^2)&lt;=Entradas!$D$16))</f>
        <v/>
      </c>
      <c r="AP16" s="18" t="str">
        <f>IF((AP$5^2+$A16^2)&gt;Entradas!$B$5^2,"",--(SQRT((AP$5-Entradas!$K$12)^2+($A16-Entradas!$L$12)^2)&lt;=Entradas!$D$12)+--(SQRT((AP$5-Entradas!$K$13)^2+($A16-Entradas!$L$13)^2)&lt;=Entradas!$D$13)+--(SQRT((AP$5-Entradas!$K$14)^2+($A16-Entradas!$L$14)^2)&lt;=Entradas!$D$14)+--(SQRT((AP$5-Entradas!$K$15)^2+($A16-Entradas!$L$15)^2)&lt;=Entradas!$D$15)+--(SQRT((AP$5-Entradas!$K$16)^2+($A16-Entradas!$L$16)^2)&lt;=Entradas!$D$16))</f>
        <v/>
      </c>
    </row>
    <row r="17" spans="1:42" ht="18" customHeight="1" x14ac:dyDescent="0.2">
      <c r="A17" s="17">
        <f>A16-2*Entradas!$B$5/(41-1)</f>
        <v>0.89999999999999925</v>
      </c>
      <c r="B17" s="18" t="str">
        <f>IF((B$5^2+$A17^2)&gt;Entradas!$B$5^2,"",--(SQRT((B$5-Entradas!$K$12)^2+($A17-Entradas!$L$12)^2)&lt;=Entradas!$D$12)+--(SQRT((B$5-Entradas!$K$13)^2+($A17-Entradas!$L$13)^2)&lt;=Entradas!$D$13)+--(SQRT((B$5-Entradas!$K$14)^2+($A17-Entradas!$L$14)^2)&lt;=Entradas!$D$14)+--(SQRT((B$5-Entradas!$K$15)^2+($A17-Entradas!$L$15)^2)&lt;=Entradas!$D$15)+--(SQRT((B$5-Entradas!$K$16)^2+($A17-Entradas!$L$16)^2)&lt;=Entradas!$D$16))</f>
        <v/>
      </c>
      <c r="C17" s="18" t="str">
        <f>IF((C$5^2+$A17^2)&gt;Entradas!$B$5^2,"",--(SQRT((C$5-Entradas!$K$12)^2+($A17-Entradas!$L$12)^2)&lt;=Entradas!$D$12)+--(SQRT((C$5-Entradas!$K$13)^2+($A17-Entradas!$L$13)^2)&lt;=Entradas!$D$13)+--(SQRT((C$5-Entradas!$K$14)^2+($A17-Entradas!$L$14)^2)&lt;=Entradas!$D$14)+--(SQRT((C$5-Entradas!$K$15)^2+($A17-Entradas!$L$15)^2)&lt;=Entradas!$D$15)+--(SQRT((C$5-Entradas!$K$16)^2+($A17-Entradas!$L$16)^2)&lt;=Entradas!$D$16))</f>
        <v/>
      </c>
      <c r="D17" s="18" t="str">
        <f>IF((D$5^2+$A17^2)&gt;Entradas!$B$5^2,"",--(SQRT((D$5-Entradas!$K$12)^2+($A17-Entradas!$L$12)^2)&lt;=Entradas!$D$12)+--(SQRT((D$5-Entradas!$K$13)^2+($A17-Entradas!$L$13)^2)&lt;=Entradas!$D$13)+--(SQRT((D$5-Entradas!$K$14)^2+($A17-Entradas!$L$14)^2)&lt;=Entradas!$D$14)+--(SQRT((D$5-Entradas!$K$15)^2+($A17-Entradas!$L$15)^2)&lt;=Entradas!$D$15)+--(SQRT((D$5-Entradas!$K$16)^2+($A17-Entradas!$L$16)^2)&lt;=Entradas!$D$16))</f>
        <v/>
      </c>
      <c r="E17" s="18">
        <f>IF((E$5^2+$A17^2)&gt;Entradas!$B$5^2,"",--(SQRT((E$5-Entradas!$K$12)^2+($A17-Entradas!$L$12)^2)&lt;=Entradas!$D$12)+--(SQRT((E$5-Entradas!$K$13)^2+($A17-Entradas!$L$13)^2)&lt;=Entradas!$D$13)+--(SQRT((E$5-Entradas!$K$14)^2+($A17-Entradas!$L$14)^2)&lt;=Entradas!$D$14)+--(SQRT((E$5-Entradas!$K$15)^2+($A17-Entradas!$L$15)^2)&lt;=Entradas!$D$15)+--(SQRT((E$5-Entradas!$K$16)^2+($A17-Entradas!$L$16)^2)&lt;=Entradas!$D$16))</f>
        <v>5</v>
      </c>
      <c r="F17" s="18">
        <f>IF((F$5^2+$A17^2)&gt;Entradas!$B$5^2,"",--(SQRT((F$5-Entradas!$K$12)^2+($A17-Entradas!$L$12)^2)&lt;=Entradas!$D$12)+--(SQRT((F$5-Entradas!$K$13)^2+($A17-Entradas!$L$13)^2)&lt;=Entradas!$D$13)+--(SQRT((F$5-Entradas!$K$14)^2+($A17-Entradas!$L$14)^2)&lt;=Entradas!$D$14)+--(SQRT((F$5-Entradas!$K$15)^2+($A17-Entradas!$L$15)^2)&lt;=Entradas!$D$15)+--(SQRT((F$5-Entradas!$K$16)^2+($A17-Entradas!$L$16)^2)&lt;=Entradas!$D$16))</f>
        <v>5</v>
      </c>
      <c r="G17" s="18">
        <f>IF((G$5^2+$A17^2)&gt;Entradas!$B$5^2,"",--(SQRT((G$5-Entradas!$K$12)^2+($A17-Entradas!$L$12)^2)&lt;=Entradas!$D$12)+--(SQRT((G$5-Entradas!$K$13)^2+($A17-Entradas!$L$13)^2)&lt;=Entradas!$D$13)+--(SQRT((G$5-Entradas!$K$14)^2+($A17-Entradas!$L$14)^2)&lt;=Entradas!$D$14)+--(SQRT((G$5-Entradas!$K$15)^2+($A17-Entradas!$L$15)^2)&lt;=Entradas!$D$15)+--(SQRT((G$5-Entradas!$K$16)^2+($A17-Entradas!$L$16)^2)&lt;=Entradas!$D$16))</f>
        <v>5</v>
      </c>
      <c r="H17" s="18">
        <f>IF((H$5^2+$A17^2)&gt;Entradas!$B$5^2,"",--(SQRT((H$5-Entradas!$K$12)^2+($A17-Entradas!$L$12)^2)&lt;=Entradas!$D$12)+--(SQRT((H$5-Entradas!$K$13)^2+($A17-Entradas!$L$13)^2)&lt;=Entradas!$D$13)+--(SQRT((H$5-Entradas!$K$14)^2+($A17-Entradas!$L$14)^2)&lt;=Entradas!$D$14)+--(SQRT((H$5-Entradas!$K$15)^2+($A17-Entradas!$L$15)^2)&lt;=Entradas!$D$15)+--(SQRT((H$5-Entradas!$K$16)^2+($A17-Entradas!$L$16)^2)&lt;=Entradas!$D$16))</f>
        <v>5</v>
      </c>
      <c r="I17" s="18">
        <f>IF((I$5^2+$A17^2)&gt;Entradas!$B$5^2,"",--(SQRT((I$5-Entradas!$K$12)^2+($A17-Entradas!$L$12)^2)&lt;=Entradas!$D$12)+--(SQRT((I$5-Entradas!$K$13)^2+($A17-Entradas!$L$13)^2)&lt;=Entradas!$D$13)+--(SQRT((I$5-Entradas!$K$14)^2+($A17-Entradas!$L$14)^2)&lt;=Entradas!$D$14)+--(SQRT((I$5-Entradas!$K$15)^2+($A17-Entradas!$L$15)^2)&lt;=Entradas!$D$15)+--(SQRT((I$5-Entradas!$K$16)^2+($A17-Entradas!$L$16)^2)&lt;=Entradas!$D$16))</f>
        <v>5</v>
      </c>
      <c r="J17" s="18">
        <f>IF((J$5^2+$A17^2)&gt;Entradas!$B$5^2,"",--(SQRT((J$5-Entradas!$K$12)^2+($A17-Entradas!$L$12)^2)&lt;=Entradas!$D$12)+--(SQRT((J$5-Entradas!$K$13)^2+($A17-Entradas!$L$13)^2)&lt;=Entradas!$D$13)+--(SQRT((J$5-Entradas!$K$14)^2+($A17-Entradas!$L$14)^2)&lt;=Entradas!$D$14)+--(SQRT((J$5-Entradas!$K$15)^2+($A17-Entradas!$L$15)^2)&lt;=Entradas!$D$15)+--(SQRT((J$5-Entradas!$K$16)^2+($A17-Entradas!$L$16)^2)&lt;=Entradas!$D$16))</f>
        <v>5</v>
      </c>
      <c r="K17" s="18">
        <f>IF((K$5^2+$A17^2)&gt;Entradas!$B$5^2,"",--(SQRT((K$5-Entradas!$K$12)^2+($A17-Entradas!$L$12)^2)&lt;=Entradas!$D$12)+--(SQRT((K$5-Entradas!$K$13)^2+($A17-Entradas!$L$13)^2)&lt;=Entradas!$D$13)+--(SQRT((K$5-Entradas!$K$14)^2+($A17-Entradas!$L$14)^2)&lt;=Entradas!$D$14)+--(SQRT((K$5-Entradas!$K$15)^2+($A17-Entradas!$L$15)^2)&lt;=Entradas!$D$15)+--(SQRT((K$5-Entradas!$K$16)^2+($A17-Entradas!$L$16)^2)&lt;=Entradas!$D$16))</f>
        <v>5</v>
      </c>
      <c r="L17" s="18">
        <f>IF((L$5^2+$A17^2)&gt;Entradas!$B$5^2,"",--(SQRT((L$5-Entradas!$K$12)^2+($A17-Entradas!$L$12)^2)&lt;=Entradas!$D$12)+--(SQRT((L$5-Entradas!$K$13)^2+($A17-Entradas!$L$13)^2)&lt;=Entradas!$D$13)+--(SQRT((L$5-Entradas!$K$14)^2+($A17-Entradas!$L$14)^2)&lt;=Entradas!$D$14)+--(SQRT((L$5-Entradas!$K$15)^2+($A17-Entradas!$L$15)^2)&lt;=Entradas!$D$15)+--(SQRT((L$5-Entradas!$K$16)^2+($A17-Entradas!$L$16)^2)&lt;=Entradas!$D$16))</f>
        <v>5</v>
      </c>
      <c r="M17" s="18">
        <f>IF((M$5^2+$A17^2)&gt;Entradas!$B$5^2,"",--(SQRT((M$5-Entradas!$K$12)^2+($A17-Entradas!$L$12)^2)&lt;=Entradas!$D$12)+--(SQRT((M$5-Entradas!$K$13)^2+($A17-Entradas!$L$13)^2)&lt;=Entradas!$D$13)+--(SQRT((M$5-Entradas!$K$14)^2+($A17-Entradas!$L$14)^2)&lt;=Entradas!$D$14)+--(SQRT((M$5-Entradas!$K$15)^2+($A17-Entradas!$L$15)^2)&lt;=Entradas!$D$15)+--(SQRT((M$5-Entradas!$K$16)^2+($A17-Entradas!$L$16)^2)&lt;=Entradas!$D$16))</f>
        <v>5</v>
      </c>
      <c r="N17" s="18">
        <f>IF((N$5^2+$A17^2)&gt;Entradas!$B$5^2,"",--(SQRT((N$5-Entradas!$K$12)^2+($A17-Entradas!$L$12)^2)&lt;=Entradas!$D$12)+--(SQRT((N$5-Entradas!$K$13)^2+($A17-Entradas!$L$13)^2)&lt;=Entradas!$D$13)+--(SQRT((N$5-Entradas!$K$14)^2+($A17-Entradas!$L$14)^2)&lt;=Entradas!$D$14)+--(SQRT((N$5-Entradas!$K$15)^2+($A17-Entradas!$L$15)^2)&lt;=Entradas!$D$15)+--(SQRT((N$5-Entradas!$K$16)^2+($A17-Entradas!$L$16)^2)&lt;=Entradas!$D$16))</f>
        <v>5</v>
      </c>
      <c r="O17" s="18">
        <f>IF((O$5^2+$A17^2)&gt;Entradas!$B$5^2,"",--(SQRT((O$5-Entradas!$K$12)^2+($A17-Entradas!$L$12)^2)&lt;=Entradas!$D$12)+--(SQRT((O$5-Entradas!$K$13)^2+($A17-Entradas!$L$13)^2)&lt;=Entradas!$D$13)+--(SQRT((O$5-Entradas!$K$14)^2+($A17-Entradas!$L$14)^2)&lt;=Entradas!$D$14)+--(SQRT((O$5-Entradas!$K$15)^2+($A17-Entradas!$L$15)^2)&lt;=Entradas!$D$15)+--(SQRT((O$5-Entradas!$K$16)^2+($A17-Entradas!$L$16)^2)&lt;=Entradas!$D$16))</f>
        <v>5</v>
      </c>
      <c r="P17" s="18">
        <f>IF((P$5^2+$A17^2)&gt;Entradas!$B$5^2,"",--(SQRT((P$5-Entradas!$K$12)^2+($A17-Entradas!$L$12)^2)&lt;=Entradas!$D$12)+--(SQRT((P$5-Entradas!$K$13)^2+($A17-Entradas!$L$13)^2)&lt;=Entradas!$D$13)+--(SQRT((P$5-Entradas!$K$14)^2+($A17-Entradas!$L$14)^2)&lt;=Entradas!$D$14)+--(SQRT((P$5-Entradas!$K$15)^2+($A17-Entradas!$L$15)^2)&lt;=Entradas!$D$15)+--(SQRT((P$5-Entradas!$K$16)^2+($A17-Entradas!$L$16)^2)&lt;=Entradas!$D$16))</f>
        <v>5</v>
      </c>
      <c r="Q17" s="18">
        <f>IF((Q$5^2+$A17^2)&gt;Entradas!$B$5^2,"",--(SQRT((Q$5-Entradas!$K$12)^2+($A17-Entradas!$L$12)^2)&lt;=Entradas!$D$12)+--(SQRT((Q$5-Entradas!$K$13)^2+($A17-Entradas!$L$13)^2)&lt;=Entradas!$D$13)+--(SQRT((Q$5-Entradas!$K$14)^2+($A17-Entradas!$L$14)^2)&lt;=Entradas!$D$14)+--(SQRT((Q$5-Entradas!$K$15)^2+($A17-Entradas!$L$15)^2)&lt;=Entradas!$D$15)+--(SQRT((Q$5-Entradas!$K$16)^2+($A17-Entradas!$L$16)^2)&lt;=Entradas!$D$16))</f>
        <v>5</v>
      </c>
      <c r="R17" s="18">
        <f>IF((R$5^2+$A17^2)&gt;Entradas!$B$5^2,"",--(SQRT((R$5-Entradas!$K$12)^2+($A17-Entradas!$L$12)^2)&lt;=Entradas!$D$12)+--(SQRT((R$5-Entradas!$K$13)^2+($A17-Entradas!$L$13)^2)&lt;=Entradas!$D$13)+--(SQRT((R$5-Entradas!$K$14)^2+($A17-Entradas!$L$14)^2)&lt;=Entradas!$D$14)+--(SQRT((R$5-Entradas!$K$15)^2+($A17-Entradas!$L$15)^2)&lt;=Entradas!$D$15)+--(SQRT((R$5-Entradas!$K$16)^2+($A17-Entradas!$L$16)^2)&lt;=Entradas!$D$16))</f>
        <v>5</v>
      </c>
      <c r="S17" s="18">
        <f>IF((S$5^2+$A17^2)&gt;Entradas!$B$5^2,"",--(SQRT((S$5-Entradas!$K$12)^2+($A17-Entradas!$L$12)^2)&lt;=Entradas!$D$12)+--(SQRT((S$5-Entradas!$K$13)^2+($A17-Entradas!$L$13)^2)&lt;=Entradas!$D$13)+--(SQRT((S$5-Entradas!$K$14)^2+($A17-Entradas!$L$14)^2)&lt;=Entradas!$D$14)+--(SQRT((S$5-Entradas!$K$15)^2+($A17-Entradas!$L$15)^2)&lt;=Entradas!$D$15)+--(SQRT((S$5-Entradas!$K$16)^2+($A17-Entradas!$L$16)^2)&lt;=Entradas!$D$16))</f>
        <v>5</v>
      </c>
      <c r="T17" s="18">
        <f>IF((T$5^2+$A17^2)&gt;Entradas!$B$5^2,"",--(SQRT((T$5-Entradas!$K$12)^2+($A17-Entradas!$L$12)^2)&lt;=Entradas!$D$12)+--(SQRT((T$5-Entradas!$K$13)^2+($A17-Entradas!$L$13)^2)&lt;=Entradas!$D$13)+--(SQRT((T$5-Entradas!$K$14)^2+($A17-Entradas!$L$14)^2)&lt;=Entradas!$D$14)+--(SQRT((T$5-Entradas!$K$15)^2+($A17-Entradas!$L$15)^2)&lt;=Entradas!$D$15)+--(SQRT((T$5-Entradas!$K$16)^2+($A17-Entradas!$L$16)^2)&lt;=Entradas!$D$16))</f>
        <v>5</v>
      </c>
      <c r="U17" s="18">
        <f>IF((U$5^2+$A17^2)&gt;Entradas!$B$5^2,"",--(SQRT((U$5-Entradas!$K$12)^2+($A17-Entradas!$L$12)^2)&lt;=Entradas!$D$12)+--(SQRT((U$5-Entradas!$K$13)^2+($A17-Entradas!$L$13)^2)&lt;=Entradas!$D$13)+--(SQRT((U$5-Entradas!$K$14)^2+($A17-Entradas!$L$14)^2)&lt;=Entradas!$D$14)+--(SQRT((U$5-Entradas!$K$15)^2+($A17-Entradas!$L$15)^2)&lt;=Entradas!$D$15)+--(SQRT((U$5-Entradas!$K$16)^2+($A17-Entradas!$L$16)^2)&lt;=Entradas!$D$16))</f>
        <v>5</v>
      </c>
      <c r="V17" s="18">
        <f>IF((V$5^2+$A17^2)&gt;Entradas!$B$5^2,"",--(SQRT((V$5-Entradas!$K$12)^2+($A17-Entradas!$L$12)^2)&lt;=Entradas!$D$12)+--(SQRT((V$5-Entradas!$K$13)^2+($A17-Entradas!$L$13)^2)&lt;=Entradas!$D$13)+--(SQRT((V$5-Entradas!$K$14)^2+($A17-Entradas!$L$14)^2)&lt;=Entradas!$D$14)+--(SQRT((V$5-Entradas!$K$15)^2+($A17-Entradas!$L$15)^2)&lt;=Entradas!$D$15)+--(SQRT((V$5-Entradas!$K$16)^2+($A17-Entradas!$L$16)^2)&lt;=Entradas!$D$16))</f>
        <v>5</v>
      </c>
      <c r="W17" s="18">
        <f>IF((W$5^2+$A17^2)&gt;Entradas!$B$5^2,"",--(SQRT((W$5-Entradas!$K$12)^2+($A17-Entradas!$L$12)^2)&lt;=Entradas!$D$12)+--(SQRT((W$5-Entradas!$K$13)^2+($A17-Entradas!$L$13)^2)&lt;=Entradas!$D$13)+--(SQRT((W$5-Entradas!$K$14)^2+($A17-Entradas!$L$14)^2)&lt;=Entradas!$D$14)+--(SQRT((W$5-Entradas!$K$15)^2+($A17-Entradas!$L$15)^2)&lt;=Entradas!$D$15)+--(SQRT((W$5-Entradas!$K$16)^2+($A17-Entradas!$L$16)^2)&lt;=Entradas!$D$16))</f>
        <v>5</v>
      </c>
      <c r="X17" s="18">
        <f>IF((X$5^2+$A17^2)&gt;Entradas!$B$5^2,"",--(SQRT((X$5-Entradas!$K$12)^2+($A17-Entradas!$L$12)^2)&lt;=Entradas!$D$12)+--(SQRT((X$5-Entradas!$K$13)^2+($A17-Entradas!$L$13)^2)&lt;=Entradas!$D$13)+--(SQRT((X$5-Entradas!$K$14)^2+($A17-Entradas!$L$14)^2)&lt;=Entradas!$D$14)+--(SQRT((X$5-Entradas!$K$15)^2+($A17-Entradas!$L$15)^2)&lt;=Entradas!$D$15)+--(SQRT((X$5-Entradas!$K$16)^2+($A17-Entradas!$L$16)^2)&lt;=Entradas!$D$16))</f>
        <v>5</v>
      </c>
      <c r="Y17" s="18">
        <f>IF((Y$5^2+$A17^2)&gt;Entradas!$B$5^2,"",--(SQRT((Y$5-Entradas!$K$12)^2+($A17-Entradas!$L$12)^2)&lt;=Entradas!$D$12)+--(SQRT((Y$5-Entradas!$K$13)^2+($A17-Entradas!$L$13)^2)&lt;=Entradas!$D$13)+--(SQRT((Y$5-Entradas!$K$14)^2+($A17-Entradas!$L$14)^2)&lt;=Entradas!$D$14)+--(SQRT((Y$5-Entradas!$K$15)^2+($A17-Entradas!$L$15)^2)&lt;=Entradas!$D$15)+--(SQRT((Y$5-Entradas!$K$16)^2+($A17-Entradas!$L$16)^2)&lt;=Entradas!$D$16))</f>
        <v>5</v>
      </c>
      <c r="Z17" s="18">
        <f>IF((Z$5^2+$A17^2)&gt;Entradas!$B$5^2,"",--(SQRT((Z$5-Entradas!$K$12)^2+($A17-Entradas!$L$12)^2)&lt;=Entradas!$D$12)+--(SQRT((Z$5-Entradas!$K$13)^2+($A17-Entradas!$L$13)^2)&lt;=Entradas!$D$13)+--(SQRT((Z$5-Entradas!$K$14)^2+($A17-Entradas!$L$14)^2)&lt;=Entradas!$D$14)+--(SQRT((Z$5-Entradas!$K$15)^2+($A17-Entradas!$L$15)^2)&lt;=Entradas!$D$15)+--(SQRT((Z$5-Entradas!$K$16)^2+($A17-Entradas!$L$16)^2)&lt;=Entradas!$D$16))</f>
        <v>5</v>
      </c>
      <c r="AA17" s="18">
        <f>IF((AA$5^2+$A17^2)&gt;Entradas!$B$5^2,"",--(SQRT((AA$5-Entradas!$K$12)^2+($A17-Entradas!$L$12)^2)&lt;=Entradas!$D$12)+--(SQRT((AA$5-Entradas!$K$13)^2+($A17-Entradas!$L$13)^2)&lt;=Entradas!$D$13)+--(SQRT((AA$5-Entradas!$K$14)^2+($A17-Entradas!$L$14)^2)&lt;=Entradas!$D$14)+--(SQRT((AA$5-Entradas!$K$15)^2+($A17-Entradas!$L$15)^2)&lt;=Entradas!$D$15)+--(SQRT((AA$5-Entradas!$K$16)^2+($A17-Entradas!$L$16)^2)&lt;=Entradas!$D$16))</f>
        <v>5</v>
      </c>
      <c r="AB17" s="18">
        <f>IF((AB$5^2+$A17^2)&gt;Entradas!$B$5^2,"",--(SQRT((AB$5-Entradas!$K$12)^2+($A17-Entradas!$L$12)^2)&lt;=Entradas!$D$12)+--(SQRT((AB$5-Entradas!$K$13)^2+($A17-Entradas!$L$13)^2)&lt;=Entradas!$D$13)+--(SQRT((AB$5-Entradas!$K$14)^2+($A17-Entradas!$L$14)^2)&lt;=Entradas!$D$14)+--(SQRT((AB$5-Entradas!$K$15)^2+($A17-Entradas!$L$15)^2)&lt;=Entradas!$D$15)+--(SQRT((AB$5-Entradas!$K$16)^2+($A17-Entradas!$L$16)^2)&lt;=Entradas!$D$16))</f>
        <v>5</v>
      </c>
      <c r="AC17" s="18">
        <f>IF((AC$5^2+$A17^2)&gt;Entradas!$B$5^2,"",--(SQRT((AC$5-Entradas!$K$12)^2+($A17-Entradas!$L$12)^2)&lt;=Entradas!$D$12)+--(SQRT((AC$5-Entradas!$K$13)^2+($A17-Entradas!$L$13)^2)&lt;=Entradas!$D$13)+--(SQRT((AC$5-Entradas!$K$14)^2+($A17-Entradas!$L$14)^2)&lt;=Entradas!$D$14)+--(SQRT((AC$5-Entradas!$K$15)^2+($A17-Entradas!$L$15)^2)&lt;=Entradas!$D$15)+--(SQRT((AC$5-Entradas!$K$16)^2+($A17-Entradas!$L$16)^2)&lt;=Entradas!$D$16))</f>
        <v>5</v>
      </c>
      <c r="AD17" s="18">
        <f>IF((AD$5^2+$A17^2)&gt;Entradas!$B$5^2,"",--(SQRT((AD$5-Entradas!$K$12)^2+($A17-Entradas!$L$12)^2)&lt;=Entradas!$D$12)+--(SQRT((AD$5-Entradas!$K$13)^2+($A17-Entradas!$L$13)^2)&lt;=Entradas!$D$13)+--(SQRT((AD$5-Entradas!$K$14)^2+($A17-Entradas!$L$14)^2)&lt;=Entradas!$D$14)+--(SQRT((AD$5-Entradas!$K$15)^2+($A17-Entradas!$L$15)^2)&lt;=Entradas!$D$15)+--(SQRT((AD$5-Entradas!$K$16)^2+($A17-Entradas!$L$16)^2)&lt;=Entradas!$D$16))</f>
        <v>5</v>
      </c>
      <c r="AE17" s="18">
        <f>IF((AE$5^2+$A17^2)&gt;Entradas!$B$5^2,"",--(SQRT((AE$5-Entradas!$K$12)^2+($A17-Entradas!$L$12)^2)&lt;=Entradas!$D$12)+--(SQRT((AE$5-Entradas!$K$13)^2+($A17-Entradas!$L$13)^2)&lt;=Entradas!$D$13)+--(SQRT((AE$5-Entradas!$K$14)^2+($A17-Entradas!$L$14)^2)&lt;=Entradas!$D$14)+--(SQRT((AE$5-Entradas!$K$15)^2+($A17-Entradas!$L$15)^2)&lt;=Entradas!$D$15)+--(SQRT((AE$5-Entradas!$K$16)^2+($A17-Entradas!$L$16)^2)&lt;=Entradas!$D$16))</f>
        <v>5</v>
      </c>
      <c r="AF17" s="18">
        <f>IF((AF$5^2+$A17^2)&gt;Entradas!$B$5^2,"",--(SQRT((AF$5-Entradas!$K$12)^2+($A17-Entradas!$L$12)^2)&lt;=Entradas!$D$12)+--(SQRT((AF$5-Entradas!$K$13)^2+($A17-Entradas!$L$13)^2)&lt;=Entradas!$D$13)+--(SQRT((AF$5-Entradas!$K$14)^2+($A17-Entradas!$L$14)^2)&lt;=Entradas!$D$14)+--(SQRT((AF$5-Entradas!$K$15)^2+($A17-Entradas!$L$15)^2)&lt;=Entradas!$D$15)+--(SQRT((AF$5-Entradas!$K$16)^2+($A17-Entradas!$L$16)^2)&lt;=Entradas!$D$16))</f>
        <v>5</v>
      </c>
      <c r="AG17" s="18">
        <f>IF((AG$5^2+$A17^2)&gt;Entradas!$B$5^2,"",--(SQRT((AG$5-Entradas!$K$12)^2+($A17-Entradas!$L$12)^2)&lt;=Entradas!$D$12)+--(SQRT((AG$5-Entradas!$K$13)^2+($A17-Entradas!$L$13)^2)&lt;=Entradas!$D$13)+--(SQRT((AG$5-Entradas!$K$14)^2+($A17-Entradas!$L$14)^2)&lt;=Entradas!$D$14)+--(SQRT((AG$5-Entradas!$K$15)^2+($A17-Entradas!$L$15)^2)&lt;=Entradas!$D$15)+--(SQRT((AG$5-Entradas!$K$16)^2+($A17-Entradas!$L$16)^2)&lt;=Entradas!$D$16))</f>
        <v>5</v>
      </c>
      <c r="AH17" s="18">
        <f>IF((AH$5^2+$A17^2)&gt;Entradas!$B$5^2,"",--(SQRT((AH$5-Entradas!$K$12)^2+($A17-Entradas!$L$12)^2)&lt;=Entradas!$D$12)+--(SQRT((AH$5-Entradas!$K$13)^2+($A17-Entradas!$L$13)^2)&lt;=Entradas!$D$13)+--(SQRT((AH$5-Entradas!$K$14)^2+($A17-Entradas!$L$14)^2)&lt;=Entradas!$D$14)+--(SQRT((AH$5-Entradas!$K$15)^2+($A17-Entradas!$L$15)^2)&lt;=Entradas!$D$15)+--(SQRT((AH$5-Entradas!$K$16)^2+($A17-Entradas!$L$16)^2)&lt;=Entradas!$D$16))</f>
        <v>5</v>
      </c>
      <c r="AI17" s="18">
        <f>IF((AI$5^2+$A17^2)&gt;Entradas!$B$5^2,"",--(SQRT((AI$5-Entradas!$K$12)^2+($A17-Entradas!$L$12)^2)&lt;=Entradas!$D$12)+--(SQRT((AI$5-Entradas!$K$13)^2+($A17-Entradas!$L$13)^2)&lt;=Entradas!$D$13)+--(SQRT((AI$5-Entradas!$K$14)^2+($A17-Entradas!$L$14)^2)&lt;=Entradas!$D$14)+--(SQRT((AI$5-Entradas!$K$15)^2+($A17-Entradas!$L$15)^2)&lt;=Entradas!$D$15)+--(SQRT((AI$5-Entradas!$K$16)^2+($A17-Entradas!$L$16)^2)&lt;=Entradas!$D$16))</f>
        <v>5</v>
      </c>
      <c r="AJ17" s="18">
        <f>IF((AJ$5^2+$A17^2)&gt;Entradas!$B$5^2,"",--(SQRT((AJ$5-Entradas!$K$12)^2+($A17-Entradas!$L$12)^2)&lt;=Entradas!$D$12)+--(SQRT((AJ$5-Entradas!$K$13)^2+($A17-Entradas!$L$13)^2)&lt;=Entradas!$D$13)+--(SQRT((AJ$5-Entradas!$K$14)^2+($A17-Entradas!$L$14)^2)&lt;=Entradas!$D$14)+--(SQRT((AJ$5-Entradas!$K$15)^2+($A17-Entradas!$L$15)^2)&lt;=Entradas!$D$15)+--(SQRT((AJ$5-Entradas!$K$16)^2+($A17-Entradas!$L$16)^2)&lt;=Entradas!$D$16))</f>
        <v>5</v>
      </c>
      <c r="AK17" s="18">
        <f>IF((AK$5^2+$A17^2)&gt;Entradas!$B$5^2,"",--(SQRT((AK$5-Entradas!$K$12)^2+($A17-Entradas!$L$12)^2)&lt;=Entradas!$D$12)+--(SQRT((AK$5-Entradas!$K$13)^2+($A17-Entradas!$L$13)^2)&lt;=Entradas!$D$13)+--(SQRT((AK$5-Entradas!$K$14)^2+($A17-Entradas!$L$14)^2)&lt;=Entradas!$D$14)+--(SQRT((AK$5-Entradas!$K$15)^2+($A17-Entradas!$L$15)^2)&lt;=Entradas!$D$15)+--(SQRT((AK$5-Entradas!$K$16)^2+($A17-Entradas!$L$16)^2)&lt;=Entradas!$D$16))</f>
        <v>5</v>
      </c>
      <c r="AL17" s="18">
        <f>IF((AL$5^2+$A17^2)&gt;Entradas!$B$5^2,"",--(SQRT((AL$5-Entradas!$K$12)^2+($A17-Entradas!$L$12)^2)&lt;=Entradas!$D$12)+--(SQRT((AL$5-Entradas!$K$13)^2+($A17-Entradas!$L$13)^2)&lt;=Entradas!$D$13)+--(SQRT((AL$5-Entradas!$K$14)^2+($A17-Entradas!$L$14)^2)&lt;=Entradas!$D$14)+--(SQRT((AL$5-Entradas!$K$15)^2+($A17-Entradas!$L$15)^2)&lt;=Entradas!$D$15)+--(SQRT((AL$5-Entradas!$K$16)^2+($A17-Entradas!$L$16)^2)&lt;=Entradas!$D$16))</f>
        <v>5</v>
      </c>
      <c r="AM17" s="18">
        <f>IF((AM$5^2+$A17^2)&gt;Entradas!$B$5^2,"",--(SQRT((AM$5-Entradas!$K$12)^2+($A17-Entradas!$L$12)^2)&lt;=Entradas!$D$12)+--(SQRT((AM$5-Entradas!$K$13)^2+($A17-Entradas!$L$13)^2)&lt;=Entradas!$D$13)+--(SQRT((AM$5-Entradas!$K$14)^2+($A17-Entradas!$L$14)^2)&lt;=Entradas!$D$14)+--(SQRT((AM$5-Entradas!$K$15)^2+($A17-Entradas!$L$15)^2)&lt;=Entradas!$D$15)+--(SQRT((AM$5-Entradas!$K$16)^2+($A17-Entradas!$L$16)^2)&lt;=Entradas!$D$16))</f>
        <v>4</v>
      </c>
      <c r="AN17" s="18" t="str">
        <f>IF((AN$5^2+$A17^2)&gt;Entradas!$B$5^2,"",--(SQRT((AN$5-Entradas!$K$12)^2+($A17-Entradas!$L$12)^2)&lt;=Entradas!$D$12)+--(SQRT((AN$5-Entradas!$K$13)^2+($A17-Entradas!$L$13)^2)&lt;=Entradas!$D$13)+--(SQRT((AN$5-Entradas!$K$14)^2+($A17-Entradas!$L$14)^2)&lt;=Entradas!$D$14)+--(SQRT((AN$5-Entradas!$K$15)^2+($A17-Entradas!$L$15)^2)&lt;=Entradas!$D$15)+--(SQRT((AN$5-Entradas!$K$16)^2+($A17-Entradas!$L$16)^2)&lt;=Entradas!$D$16))</f>
        <v/>
      </c>
      <c r="AO17" s="18" t="str">
        <f>IF((AO$5^2+$A17^2)&gt;Entradas!$B$5^2,"",--(SQRT((AO$5-Entradas!$K$12)^2+($A17-Entradas!$L$12)^2)&lt;=Entradas!$D$12)+--(SQRT((AO$5-Entradas!$K$13)^2+($A17-Entradas!$L$13)^2)&lt;=Entradas!$D$13)+--(SQRT((AO$5-Entradas!$K$14)^2+($A17-Entradas!$L$14)^2)&lt;=Entradas!$D$14)+--(SQRT((AO$5-Entradas!$K$15)^2+($A17-Entradas!$L$15)^2)&lt;=Entradas!$D$15)+--(SQRT((AO$5-Entradas!$K$16)^2+($A17-Entradas!$L$16)^2)&lt;=Entradas!$D$16))</f>
        <v/>
      </c>
      <c r="AP17" s="18" t="str">
        <f>IF((AP$5^2+$A17^2)&gt;Entradas!$B$5^2,"",--(SQRT((AP$5-Entradas!$K$12)^2+($A17-Entradas!$L$12)^2)&lt;=Entradas!$D$12)+--(SQRT((AP$5-Entradas!$K$13)^2+($A17-Entradas!$L$13)^2)&lt;=Entradas!$D$13)+--(SQRT((AP$5-Entradas!$K$14)^2+($A17-Entradas!$L$14)^2)&lt;=Entradas!$D$14)+--(SQRT((AP$5-Entradas!$K$15)^2+($A17-Entradas!$L$15)^2)&lt;=Entradas!$D$15)+--(SQRT((AP$5-Entradas!$K$16)^2+($A17-Entradas!$L$16)^2)&lt;=Entradas!$D$16))</f>
        <v/>
      </c>
    </row>
    <row r="18" spans="1:42" ht="18" customHeight="1" x14ac:dyDescent="0.2">
      <c r="A18" s="17">
        <f>A17-2*Entradas!$B$5/(41-1)</f>
        <v>0.79999999999999927</v>
      </c>
      <c r="B18" s="18" t="str">
        <f>IF((B$5^2+$A18^2)&gt;Entradas!$B$5^2,"",--(SQRT((B$5-Entradas!$K$12)^2+($A18-Entradas!$L$12)^2)&lt;=Entradas!$D$12)+--(SQRT((B$5-Entradas!$K$13)^2+($A18-Entradas!$L$13)^2)&lt;=Entradas!$D$13)+--(SQRT((B$5-Entradas!$K$14)^2+($A18-Entradas!$L$14)^2)&lt;=Entradas!$D$14)+--(SQRT((B$5-Entradas!$K$15)^2+($A18-Entradas!$L$15)^2)&lt;=Entradas!$D$15)+--(SQRT((B$5-Entradas!$K$16)^2+($A18-Entradas!$L$16)^2)&lt;=Entradas!$D$16))</f>
        <v/>
      </c>
      <c r="C18" s="18" t="str">
        <f>IF((C$5^2+$A18^2)&gt;Entradas!$B$5^2,"",--(SQRT((C$5-Entradas!$K$12)^2+($A18-Entradas!$L$12)^2)&lt;=Entradas!$D$12)+--(SQRT((C$5-Entradas!$K$13)^2+($A18-Entradas!$L$13)^2)&lt;=Entradas!$D$13)+--(SQRT((C$5-Entradas!$K$14)^2+($A18-Entradas!$L$14)^2)&lt;=Entradas!$D$14)+--(SQRT((C$5-Entradas!$K$15)^2+($A18-Entradas!$L$15)^2)&lt;=Entradas!$D$15)+--(SQRT((C$5-Entradas!$K$16)^2+($A18-Entradas!$L$16)^2)&lt;=Entradas!$D$16))</f>
        <v/>
      </c>
      <c r="D18" s="18">
        <f>IF((D$5^2+$A18^2)&gt;Entradas!$B$5^2,"",--(SQRT((D$5-Entradas!$K$12)^2+($A18-Entradas!$L$12)^2)&lt;=Entradas!$D$12)+--(SQRT((D$5-Entradas!$K$13)^2+($A18-Entradas!$L$13)^2)&lt;=Entradas!$D$13)+--(SQRT((D$5-Entradas!$K$14)^2+($A18-Entradas!$L$14)^2)&lt;=Entradas!$D$14)+--(SQRT((D$5-Entradas!$K$15)^2+($A18-Entradas!$L$15)^2)&lt;=Entradas!$D$15)+--(SQRT((D$5-Entradas!$K$16)^2+($A18-Entradas!$L$16)^2)&lt;=Entradas!$D$16))</f>
        <v>5</v>
      </c>
      <c r="E18" s="18">
        <f>IF((E$5^2+$A18^2)&gt;Entradas!$B$5^2,"",--(SQRT((E$5-Entradas!$K$12)^2+($A18-Entradas!$L$12)^2)&lt;=Entradas!$D$12)+--(SQRT((E$5-Entradas!$K$13)^2+($A18-Entradas!$L$13)^2)&lt;=Entradas!$D$13)+--(SQRT((E$5-Entradas!$K$14)^2+($A18-Entradas!$L$14)^2)&lt;=Entradas!$D$14)+--(SQRT((E$5-Entradas!$K$15)^2+($A18-Entradas!$L$15)^2)&lt;=Entradas!$D$15)+--(SQRT((E$5-Entradas!$K$16)^2+($A18-Entradas!$L$16)^2)&lt;=Entradas!$D$16))</f>
        <v>5</v>
      </c>
      <c r="F18" s="18">
        <f>IF((F$5^2+$A18^2)&gt;Entradas!$B$5^2,"",--(SQRT((F$5-Entradas!$K$12)^2+($A18-Entradas!$L$12)^2)&lt;=Entradas!$D$12)+--(SQRT((F$5-Entradas!$K$13)^2+($A18-Entradas!$L$13)^2)&lt;=Entradas!$D$13)+--(SQRT((F$5-Entradas!$K$14)^2+($A18-Entradas!$L$14)^2)&lt;=Entradas!$D$14)+--(SQRT((F$5-Entradas!$K$15)^2+($A18-Entradas!$L$15)^2)&lt;=Entradas!$D$15)+--(SQRT((F$5-Entradas!$K$16)^2+($A18-Entradas!$L$16)^2)&lt;=Entradas!$D$16))</f>
        <v>5</v>
      </c>
      <c r="G18" s="18">
        <f>IF((G$5^2+$A18^2)&gt;Entradas!$B$5^2,"",--(SQRT((G$5-Entradas!$K$12)^2+($A18-Entradas!$L$12)^2)&lt;=Entradas!$D$12)+--(SQRT((G$5-Entradas!$K$13)^2+($A18-Entradas!$L$13)^2)&lt;=Entradas!$D$13)+--(SQRT((G$5-Entradas!$K$14)^2+($A18-Entradas!$L$14)^2)&lt;=Entradas!$D$14)+--(SQRT((G$5-Entradas!$K$15)^2+($A18-Entradas!$L$15)^2)&lt;=Entradas!$D$15)+--(SQRT((G$5-Entradas!$K$16)^2+($A18-Entradas!$L$16)^2)&lt;=Entradas!$D$16))</f>
        <v>5</v>
      </c>
      <c r="H18" s="18">
        <f>IF((H$5^2+$A18^2)&gt;Entradas!$B$5^2,"",--(SQRT((H$5-Entradas!$K$12)^2+($A18-Entradas!$L$12)^2)&lt;=Entradas!$D$12)+--(SQRT((H$5-Entradas!$K$13)^2+($A18-Entradas!$L$13)^2)&lt;=Entradas!$D$13)+--(SQRT((H$5-Entradas!$K$14)^2+($A18-Entradas!$L$14)^2)&lt;=Entradas!$D$14)+--(SQRT((H$5-Entradas!$K$15)^2+($A18-Entradas!$L$15)^2)&lt;=Entradas!$D$15)+--(SQRT((H$5-Entradas!$K$16)^2+($A18-Entradas!$L$16)^2)&lt;=Entradas!$D$16))</f>
        <v>5</v>
      </c>
      <c r="I18" s="18">
        <f>IF((I$5^2+$A18^2)&gt;Entradas!$B$5^2,"",--(SQRT((I$5-Entradas!$K$12)^2+($A18-Entradas!$L$12)^2)&lt;=Entradas!$D$12)+--(SQRT((I$5-Entradas!$K$13)^2+($A18-Entradas!$L$13)^2)&lt;=Entradas!$D$13)+--(SQRT((I$5-Entradas!$K$14)^2+($A18-Entradas!$L$14)^2)&lt;=Entradas!$D$14)+--(SQRT((I$5-Entradas!$K$15)^2+($A18-Entradas!$L$15)^2)&lt;=Entradas!$D$15)+--(SQRT((I$5-Entradas!$K$16)^2+($A18-Entradas!$L$16)^2)&lt;=Entradas!$D$16))</f>
        <v>5</v>
      </c>
      <c r="J18" s="18">
        <f>IF((J$5^2+$A18^2)&gt;Entradas!$B$5^2,"",--(SQRT((J$5-Entradas!$K$12)^2+($A18-Entradas!$L$12)^2)&lt;=Entradas!$D$12)+--(SQRT((J$5-Entradas!$K$13)^2+($A18-Entradas!$L$13)^2)&lt;=Entradas!$D$13)+--(SQRT((J$5-Entradas!$K$14)^2+($A18-Entradas!$L$14)^2)&lt;=Entradas!$D$14)+--(SQRT((J$5-Entradas!$K$15)^2+($A18-Entradas!$L$15)^2)&lt;=Entradas!$D$15)+--(SQRT((J$5-Entradas!$K$16)^2+($A18-Entradas!$L$16)^2)&lt;=Entradas!$D$16))</f>
        <v>5</v>
      </c>
      <c r="K18" s="18">
        <f>IF((K$5^2+$A18^2)&gt;Entradas!$B$5^2,"",--(SQRT((K$5-Entradas!$K$12)^2+($A18-Entradas!$L$12)^2)&lt;=Entradas!$D$12)+--(SQRT((K$5-Entradas!$K$13)^2+($A18-Entradas!$L$13)^2)&lt;=Entradas!$D$13)+--(SQRT((K$5-Entradas!$K$14)^2+($A18-Entradas!$L$14)^2)&lt;=Entradas!$D$14)+--(SQRT((K$5-Entradas!$K$15)^2+($A18-Entradas!$L$15)^2)&lt;=Entradas!$D$15)+--(SQRT((K$5-Entradas!$K$16)^2+($A18-Entradas!$L$16)^2)&lt;=Entradas!$D$16))</f>
        <v>5</v>
      </c>
      <c r="L18" s="18">
        <f>IF((L$5^2+$A18^2)&gt;Entradas!$B$5^2,"",--(SQRT((L$5-Entradas!$K$12)^2+($A18-Entradas!$L$12)^2)&lt;=Entradas!$D$12)+--(SQRT((L$5-Entradas!$K$13)^2+($A18-Entradas!$L$13)^2)&lt;=Entradas!$D$13)+--(SQRT((L$5-Entradas!$K$14)^2+($A18-Entradas!$L$14)^2)&lt;=Entradas!$D$14)+--(SQRT((L$5-Entradas!$K$15)^2+($A18-Entradas!$L$15)^2)&lt;=Entradas!$D$15)+--(SQRT((L$5-Entradas!$K$16)^2+($A18-Entradas!$L$16)^2)&lt;=Entradas!$D$16))</f>
        <v>5</v>
      </c>
      <c r="M18" s="18">
        <f>IF((M$5^2+$A18^2)&gt;Entradas!$B$5^2,"",--(SQRT((M$5-Entradas!$K$12)^2+($A18-Entradas!$L$12)^2)&lt;=Entradas!$D$12)+--(SQRT((M$5-Entradas!$K$13)^2+($A18-Entradas!$L$13)^2)&lt;=Entradas!$D$13)+--(SQRT((M$5-Entradas!$K$14)^2+($A18-Entradas!$L$14)^2)&lt;=Entradas!$D$14)+--(SQRT((M$5-Entradas!$K$15)^2+($A18-Entradas!$L$15)^2)&lt;=Entradas!$D$15)+--(SQRT((M$5-Entradas!$K$16)^2+($A18-Entradas!$L$16)^2)&lt;=Entradas!$D$16))</f>
        <v>5</v>
      </c>
      <c r="N18" s="18">
        <f>IF((N$5^2+$A18^2)&gt;Entradas!$B$5^2,"",--(SQRT((N$5-Entradas!$K$12)^2+($A18-Entradas!$L$12)^2)&lt;=Entradas!$D$12)+--(SQRT((N$5-Entradas!$K$13)^2+($A18-Entradas!$L$13)^2)&lt;=Entradas!$D$13)+--(SQRT((N$5-Entradas!$K$14)^2+($A18-Entradas!$L$14)^2)&lt;=Entradas!$D$14)+--(SQRT((N$5-Entradas!$K$15)^2+($A18-Entradas!$L$15)^2)&lt;=Entradas!$D$15)+--(SQRT((N$5-Entradas!$K$16)^2+($A18-Entradas!$L$16)^2)&lt;=Entradas!$D$16))</f>
        <v>5</v>
      </c>
      <c r="O18" s="18">
        <f>IF((O$5^2+$A18^2)&gt;Entradas!$B$5^2,"",--(SQRT((O$5-Entradas!$K$12)^2+($A18-Entradas!$L$12)^2)&lt;=Entradas!$D$12)+--(SQRT((O$5-Entradas!$K$13)^2+($A18-Entradas!$L$13)^2)&lt;=Entradas!$D$13)+--(SQRT((O$5-Entradas!$K$14)^2+($A18-Entradas!$L$14)^2)&lt;=Entradas!$D$14)+--(SQRT((O$5-Entradas!$K$15)^2+($A18-Entradas!$L$15)^2)&lt;=Entradas!$D$15)+--(SQRT((O$5-Entradas!$K$16)^2+($A18-Entradas!$L$16)^2)&lt;=Entradas!$D$16))</f>
        <v>5</v>
      </c>
      <c r="P18" s="18">
        <f>IF((P$5^2+$A18^2)&gt;Entradas!$B$5^2,"",--(SQRT((P$5-Entradas!$K$12)^2+($A18-Entradas!$L$12)^2)&lt;=Entradas!$D$12)+--(SQRT((P$5-Entradas!$K$13)^2+($A18-Entradas!$L$13)^2)&lt;=Entradas!$D$13)+--(SQRT((P$5-Entradas!$K$14)^2+($A18-Entradas!$L$14)^2)&lt;=Entradas!$D$14)+--(SQRT((P$5-Entradas!$K$15)^2+($A18-Entradas!$L$15)^2)&lt;=Entradas!$D$15)+--(SQRT((P$5-Entradas!$K$16)^2+($A18-Entradas!$L$16)^2)&lt;=Entradas!$D$16))</f>
        <v>5</v>
      </c>
      <c r="Q18" s="18">
        <f>IF((Q$5^2+$A18^2)&gt;Entradas!$B$5^2,"",--(SQRT((Q$5-Entradas!$K$12)^2+($A18-Entradas!$L$12)^2)&lt;=Entradas!$D$12)+--(SQRT((Q$5-Entradas!$K$13)^2+($A18-Entradas!$L$13)^2)&lt;=Entradas!$D$13)+--(SQRT((Q$5-Entradas!$K$14)^2+($A18-Entradas!$L$14)^2)&lt;=Entradas!$D$14)+--(SQRT((Q$5-Entradas!$K$15)^2+($A18-Entradas!$L$15)^2)&lt;=Entradas!$D$15)+--(SQRT((Q$5-Entradas!$K$16)^2+($A18-Entradas!$L$16)^2)&lt;=Entradas!$D$16))</f>
        <v>5</v>
      </c>
      <c r="R18" s="18">
        <f>IF((R$5^2+$A18^2)&gt;Entradas!$B$5^2,"",--(SQRT((R$5-Entradas!$K$12)^2+($A18-Entradas!$L$12)^2)&lt;=Entradas!$D$12)+--(SQRT((R$5-Entradas!$K$13)^2+($A18-Entradas!$L$13)^2)&lt;=Entradas!$D$13)+--(SQRT((R$5-Entradas!$K$14)^2+($A18-Entradas!$L$14)^2)&lt;=Entradas!$D$14)+--(SQRT((R$5-Entradas!$K$15)^2+($A18-Entradas!$L$15)^2)&lt;=Entradas!$D$15)+--(SQRT((R$5-Entradas!$K$16)^2+($A18-Entradas!$L$16)^2)&lt;=Entradas!$D$16))</f>
        <v>5</v>
      </c>
      <c r="S18" s="18">
        <f>IF((S$5^2+$A18^2)&gt;Entradas!$B$5^2,"",--(SQRT((S$5-Entradas!$K$12)^2+($A18-Entradas!$L$12)^2)&lt;=Entradas!$D$12)+--(SQRT((S$5-Entradas!$K$13)^2+($A18-Entradas!$L$13)^2)&lt;=Entradas!$D$13)+--(SQRT((S$5-Entradas!$K$14)^2+($A18-Entradas!$L$14)^2)&lt;=Entradas!$D$14)+--(SQRT((S$5-Entradas!$K$15)^2+($A18-Entradas!$L$15)^2)&lt;=Entradas!$D$15)+--(SQRT((S$5-Entradas!$K$16)^2+($A18-Entradas!$L$16)^2)&lt;=Entradas!$D$16))</f>
        <v>5</v>
      </c>
      <c r="T18" s="18">
        <f>IF((T$5^2+$A18^2)&gt;Entradas!$B$5^2,"",--(SQRT((T$5-Entradas!$K$12)^2+($A18-Entradas!$L$12)^2)&lt;=Entradas!$D$12)+--(SQRT((T$5-Entradas!$K$13)^2+($A18-Entradas!$L$13)^2)&lt;=Entradas!$D$13)+--(SQRT((T$5-Entradas!$K$14)^2+($A18-Entradas!$L$14)^2)&lt;=Entradas!$D$14)+--(SQRT((T$5-Entradas!$K$15)^2+($A18-Entradas!$L$15)^2)&lt;=Entradas!$D$15)+--(SQRT((T$5-Entradas!$K$16)^2+($A18-Entradas!$L$16)^2)&lt;=Entradas!$D$16))</f>
        <v>5</v>
      </c>
      <c r="U18" s="18">
        <f>IF((U$5^2+$A18^2)&gt;Entradas!$B$5^2,"",--(SQRT((U$5-Entradas!$K$12)^2+($A18-Entradas!$L$12)^2)&lt;=Entradas!$D$12)+--(SQRT((U$5-Entradas!$K$13)^2+($A18-Entradas!$L$13)^2)&lt;=Entradas!$D$13)+--(SQRT((U$5-Entradas!$K$14)^2+($A18-Entradas!$L$14)^2)&lt;=Entradas!$D$14)+--(SQRT((U$5-Entradas!$K$15)^2+($A18-Entradas!$L$15)^2)&lt;=Entradas!$D$15)+--(SQRT((U$5-Entradas!$K$16)^2+($A18-Entradas!$L$16)^2)&lt;=Entradas!$D$16))</f>
        <v>5</v>
      </c>
      <c r="V18" s="18">
        <f>IF((V$5^2+$A18^2)&gt;Entradas!$B$5^2,"",--(SQRT((V$5-Entradas!$K$12)^2+($A18-Entradas!$L$12)^2)&lt;=Entradas!$D$12)+--(SQRT((V$5-Entradas!$K$13)^2+($A18-Entradas!$L$13)^2)&lt;=Entradas!$D$13)+--(SQRT((V$5-Entradas!$K$14)^2+($A18-Entradas!$L$14)^2)&lt;=Entradas!$D$14)+--(SQRT((V$5-Entradas!$K$15)^2+($A18-Entradas!$L$15)^2)&lt;=Entradas!$D$15)+--(SQRT((V$5-Entradas!$K$16)^2+($A18-Entradas!$L$16)^2)&lt;=Entradas!$D$16))</f>
        <v>5</v>
      </c>
      <c r="W18" s="18">
        <f>IF((W$5^2+$A18^2)&gt;Entradas!$B$5^2,"",--(SQRT((W$5-Entradas!$K$12)^2+($A18-Entradas!$L$12)^2)&lt;=Entradas!$D$12)+--(SQRT((W$5-Entradas!$K$13)^2+($A18-Entradas!$L$13)^2)&lt;=Entradas!$D$13)+--(SQRT((W$5-Entradas!$K$14)^2+($A18-Entradas!$L$14)^2)&lt;=Entradas!$D$14)+--(SQRT((W$5-Entradas!$K$15)^2+($A18-Entradas!$L$15)^2)&lt;=Entradas!$D$15)+--(SQRT((W$5-Entradas!$K$16)^2+($A18-Entradas!$L$16)^2)&lt;=Entradas!$D$16))</f>
        <v>5</v>
      </c>
      <c r="X18" s="18">
        <f>IF((X$5^2+$A18^2)&gt;Entradas!$B$5^2,"",--(SQRT((X$5-Entradas!$K$12)^2+($A18-Entradas!$L$12)^2)&lt;=Entradas!$D$12)+--(SQRT((X$5-Entradas!$K$13)^2+($A18-Entradas!$L$13)^2)&lt;=Entradas!$D$13)+--(SQRT((X$5-Entradas!$K$14)^2+($A18-Entradas!$L$14)^2)&lt;=Entradas!$D$14)+--(SQRT((X$5-Entradas!$K$15)^2+($A18-Entradas!$L$15)^2)&lt;=Entradas!$D$15)+--(SQRT((X$5-Entradas!$K$16)^2+($A18-Entradas!$L$16)^2)&lt;=Entradas!$D$16))</f>
        <v>5</v>
      </c>
      <c r="Y18" s="18">
        <f>IF((Y$5^2+$A18^2)&gt;Entradas!$B$5^2,"",--(SQRT((Y$5-Entradas!$K$12)^2+($A18-Entradas!$L$12)^2)&lt;=Entradas!$D$12)+--(SQRT((Y$5-Entradas!$K$13)^2+($A18-Entradas!$L$13)^2)&lt;=Entradas!$D$13)+--(SQRT((Y$5-Entradas!$K$14)^2+($A18-Entradas!$L$14)^2)&lt;=Entradas!$D$14)+--(SQRT((Y$5-Entradas!$K$15)^2+($A18-Entradas!$L$15)^2)&lt;=Entradas!$D$15)+--(SQRT((Y$5-Entradas!$K$16)^2+($A18-Entradas!$L$16)^2)&lt;=Entradas!$D$16))</f>
        <v>5</v>
      </c>
      <c r="Z18" s="18">
        <f>IF((Z$5^2+$A18^2)&gt;Entradas!$B$5^2,"",--(SQRT((Z$5-Entradas!$K$12)^2+($A18-Entradas!$L$12)^2)&lt;=Entradas!$D$12)+--(SQRT((Z$5-Entradas!$K$13)^2+($A18-Entradas!$L$13)^2)&lt;=Entradas!$D$13)+--(SQRT((Z$5-Entradas!$K$14)^2+($A18-Entradas!$L$14)^2)&lt;=Entradas!$D$14)+--(SQRT((Z$5-Entradas!$K$15)^2+($A18-Entradas!$L$15)^2)&lt;=Entradas!$D$15)+--(SQRT((Z$5-Entradas!$K$16)^2+($A18-Entradas!$L$16)^2)&lt;=Entradas!$D$16))</f>
        <v>5</v>
      </c>
      <c r="AA18" s="18">
        <f>IF((AA$5^2+$A18^2)&gt;Entradas!$B$5^2,"",--(SQRT((AA$5-Entradas!$K$12)^2+($A18-Entradas!$L$12)^2)&lt;=Entradas!$D$12)+--(SQRT((AA$5-Entradas!$K$13)^2+($A18-Entradas!$L$13)^2)&lt;=Entradas!$D$13)+--(SQRT((AA$5-Entradas!$K$14)^2+($A18-Entradas!$L$14)^2)&lt;=Entradas!$D$14)+--(SQRT((AA$5-Entradas!$K$15)^2+($A18-Entradas!$L$15)^2)&lt;=Entradas!$D$15)+--(SQRT((AA$5-Entradas!$K$16)^2+($A18-Entradas!$L$16)^2)&lt;=Entradas!$D$16))</f>
        <v>5</v>
      </c>
      <c r="AB18" s="18">
        <f>IF((AB$5^2+$A18^2)&gt;Entradas!$B$5^2,"",--(SQRT((AB$5-Entradas!$K$12)^2+($A18-Entradas!$L$12)^2)&lt;=Entradas!$D$12)+--(SQRT((AB$5-Entradas!$K$13)^2+($A18-Entradas!$L$13)^2)&lt;=Entradas!$D$13)+--(SQRT((AB$5-Entradas!$K$14)^2+($A18-Entradas!$L$14)^2)&lt;=Entradas!$D$14)+--(SQRT((AB$5-Entradas!$K$15)^2+($A18-Entradas!$L$15)^2)&lt;=Entradas!$D$15)+--(SQRT((AB$5-Entradas!$K$16)^2+($A18-Entradas!$L$16)^2)&lt;=Entradas!$D$16))</f>
        <v>5</v>
      </c>
      <c r="AC18" s="18">
        <f>IF((AC$5^2+$A18^2)&gt;Entradas!$B$5^2,"",--(SQRT((AC$5-Entradas!$K$12)^2+($A18-Entradas!$L$12)^2)&lt;=Entradas!$D$12)+--(SQRT((AC$5-Entradas!$K$13)^2+($A18-Entradas!$L$13)^2)&lt;=Entradas!$D$13)+--(SQRT((AC$5-Entradas!$K$14)^2+($A18-Entradas!$L$14)^2)&lt;=Entradas!$D$14)+--(SQRT((AC$5-Entradas!$K$15)^2+($A18-Entradas!$L$15)^2)&lt;=Entradas!$D$15)+--(SQRT((AC$5-Entradas!$K$16)^2+($A18-Entradas!$L$16)^2)&lt;=Entradas!$D$16))</f>
        <v>5</v>
      </c>
      <c r="AD18" s="18">
        <f>IF((AD$5^2+$A18^2)&gt;Entradas!$B$5^2,"",--(SQRT((AD$5-Entradas!$K$12)^2+($A18-Entradas!$L$12)^2)&lt;=Entradas!$D$12)+--(SQRT((AD$5-Entradas!$K$13)^2+($A18-Entradas!$L$13)^2)&lt;=Entradas!$D$13)+--(SQRT((AD$5-Entradas!$K$14)^2+($A18-Entradas!$L$14)^2)&lt;=Entradas!$D$14)+--(SQRT((AD$5-Entradas!$K$15)^2+($A18-Entradas!$L$15)^2)&lt;=Entradas!$D$15)+--(SQRT((AD$5-Entradas!$K$16)^2+($A18-Entradas!$L$16)^2)&lt;=Entradas!$D$16))</f>
        <v>5</v>
      </c>
      <c r="AE18" s="18">
        <f>IF((AE$5^2+$A18^2)&gt;Entradas!$B$5^2,"",--(SQRT((AE$5-Entradas!$K$12)^2+($A18-Entradas!$L$12)^2)&lt;=Entradas!$D$12)+--(SQRT((AE$5-Entradas!$K$13)^2+($A18-Entradas!$L$13)^2)&lt;=Entradas!$D$13)+--(SQRT((AE$5-Entradas!$K$14)^2+($A18-Entradas!$L$14)^2)&lt;=Entradas!$D$14)+--(SQRT((AE$5-Entradas!$K$15)^2+($A18-Entradas!$L$15)^2)&lt;=Entradas!$D$15)+--(SQRT((AE$5-Entradas!$K$16)^2+($A18-Entradas!$L$16)^2)&lt;=Entradas!$D$16))</f>
        <v>5</v>
      </c>
      <c r="AF18" s="18">
        <f>IF((AF$5^2+$A18^2)&gt;Entradas!$B$5^2,"",--(SQRT((AF$5-Entradas!$K$12)^2+($A18-Entradas!$L$12)^2)&lt;=Entradas!$D$12)+--(SQRT((AF$5-Entradas!$K$13)^2+($A18-Entradas!$L$13)^2)&lt;=Entradas!$D$13)+--(SQRT((AF$5-Entradas!$K$14)^2+($A18-Entradas!$L$14)^2)&lt;=Entradas!$D$14)+--(SQRT((AF$5-Entradas!$K$15)^2+($A18-Entradas!$L$15)^2)&lt;=Entradas!$D$15)+--(SQRT((AF$5-Entradas!$K$16)^2+($A18-Entradas!$L$16)^2)&lt;=Entradas!$D$16))</f>
        <v>5</v>
      </c>
      <c r="AG18" s="18">
        <f>IF((AG$5^2+$A18^2)&gt;Entradas!$B$5^2,"",--(SQRT((AG$5-Entradas!$K$12)^2+($A18-Entradas!$L$12)^2)&lt;=Entradas!$D$12)+--(SQRT((AG$5-Entradas!$K$13)^2+($A18-Entradas!$L$13)^2)&lt;=Entradas!$D$13)+--(SQRT((AG$5-Entradas!$K$14)^2+($A18-Entradas!$L$14)^2)&lt;=Entradas!$D$14)+--(SQRT((AG$5-Entradas!$K$15)^2+($A18-Entradas!$L$15)^2)&lt;=Entradas!$D$15)+--(SQRT((AG$5-Entradas!$K$16)^2+($A18-Entradas!$L$16)^2)&lt;=Entradas!$D$16))</f>
        <v>5</v>
      </c>
      <c r="AH18" s="18">
        <f>IF((AH$5^2+$A18^2)&gt;Entradas!$B$5^2,"",--(SQRT((AH$5-Entradas!$K$12)^2+($A18-Entradas!$L$12)^2)&lt;=Entradas!$D$12)+--(SQRT((AH$5-Entradas!$K$13)^2+($A18-Entradas!$L$13)^2)&lt;=Entradas!$D$13)+--(SQRT((AH$5-Entradas!$K$14)^2+($A18-Entradas!$L$14)^2)&lt;=Entradas!$D$14)+--(SQRT((AH$5-Entradas!$K$15)^2+($A18-Entradas!$L$15)^2)&lt;=Entradas!$D$15)+--(SQRT((AH$5-Entradas!$K$16)^2+($A18-Entradas!$L$16)^2)&lt;=Entradas!$D$16))</f>
        <v>5</v>
      </c>
      <c r="AI18" s="18">
        <f>IF((AI$5^2+$A18^2)&gt;Entradas!$B$5^2,"",--(SQRT((AI$5-Entradas!$K$12)^2+($A18-Entradas!$L$12)^2)&lt;=Entradas!$D$12)+--(SQRT((AI$5-Entradas!$K$13)^2+($A18-Entradas!$L$13)^2)&lt;=Entradas!$D$13)+--(SQRT((AI$5-Entradas!$K$14)^2+($A18-Entradas!$L$14)^2)&lt;=Entradas!$D$14)+--(SQRT((AI$5-Entradas!$K$15)^2+($A18-Entradas!$L$15)^2)&lt;=Entradas!$D$15)+--(SQRT((AI$5-Entradas!$K$16)^2+($A18-Entradas!$L$16)^2)&lt;=Entradas!$D$16))</f>
        <v>5</v>
      </c>
      <c r="AJ18" s="18">
        <f>IF((AJ$5^2+$A18^2)&gt;Entradas!$B$5^2,"",--(SQRT((AJ$5-Entradas!$K$12)^2+($A18-Entradas!$L$12)^2)&lt;=Entradas!$D$12)+--(SQRT((AJ$5-Entradas!$K$13)^2+($A18-Entradas!$L$13)^2)&lt;=Entradas!$D$13)+--(SQRT((AJ$5-Entradas!$K$14)^2+($A18-Entradas!$L$14)^2)&lt;=Entradas!$D$14)+--(SQRT((AJ$5-Entradas!$K$15)^2+($A18-Entradas!$L$15)^2)&lt;=Entradas!$D$15)+--(SQRT((AJ$5-Entradas!$K$16)^2+($A18-Entradas!$L$16)^2)&lt;=Entradas!$D$16))</f>
        <v>5</v>
      </c>
      <c r="AK18" s="18">
        <f>IF((AK$5^2+$A18^2)&gt;Entradas!$B$5^2,"",--(SQRT((AK$5-Entradas!$K$12)^2+($A18-Entradas!$L$12)^2)&lt;=Entradas!$D$12)+--(SQRT((AK$5-Entradas!$K$13)^2+($A18-Entradas!$L$13)^2)&lt;=Entradas!$D$13)+--(SQRT((AK$5-Entradas!$K$14)^2+($A18-Entradas!$L$14)^2)&lt;=Entradas!$D$14)+--(SQRT((AK$5-Entradas!$K$15)^2+($A18-Entradas!$L$15)^2)&lt;=Entradas!$D$15)+--(SQRT((AK$5-Entradas!$K$16)^2+($A18-Entradas!$L$16)^2)&lt;=Entradas!$D$16))</f>
        <v>5</v>
      </c>
      <c r="AL18" s="18">
        <f>IF((AL$5^2+$A18^2)&gt;Entradas!$B$5^2,"",--(SQRT((AL$5-Entradas!$K$12)^2+($A18-Entradas!$L$12)^2)&lt;=Entradas!$D$12)+--(SQRT((AL$5-Entradas!$K$13)^2+($A18-Entradas!$L$13)^2)&lt;=Entradas!$D$13)+--(SQRT((AL$5-Entradas!$K$14)^2+($A18-Entradas!$L$14)^2)&lt;=Entradas!$D$14)+--(SQRT((AL$5-Entradas!$K$15)^2+($A18-Entradas!$L$15)^2)&lt;=Entradas!$D$15)+--(SQRT((AL$5-Entradas!$K$16)^2+($A18-Entradas!$L$16)^2)&lt;=Entradas!$D$16))</f>
        <v>4</v>
      </c>
      <c r="AM18" s="18">
        <f>IF((AM$5^2+$A18^2)&gt;Entradas!$B$5^2,"",--(SQRT((AM$5-Entradas!$K$12)^2+($A18-Entradas!$L$12)^2)&lt;=Entradas!$D$12)+--(SQRT((AM$5-Entradas!$K$13)^2+($A18-Entradas!$L$13)^2)&lt;=Entradas!$D$13)+--(SQRT((AM$5-Entradas!$K$14)^2+($A18-Entradas!$L$14)^2)&lt;=Entradas!$D$14)+--(SQRT((AM$5-Entradas!$K$15)^2+($A18-Entradas!$L$15)^2)&lt;=Entradas!$D$15)+--(SQRT((AM$5-Entradas!$K$16)^2+($A18-Entradas!$L$16)^2)&lt;=Entradas!$D$16))</f>
        <v>4</v>
      </c>
      <c r="AN18" s="18">
        <f>IF((AN$5^2+$A18^2)&gt;Entradas!$B$5^2,"",--(SQRT((AN$5-Entradas!$K$12)^2+($A18-Entradas!$L$12)^2)&lt;=Entradas!$D$12)+--(SQRT((AN$5-Entradas!$K$13)^2+($A18-Entradas!$L$13)^2)&lt;=Entradas!$D$13)+--(SQRT((AN$5-Entradas!$K$14)^2+($A18-Entradas!$L$14)^2)&lt;=Entradas!$D$14)+--(SQRT((AN$5-Entradas!$K$15)^2+($A18-Entradas!$L$15)^2)&lt;=Entradas!$D$15)+--(SQRT((AN$5-Entradas!$K$16)^2+($A18-Entradas!$L$16)^2)&lt;=Entradas!$D$16))</f>
        <v>4</v>
      </c>
      <c r="AO18" s="18" t="str">
        <f>IF((AO$5^2+$A18^2)&gt;Entradas!$B$5^2,"",--(SQRT((AO$5-Entradas!$K$12)^2+($A18-Entradas!$L$12)^2)&lt;=Entradas!$D$12)+--(SQRT((AO$5-Entradas!$K$13)^2+($A18-Entradas!$L$13)^2)&lt;=Entradas!$D$13)+--(SQRT((AO$5-Entradas!$K$14)^2+($A18-Entradas!$L$14)^2)&lt;=Entradas!$D$14)+--(SQRT((AO$5-Entradas!$K$15)^2+($A18-Entradas!$L$15)^2)&lt;=Entradas!$D$15)+--(SQRT((AO$5-Entradas!$K$16)^2+($A18-Entradas!$L$16)^2)&lt;=Entradas!$D$16))</f>
        <v/>
      </c>
      <c r="AP18" s="18" t="str">
        <f>IF((AP$5^2+$A18^2)&gt;Entradas!$B$5^2,"",--(SQRT((AP$5-Entradas!$K$12)^2+($A18-Entradas!$L$12)^2)&lt;=Entradas!$D$12)+--(SQRT((AP$5-Entradas!$K$13)^2+($A18-Entradas!$L$13)^2)&lt;=Entradas!$D$13)+--(SQRT((AP$5-Entradas!$K$14)^2+($A18-Entradas!$L$14)^2)&lt;=Entradas!$D$14)+--(SQRT((AP$5-Entradas!$K$15)^2+($A18-Entradas!$L$15)^2)&lt;=Entradas!$D$15)+--(SQRT((AP$5-Entradas!$K$16)^2+($A18-Entradas!$L$16)^2)&lt;=Entradas!$D$16))</f>
        <v/>
      </c>
    </row>
    <row r="19" spans="1:42" ht="18" customHeight="1" x14ac:dyDescent="0.2">
      <c r="A19" s="17">
        <f>A18-2*Entradas!$B$5/(41-1)</f>
        <v>0.69999999999999929</v>
      </c>
      <c r="B19" s="18" t="str">
        <f>IF((B$5^2+$A19^2)&gt;Entradas!$B$5^2,"",--(SQRT((B$5-Entradas!$K$12)^2+($A19-Entradas!$L$12)^2)&lt;=Entradas!$D$12)+--(SQRT((B$5-Entradas!$K$13)^2+($A19-Entradas!$L$13)^2)&lt;=Entradas!$D$13)+--(SQRT((B$5-Entradas!$K$14)^2+($A19-Entradas!$L$14)^2)&lt;=Entradas!$D$14)+--(SQRT((B$5-Entradas!$K$15)^2+($A19-Entradas!$L$15)^2)&lt;=Entradas!$D$15)+--(SQRT((B$5-Entradas!$K$16)^2+($A19-Entradas!$L$16)^2)&lt;=Entradas!$D$16))</f>
        <v/>
      </c>
      <c r="C19" s="18" t="str">
        <f>IF((C$5^2+$A19^2)&gt;Entradas!$B$5^2,"",--(SQRT((C$5-Entradas!$K$12)^2+($A19-Entradas!$L$12)^2)&lt;=Entradas!$D$12)+--(SQRT((C$5-Entradas!$K$13)^2+($A19-Entradas!$L$13)^2)&lt;=Entradas!$D$13)+--(SQRT((C$5-Entradas!$K$14)^2+($A19-Entradas!$L$14)^2)&lt;=Entradas!$D$14)+--(SQRT((C$5-Entradas!$K$15)^2+($A19-Entradas!$L$15)^2)&lt;=Entradas!$D$15)+--(SQRT((C$5-Entradas!$K$16)^2+($A19-Entradas!$L$16)^2)&lt;=Entradas!$D$16))</f>
        <v/>
      </c>
      <c r="D19" s="18">
        <f>IF((D$5^2+$A19^2)&gt;Entradas!$B$5^2,"",--(SQRT((D$5-Entradas!$K$12)^2+($A19-Entradas!$L$12)^2)&lt;=Entradas!$D$12)+--(SQRT((D$5-Entradas!$K$13)^2+($A19-Entradas!$L$13)^2)&lt;=Entradas!$D$13)+--(SQRT((D$5-Entradas!$K$14)^2+($A19-Entradas!$L$14)^2)&lt;=Entradas!$D$14)+--(SQRT((D$5-Entradas!$K$15)^2+($A19-Entradas!$L$15)^2)&lt;=Entradas!$D$15)+--(SQRT((D$5-Entradas!$K$16)^2+($A19-Entradas!$L$16)^2)&lt;=Entradas!$D$16))</f>
        <v>5</v>
      </c>
      <c r="E19" s="18">
        <f>IF((E$5^2+$A19^2)&gt;Entradas!$B$5^2,"",--(SQRT((E$5-Entradas!$K$12)^2+($A19-Entradas!$L$12)^2)&lt;=Entradas!$D$12)+--(SQRT((E$5-Entradas!$K$13)^2+($A19-Entradas!$L$13)^2)&lt;=Entradas!$D$13)+--(SQRT((E$5-Entradas!$K$14)^2+($A19-Entradas!$L$14)^2)&lt;=Entradas!$D$14)+--(SQRT((E$5-Entradas!$K$15)^2+($A19-Entradas!$L$15)^2)&lt;=Entradas!$D$15)+--(SQRT((E$5-Entradas!$K$16)^2+($A19-Entradas!$L$16)^2)&lt;=Entradas!$D$16))</f>
        <v>5</v>
      </c>
      <c r="F19" s="18">
        <f>IF((F$5^2+$A19^2)&gt;Entradas!$B$5^2,"",--(SQRT((F$5-Entradas!$K$12)^2+($A19-Entradas!$L$12)^2)&lt;=Entradas!$D$12)+--(SQRT((F$5-Entradas!$K$13)^2+($A19-Entradas!$L$13)^2)&lt;=Entradas!$D$13)+--(SQRT((F$5-Entradas!$K$14)^2+($A19-Entradas!$L$14)^2)&lt;=Entradas!$D$14)+--(SQRT((F$5-Entradas!$K$15)^2+($A19-Entradas!$L$15)^2)&lt;=Entradas!$D$15)+--(SQRT((F$5-Entradas!$K$16)^2+($A19-Entradas!$L$16)^2)&lt;=Entradas!$D$16))</f>
        <v>5</v>
      </c>
      <c r="G19" s="18">
        <f>IF((G$5^2+$A19^2)&gt;Entradas!$B$5^2,"",--(SQRT((G$5-Entradas!$K$12)^2+($A19-Entradas!$L$12)^2)&lt;=Entradas!$D$12)+--(SQRT((G$5-Entradas!$K$13)^2+($A19-Entradas!$L$13)^2)&lt;=Entradas!$D$13)+--(SQRT((G$5-Entradas!$K$14)^2+($A19-Entradas!$L$14)^2)&lt;=Entradas!$D$14)+--(SQRT((G$5-Entradas!$K$15)^2+($A19-Entradas!$L$15)^2)&lt;=Entradas!$D$15)+--(SQRT((G$5-Entradas!$K$16)^2+($A19-Entradas!$L$16)^2)&lt;=Entradas!$D$16))</f>
        <v>5</v>
      </c>
      <c r="H19" s="18">
        <f>IF((H$5^2+$A19^2)&gt;Entradas!$B$5^2,"",--(SQRT((H$5-Entradas!$K$12)^2+($A19-Entradas!$L$12)^2)&lt;=Entradas!$D$12)+--(SQRT((H$5-Entradas!$K$13)^2+($A19-Entradas!$L$13)^2)&lt;=Entradas!$D$13)+--(SQRT((H$5-Entradas!$K$14)^2+($A19-Entradas!$L$14)^2)&lt;=Entradas!$D$14)+--(SQRT((H$5-Entradas!$K$15)^2+($A19-Entradas!$L$15)^2)&lt;=Entradas!$D$15)+--(SQRT((H$5-Entradas!$K$16)^2+($A19-Entradas!$L$16)^2)&lt;=Entradas!$D$16))</f>
        <v>5</v>
      </c>
      <c r="I19" s="18">
        <f>IF((I$5^2+$A19^2)&gt;Entradas!$B$5^2,"",--(SQRT((I$5-Entradas!$K$12)^2+($A19-Entradas!$L$12)^2)&lt;=Entradas!$D$12)+--(SQRT((I$5-Entradas!$K$13)^2+($A19-Entradas!$L$13)^2)&lt;=Entradas!$D$13)+--(SQRT((I$5-Entradas!$K$14)^2+($A19-Entradas!$L$14)^2)&lt;=Entradas!$D$14)+--(SQRT((I$5-Entradas!$K$15)^2+($A19-Entradas!$L$15)^2)&lt;=Entradas!$D$15)+--(SQRT((I$5-Entradas!$K$16)^2+($A19-Entradas!$L$16)^2)&lt;=Entradas!$D$16))</f>
        <v>5</v>
      </c>
      <c r="J19" s="18">
        <f>IF((J$5^2+$A19^2)&gt;Entradas!$B$5^2,"",--(SQRT((J$5-Entradas!$K$12)^2+($A19-Entradas!$L$12)^2)&lt;=Entradas!$D$12)+--(SQRT((J$5-Entradas!$K$13)^2+($A19-Entradas!$L$13)^2)&lt;=Entradas!$D$13)+--(SQRT((J$5-Entradas!$K$14)^2+($A19-Entradas!$L$14)^2)&lt;=Entradas!$D$14)+--(SQRT((J$5-Entradas!$K$15)^2+($A19-Entradas!$L$15)^2)&lt;=Entradas!$D$15)+--(SQRT((J$5-Entradas!$K$16)^2+($A19-Entradas!$L$16)^2)&lt;=Entradas!$D$16))</f>
        <v>5</v>
      </c>
      <c r="K19" s="18">
        <f>IF((K$5^2+$A19^2)&gt;Entradas!$B$5^2,"",--(SQRT((K$5-Entradas!$K$12)^2+($A19-Entradas!$L$12)^2)&lt;=Entradas!$D$12)+--(SQRT((K$5-Entradas!$K$13)^2+($A19-Entradas!$L$13)^2)&lt;=Entradas!$D$13)+--(SQRT((K$5-Entradas!$K$14)^2+($A19-Entradas!$L$14)^2)&lt;=Entradas!$D$14)+--(SQRT((K$5-Entradas!$K$15)^2+($A19-Entradas!$L$15)^2)&lt;=Entradas!$D$15)+--(SQRT((K$5-Entradas!$K$16)^2+($A19-Entradas!$L$16)^2)&lt;=Entradas!$D$16))</f>
        <v>5</v>
      </c>
      <c r="L19" s="18">
        <f>IF((L$5^2+$A19^2)&gt;Entradas!$B$5^2,"",--(SQRT((L$5-Entradas!$K$12)^2+($A19-Entradas!$L$12)^2)&lt;=Entradas!$D$12)+--(SQRT((L$5-Entradas!$K$13)^2+($A19-Entradas!$L$13)^2)&lt;=Entradas!$D$13)+--(SQRT((L$5-Entradas!$K$14)^2+($A19-Entradas!$L$14)^2)&lt;=Entradas!$D$14)+--(SQRT((L$5-Entradas!$K$15)^2+($A19-Entradas!$L$15)^2)&lt;=Entradas!$D$15)+--(SQRT((L$5-Entradas!$K$16)^2+($A19-Entradas!$L$16)^2)&lt;=Entradas!$D$16))</f>
        <v>5</v>
      </c>
      <c r="M19" s="18">
        <f>IF((M$5^2+$A19^2)&gt;Entradas!$B$5^2,"",--(SQRT((M$5-Entradas!$K$12)^2+($A19-Entradas!$L$12)^2)&lt;=Entradas!$D$12)+--(SQRT((M$5-Entradas!$K$13)^2+($A19-Entradas!$L$13)^2)&lt;=Entradas!$D$13)+--(SQRT((M$5-Entradas!$K$14)^2+($A19-Entradas!$L$14)^2)&lt;=Entradas!$D$14)+--(SQRT((M$5-Entradas!$K$15)^2+($A19-Entradas!$L$15)^2)&lt;=Entradas!$D$15)+--(SQRT((M$5-Entradas!$K$16)^2+($A19-Entradas!$L$16)^2)&lt;=Entradas!$D$16))</f>
        <v>5</v>
      </c>
      <c r="N19" s="18">
        <f>IF((N$5^2+$A19^2)&gt;Entradas!$B$5^2,"",--(SQRT((N$5-Entradas!$K$12)^2+($A19-Entradas!$L$12)^2)&lt;=Entradas!$D$12)+--(SQRT((N$5-Entradas!$K$13)^2+($A19-Entradas!$L$13)^2)&lt;=Entradas!$D$13)+--(SQRT((N$5-Entradas!$K$14)^2+($A19-Entradas!$L$14)^2)&lt;=Entradas!$D$14)+--(SQRT((N$5-Entradas!$K$15)^2+($A19-Entradas!$L$15)^2)&lt;=Entradas!$D$15)+--(SQRT((N$5-Entradas!$K$16)^2+($A19-Entradas!$L$16)^2)&lt;=Entradas!$D$16))</f>
        <v>5</v>
      </c>
      <c r="O19" s="18">
        <f>IF((O$5^2+$A19^2)&gt;Entradas!$B$5^2,"",--(SQRT((O$5-Entradas!$K$12)^2+($A19-Entradas!$L$12)^2)&lt;=Entradas!$D$12)+--(SQRT((O$5-Entradas!$K$13)^2+($A19-Entradas!$L$13)^2)&lt;=Entradas!$D$13)+--(SQRT((O$5-Entradas!$K$14)^2+($A19-Entradas!$L$14)^2)&lt;=Entradas!$D$14)+--(SQRT((O$5-Entradas!$K$15)^2+($A19-Entradas!$L$15)^2)&lt;=Entradas!$D$15)+--(SQRT((O$5-Entradas!$K$16)^2+($A19-Entradas!$L$16)^2)&lt;=Entradas!$D$16))</f>
        <v>5</v>
      </c>
      <c r="P19" s="18">
        <f>IF((P$5^2+$A19^2)&gt;Entradas!$B$5^2,"",--(SQRT((P$5-Entradas!$K$12)^2+($A19-Entradas!$L$12)^2)&lt;=Entradas!$D$12)+--(SQRT((P$5-Entradas!$K$13)^2+($A19-Entradas!$L$13)^2)&lt;=Entradas!$D$13)+--(SQRT((P$5-Entradas!$K$14)^2+($A19-Entradas!$L$14)^2)&lt;=Entradas!$D$14)+--(SQRT((P$5-Entradas!$K$15)^2+($A19-Entradas!$L$15)^2)&lt;=Entradas!$D$15)+--(SQRT((P$5-Entradas!$K$16)^2+($A19-Entradas!$L$16)^2)&lt;=Entradas!$D$16))</f>
        <v>5</v>
      </c>
      <c r="Q19" s="18">
        <f>IF((Q$5^2+$A19^2)&gt;Entradas!$B$5^2,"",--(SQRT((Q$5-Entradas!$K$12)^2+($A19-Entradas!$L$12)^2)&lt;=Entradas!$D$12)+--(SQRT((Q$5-Entradas!$K$13)^2+($A19-Entradas!$L$13)^2)&lt;=Entradas!$D$13)+--(SQRT((Q$5-Entradas!$K$14)^2+($A19-Entradas!$L$14)^2)&lt;=Entradas!$D$14)+--(SQRT((Q$5-Entradas!$K$15)^2+($A19-Entradas!$L$15)^2)&lt;=Entradas!$D$15)+--(SQRT((Q$5-Entradas!$K$16)^2+($A19-Entradas!$L$16)^2)&lt;=Entradas!$D$16))</f>
        <v>5</v>
      </c>
      <c r="R19" s="18">
        <f>IF((R$5^2+$A19^2)&gt;Entradas!$B$5^2,"",--(SQRT((R$5-Entradas!$K$12)^2+($A19-Entradas!$L$12)^2)&lt;=Entradas!$D$12)+--(SQRT((R$5-Entradas!$K$13)^2+($A19-Entradas!$L$13)^2)&lt;=Entradas!$D$13)+--(SQRT((R$5-Entradas!$K$14)^2+($A19-Entradas!$L$14)^2)&lt;=Entradas!$D$14)+--(SQRT((R$5-Entradas!$K$15)^2+($A19-Entradas!$L$15)^2)&lt;=Entradas!$D$15)+--(SQRT((R$5-Entradas!$K$16)^2+($A19-Entradas!$L$16)^2)&lt;=Entradas!$D$16))</f>
        <v>5</v>
      </c>
      <c r="S19" s="18">
        <f>IF((S$5^2+$A19^2)&gt;Entradas!$B$5^2,"",--(SQRT((S$5-Entradas!$K$12)^2+($A19-Entradas!$L$12)^2)&lt;=Entradas!$D$12)+--(SQRT((S$5-Entradas!$K$13)^2+($A19-Entradas!$L$13)^2)&lt;=Entradas!$D$13)+--(SQRT((S$5-Entradas!$K$14)^2+($A19-Entradas!$L$14)^2)&lt;=Entradas!$D$14)+--(SQRT((S$5-Entradas!$K$15)^2+($A19-Entradas!$L$15)^2)&lt;=Entradas!$D$15)+--(SQRT((S$5-Entradas!$K$16)^2+($A19-Entradas!$L$16)^2)&lt;=Entradas!$D$16))</f>
        <v>5</v>
      </c>
      <c r="T19" s="18">
        <f>IF((T$5^2+$A19^2)&gt;Entradas!$B$5^2,"",--(SQRT((T$5-Entradas!$K$12)^2+($A19-Entradas!$L$12)^2)&lt;=Entradas!$D$12)+--(SQRT((T$5-Entradas!$K$13)^2+($A19-Entradas!$L$13)^2)&lt;=Entradas!$D$13)+--(SQRT((T$5-Entradas!$K$14)^2+($A19-Entradas!$L$14)^2)&lt;=Entradas!$D$14)+--(SQRT((T$5-Entradas!$K$15)^2+($A19-Entradas!$L$15)^2)&lt;=Entradas!$D$15)+--(SQRT((T$5-Entradas!$K$16)^2+($A19-Entradas!$L$16)^2)&lt;=Entradas!$D$16))</f>
        <v>5</v>
      </c>
      <c r="U19" s="18">
        <f>IF((U$5^2+$A19^2)&gt;Entradas!$B$5^2,"",--(SQRT((U$5-Entradas!$K$12)^2+($A19-Entradas!$L$12)^2)&lt;=Entradas!$D$12)+--(SQRT((U$5-Entradas!$K$13)^2+($A19-Entradas!$L$13)^2)&lt;=Entradas!$D$13)+--(SQRT((U$5-Entradas!$K$14)^2+($A19-Entradas!$L$14)^2)&lt;=Entradas!$D$14)+--(SQRT((U$5-Entradas!$K$15)^2+($A19-Entradas!$L$15)^2)&lt;=Entradas!$D$15)+--(SQRT((U$5-Entradas!$K$16)^2+($A19-Entradas!$L$16)^2)&lt;=Entradas!$D$16))</f>
        <v>5</v>
      </c>
      <c r="V19" s="18">
        <f>IF((V$5^2+$A19^2)&gt;Entradas!$B$5^2,"",--(SQRT((V$5-Entradas!$K$12)^2+($A19-Entradas!$L$12)^2)&lt;=Entradas!$D$12)+--(SQRT((V$5-Entradas!$K$13)^2+($A19-Entradas!$L$13)^2)&lt;=Entradas!$D$13)+--(SQRT((V$5-Entradas!$K$14)^2+($A19-Entradas!$L$14)^2)&lt;=Entradas!$D$14)+--(SQRT((V$5-Entradas!$K$15)^2+($A19-Entradas!$L$15)^2)&lt;=Entradas!$D$15)+--(SQRT((V$5-Entradas!$K$16)^2+($A19-Entradas!$L$16)^2)&lt;=Entradas!$D$16))</f>
        <v>5</v>
      </c>
      <c r="W19" s="18">
        <f>IF((W$5^2+$A19^2)&gt;Entradas!$B$5^2,"",--(SQRT((W$5-Entradas!$K$12)^2+($A19-Entradas!$L$12)^2)&lt;=Entradas!$D$12)+--(SQRT((W$5-Entradas!$K$13)^2+($A19-Entradas!$L$13)^2)&lt;=Entradas!$D$13)+--(SQRT((W$5-Entradas!$K$14)^2+($A19-Entradas!$L$14)^2)&lt;=Entradas!$D$14)+--(SQRT((W$5-Entradas!$K$15)^2+($A19-Entradas!$L$15)^2)&lt;=Entradas!$D$15)+--(SQRT((W$5-Entradas!$K$16)^2+($A19-Entradas!$L$16)^2)&lt;=Entradas!$D$16))</f>
        <v>5</v>
      </c>
      <c r="X19" s="18">
        <f>IF((X$5^2+$A19^2)&gt;Entradas!$B$5^2,"",--(SQRT((X$5-Entradas!$K$12)^2+($A19-Entradas!$L$12)^2)&lt;=Entradas!$D$12)+--(SQRT((X$5-Entradas!$K$13)^2+($A19-Entradas!$L$13)^2)&lt;=Entradas!$D$13)+--(SQRT((X$5-Entradas!$K$14)^2+($A19-Entradas!$L$14)^2)&lt;=Entradas!$D$14)+--(SQRT((X$5-Entradas!$K$15)^2+($A19-Entradas!$L$15)^2)&lt;=Entradas!$D$15)+--(SQRT((X$5-Entradas!$K$16)^2+($A19-Entradas!$L$16)^2)&lt;=Entradas!$D$16))</f>
        <v>5</v>
      </c>
      <c r="Y19" s="18">
        <f>IF((Y$5^2+$A19^2)&gt;Entradas!$B$5^2,"",--(SQRT((Y$5-Entradas!$K$12)^2+($A19-Entradas!$L$12)^2)&lt;=Entradas!$D$12)+--(SQRT((Y$5-Entradas!$K$13)^2+($A19-Entradas!$L$13)^2)&lt;=Entradas!$D$13)+--(SQRT((Y$5-Entradas!$K$14)^2+($A19-Entradas!$L$14)^2)&lt;=Entradas!$D$14)+--(SQRT((Y$5-Entradas!$K$15)^2+($A19-Entradas!$L$15)^2)&lt;=Entradas!$D$15)+--(SQRT((Y$5-Entradas!$K$16)^2+($A19-Entradas!$L$16)^2)&lt;=Entradas!$D$16))</f>
        <v>5</v>
      </c>
      <c r="Z19" s="18">
        <f>IF((Z$5^2+$A19^2)&gt;Entradas!$B$5^2,"",--(SQRT((Z$5-Entradas!$K$12)^2+($A19-Entradas!$L$12)^2)&lt;=Entradas!$D$12)+--(SQRT((Z$5-Entradas!$K$13)^2+($A19-Entradas!$L$13)^2)&lt;=Entradas!$D$13)+--(SQRT((Z$5-Entradas!$K$14)^2+($A19-Entradas!$L$14)^2)&lt;=Entradas!$D$14)+--(SQRT((Z$5-Entradas!$K$15)^2+($A19-Entradas!$L$15)^2)&lt;=Entradas!$D$15)+--(SQRT((Z$5-Entradas!$K$16)^2+($A19-Entradas!$L$16)^2)&lt;=Entradas!$D$16))</f>
        <v>5</v>
      </c>
      <c r="AA19" s="18">
        <f>IF((AA$5^2+$A19^2)&gt;Entradas!$B$5^2,"",--(SQRT((AA$5-Entradas!$K$12)^2+($A19-Entradas!$L$12)^2)&lt;=Entradas!$D$12)+--(SQRT((AA$5-Entradas!$K$13)^2+($A19-Entradas!$L$13)^2)&lt;=Entradas!$D$13)+--(SQRT((AA$5-Entradas!$K$14)^2+($A19-Entradas!$L$14)^2)&lt;=Entradas!$D$14)+--(SQRT((AA$5-Entradas!$K$15)^2+($A19-Entradas!$L$15)^2)&lt;=Entradas!$D$15)+--(SQRT((AA$5-Entradas!$K$16)^2+($A19-Entradas!$L$16)^2)&lt;=Entradas!$D$16))</f>
        <v>5</v>
      </c>
      <c r="AB19" s="18">
        <f>IF((AB$5^2+$A19^2)&gt;Entradas!$B$5^2,"",--(SQRT((AB$5-Entradas!$K$12)^2+($A19-Entradas!$L$12)^2)&lt;=Entradas!$D$12)+--(SQRT((AB$5-Entradas!$K$13)^2+($A19-Entradas!$L$13)^2)&lt;=Entradas!$D$13)+--(SQRT((AB$5-Entradas!$K$14)^2+($A19-Entradas!$L$14)^2)&lt;=Entradas!$D$14)+--(SQRT((AB$5-Entradas!$K$15)^2+($A19-Entradas!$L$15)^2)&lt;=Entradas!$D$15)+--(SQRT((AB$5-Entradas!$K$16)^2+($A19-Entradas!$L$16)^2)&lt;=Entradas!$D$16))</f>
        <v>5</v>
      </c>
      <c r="AC19" s="18">
        <f>IF((AC$5^2+$A19^2)&gt;Entradas!$B$5^2,"",--(SQRT((AC$5-Entradas!$K$12)^2+($A19-Entradas!$L$12)^2)&lt;=Entradas!$D$12)+--(SQRT((AC$5-Entradas!$K$13)^2+($A19-Entradas!$L$13)^2)&lt;=Entradas!$D$13)+--(SQRT((AC$5-Entradas!$K$14)^2+($A19-Entradas!$L$14)^2)&lt;=Entradas!$D$14)+--(SQRT((AC$5-Entradas!$K$15)^2+($A19-Entradas!$L$15)^2)&lt;=Entradas!$D$15)+--(SQRT((AC$5-Entradas!$K$16)^2+($A19-Entradas!$L$16)^2)&lt;=Entradas!$D$16))</f>
        <v>5</v>
      </c>
      <c r="AD19" s="18">
        <f>IF((AD$5^2+$A19^2)&gt;Entradas!$B$5^2,"",--(SQRT((AD$5-Entradas!$K$12)^2+($A19-Entradas!$L$12)^2)&lt;=Entradas!$D$12)+--(SQRT((AD$5-Entradas!$K$13)^2+($A19-Entradas!$L$13)^2)&lt;=Entradas!$D$13)+--(SQRT((AD$5-Entradas!$K$14)^2+($A19-Entradas!$L$14)^2)&lt;=Entradas!$D$14)+--(SQRT((AD$5-Entradas!$K$15)^2+($A19-Entradas!$L$15)^2)&lt;=Entradas!$D$15)+--(SQRT((AD$5-Entradas!$K$16)^2+($A19-Entradas!$L$16)^2)&lt;=Entradas!$D$16))</f>
        <v>5</v>
      </c>
      <c r="AE19" s="18">
        <f>IF((AE$5^2+$A19^2)&gt;Entradas!$B$5^2,"",--(SQRT((AE$5-Entradas!$K$12)^2+($A19-Entradas!$L$12)^2)&lt;=Entradas!$D$12)+--(SQRT((AE$5-Entradas!$K$13)^2+($A19-Entradas!$L$13)^2)&lt;=Entradas!$D$13)+--(SQRT((AE$5-Entradas!$K$14)^2+($A19-Entradas!$L$14)^2)&lt;=Entradas!$D$14)+--(SQRT((AE$5-Entradas!$K$15)^2+($A19-Entradas!$L$15)^2)&lt;=Entradas!$D$15)+--(SQRT((AE$5-Entradas!$K$16)^2+($A19-Entradas!$L$16)^2)&lt;=Entradas!$D$16))</f>
        <v>5</v>
      </c>
      <c r="AF19" s="18">
        <f>IF((AF$5^2+$A19^2)&gt;Entradas!$B$5^2,"",--(SQRT((AF$5-Entradas!$K$12)^2+($A19-Entradas!$L$12)^2)&lt;=Entradas!$D$12)+--(SQRT((AF$5-Entradas!$K$13)^2+($A19-Entradas!$L$13)^2)&lt;=Entradas!$D$13)+--(SQRT((AF$5-Entradas!$K$14)^2+($A19-Entradas!$L$14)^2)&lt;=Entradas!$D$14)+--(SQRT((AF$5-Entradas!$K$15)^2+($A19-Entradas!$L$15)^2)&lt;=Entradas!$D$15)+--(SQRT((AF$5-Entradas!$K$16)^2+($A19-Entradas!$L$16)^2)&lt;=Entradas!$D$16))</f>
        <v>5</v>
      </c>
      <c r="AG19" s="18">
        <f>IF((AG$5^2+$A19^2)&gt;Entradas!$B$5^2,"",--(SQRT((AG$5-Entradas!$K$12)^2+($A19-Entradas!$L$12)^2)&lt;=Entradas!$D$12)+--(SQRT((AG$5-Entradas!$K$13)^2+($A19-Entradas!$L$13)^2)&lt;=Entradas!$D$13)+--(SQRT((AG$5-Entradas!$K$14)^2+($A19-Entradas!$L$14)^2)&lt;=Entradas!$D$14)+--(SQRT((AG$5-Entradas!$K$15)^2+($A19-Entradas!$L$15)^2)&lt;=Entradas!$D$15)+--(SQRT((AG$5-Entradas!$K$16)^2+($A19-Entradas!$L$16)^2)&lt;=Entradas!$D$16))</f>
        <v>5</v>
      </c>
      <c r="AH19" s="18">
        <f>IF((AH$5^2+$A19^2)&gt;Entradas!$B$5^2,"",--(SQRT((AH$5-Entradas!$K$12)^2+($A19-Entradas!$L$12)^2)&lt;=Entradas!$D$12)+--(SQRT((AH$5-Entradas!$K$13)^2+($A19-Entradas!$L$13)^2)&lt;=Entradas!$D$13)+--(SQRT((AH$5-Entradas!$K$14)^2+($A19-Entradas!$L$14)^2)&lt;=Entradas!$D$14)+--(SQRT((AH$5-Entradas!$K$15)^2+($A19-Entradas!$L$15)^2)&lt;=Entradas!$D$15)+--(SQRT((AH$5-Entradas!$K$16)^2+($A19-Entradas!$L$16)^2)&lt;=Entradas!$D$16))</f>
        <v>5</v>
      </c>
      <c r="AI19" s="18">
        <f>IF((AI$5^2+$A19^2)&gt;Entradas!$B$5^2,"",--(SQRT((AI$5-Entradas!$K$12)^2+($A19-Entradas!$L$12)^2)&lt;=Entradas!$D$12)+--(SQRT((AI$5-Entradas!$K$13)^2+($A19-Entradas!$L$13)^2)&lt;=Entradas!$D$13)+--(SQRT((AI$5-Entradas!$K$14)^2+($A19-Entradas!$L$14)^2)&lt;=Entradas!$D$14)+--(SQRT((AI$5-Entradas!$K$15)^2+($A19-Entradas!$L$15)^2)&lt;=Entradas!$D$15)+--(SQRT((AI$5-Entradas!$K$16)^2+($A19-Entradas!$L$16)^2)&lt;=Entradas!$D$16))</f>
        <v>5</v>
      </c>
      <c r="AJ19" s="18">
        <f>IF((AJ$5^2+$A19^2)&gt;Entradas!$B$5^2,"",--(SQRT((AJ$5-Entradas!$K$12)^2+($A19-Entradas!$L$12)^2)&lt;=Entradas!$D$12)+--(SQRT((AJ$5-Entradas!$K$13)^2+($A19-Entradas!$L$13)^2)&lt;=Entradas!$D$13)+--(SQRT((AJ$5-Entradas!$K$14)^2+($A19-Entradas!$L$14)^2)&lt;=Entradas!$D$14)+--(SQRT((AJ$5-Entradas!$K$15)^2+($A19-Entradas!$L$15)^2)&lt;=Entradas!$D$15)+--(SQRT((AJ$5-Entradas!$K$16)^2+($A19-Entradas!$L$16)^2)&lt;=Entradas!$D$16))</f>
        <v>5</v>
      </c>
      <c r="AK19" s="18">
        <f>IF((AK$5^2+$A19^2)&gt;Entradas!$B$5^2,"",--(SQRT((AK$5-Entradas!$K$12)^2+($A19-Entradas!$L$12)^2)&lt;=Entradas!$D$12)+--(SQRT((AK$5-Entradas!$K$13)^2+($A19-Entradas!$L$13)^2)&lt;=Entradas!$D$13)+--(SQRT((AK$5-Entradas!$K$14)^2+($A19-Entradas!$L$14)^2)&lt;=Entradas!$D$14)+--(SQRT((AK$5-Entradas!$K$15)^2+($A19-Entradas!$L$15)^2)&lt;=Entradas!$D$15)+--(SQRT((AK$5-Entradas!$K$16)^2+($A19-Entradas!$L$16)^2)&lt;=Entradas!$D$16))</f>
        <v>4</v>
      </c>
      <c r="AL19" s="18">
        <f>IF((AL$5^2+$A19^2)&gt;Entradas!$B$5^2,"",--(SQRT((AL$5-Entradas!$K$12)^2+($A19-Entradas!$L$12)^2)&lt;=Entradas!$D$12)+--(SQRT((AL$5-Entradas!$K$13)^2+($A19-Entradas!$L$13)^2)&lt;=Entradas!$D$13)+--(SQRT((AL$5-Entradas!$K$14)^2+($A19-Entradas!$L$14)^2)&lt;=Entradas!$D$14)+--(SQRT((AL$5-Entradas!$K$15)^2+($A19-Entradas!$L$15)^2)&lt;=Entradas!$D$15)+--(SQRT((AL$5-Entradas!$K$16)^2+($A19-Entradas!$L$16)^2)&lt;=Entradas!$D$16))</f>
        <v>4</v>
      </c>
      <c r="AM19" s="18">
        <f>IF((AM$5^2+$A19^2)&gt;Entradas!$B$5^2,"",--(SQRT((AM$5-Entradas!$K$12)^2+($A19-Entradas!$L$12)^2)&lt;=Entradas!$D$12)+--(SQRT((AM$5-Entradas!$K$13)^2+($A19-Entradas!$L$13)^2)&lt;=Entradas!$D$13)+--(SQRT((AM$5-Entradas!$K$14)^2+($A19-Entradas!$L$14)^2)&lt;=Entradas!$D$14)+--(SQRT((AM$5-Entradas!$K$15)^2+($A19-Entradas!$L$15)^2)&lt;=Entradas!$D$15)+--(SQRT((AM$5-Entradas!$K$16)^2+($A19-Entradas!$L$16)^2)&lt;=Entradas!$D$16))</f>
        <v>4</v>
      </c>
      <c r="AN19" s="18">
        <f>IF((AN$5^2+$A19^2)&gt;Entradas!$B$5^2,"",--(SQRT((AN$5-Entradas!$K$12)^2+($A19-Entradas!$L$12)^2)&lt;=Entradas!$D$12)+--(SQRT((AN$5-Entradas!$K$13)^2+($A19-Entradas!$L$13)^2)&lt;=Entradas!$D$13)+--(SQRT((AN$5-Entradas!$K$14)^2+($A19-Entradas!$L$14)^2)&lt;=Entradas!$D$14)+--(SQRT((AN$5-Entradas!$K$15)^2+($A19-Entradas!$L$15)^2)&lt;=Entradas!$D$15)+--(SQRT((AN$5-Entradas!$K$16)^2+($A19-Entradas!$L$16)^2)&lt;=Entradas!$D$16))</f>
        <v>4</v>
      </c>
      <c r="AO19" s="18" t="str">
        <f>IF((AO$5^2+$A19^2)&gt;Entradas!$B$5^2,"",--(SQRT((AO$5-Entradas!$K$12)^2+($A19-Entradas!$L$12)^2)&lt;=Entradas!$D$12)+--(SQRT((AO$5-Entradas!$K$13)^2+($A19-Entradas!$L$13)^2)&lt;=Entradas!$D$13)+--(SQRT((AO$5-Entradas!$K$14)^2+($A19-Entradas!$L$14)^2)&lt;=Entradas!$D$14)+--(SQRT((AO$5-Entradas!$K$15)^2+($A19-Entradas!$L$15)^2)&lt;=Entradas!$D$15)+--(SQRT((AO$5-Entradas!$K$16)^2+($A19-Entradas!$L$16)^2)&lt;=Entradas!$D$16))</f>
        <v/>
      </c>
      <c r="AP19" s="18" t="str">
        <f>IF((AP$5^2+$A19^2)&gt;Entradas!$B$5^2,"",--(SQRT((AP$5-Entradas!$K$12)^2+($A19-Entradas!$L$12)^2)&lt;=Entradas!$D$12)+--(SQRT((AP$5-Entradas!$K$13)^2+($A19-Entradas!$L$13)^2)&lt;=Entradas!$D$13)+--(SQRT((AP$5-Entradas!$K$14)^2+($A19-Entradas!$L$14)^2)&lt;=Entradas!$D$14)+--(SQRT((AP$5-Entradas!$K$15)^2+($A19-Entradas!$L$15)^2)&lt;=Entradas!$D$15)+--(SQRT((AP$5-Entradas!$K$16)^2+($A19-Entradas!$L$16)^2)&lt;=Entradas!$D$16))</f>
        <v/>
      </c>
    </row>
    <row r="20" spans="1:42" ht="18" customHeight="1" x14ac:dyDescent="0.2">
      <c r="A20" s="17">
        <f>A19-2*Entradas!$B$5/(41-1)</f>
        <v>0.59999999999999931</v>
      </c>
      <c r="B20" s="18" t="str">
        <f>IF((B$5^2+$A20^2)&gt;Entradas!$B$5^2,"",--(SQRT((B$5-Entradas!$K$12)^2+($A20-Entradas!$L$12)^2)&lt;=Entradas!$D$12)+--(SQRT((B$5-Entradas!$K$13)^2+($A20-Entradas!$L$13)^2)&lt;=Entradas!$D$13)+--(SQRT((B$5-Entradas!$K$14)^2+($A20-Entradas!$L$14)^2)&lt;=Entradas!$D$14)+--(SQRT((B$5-Entradas!$K$15)^2+($A20-Entradas!$L$15)^2)&lt;=Entradas!$D$15)+--(SQRT((B$5-Entradas!$K$16)^2+($A20-Entradas!$L$16)^2)&lt;=Entradas!$D$16))</f>
        <v/>
      </c>
      <c r="C20" s="18">
        <f>IF((C$5^2+$A20^2)&gt;Entradas!$B$5^2,"",--(SQRT((C$5-Entradas!$K$12)^2+($A20-Entradas!$L$12)^2)&lt;=Entradas!$D$12)+--(SQRT((C$5-Entradas!$K$13)^2+($A20-Entradas!$L$13)^2)&lt;=Entradas!$D$13)+--(SQRT((C$5-Entradas!$K$14)^2+($A20-Entradas!$L$14)^2)&lt;=Entradas!$D$14)+--(SQRT((C$5-Entradas!$K$15)^2+($A20-Entradas!$L$15)^2)&lt;=Entradas!$D$15)+--(SQRT((C$5-Entradas!$K$16)^2+($A20-Entradas!$L$16)^2)&lt;=Entradas!$D$16))</f>
        <v>5</v>
      </c>
      <c r="D20" s="18">
        <f>IF((D$5^2+$A20^2)&gt;Entradas!$B$5^2,"",--(SQRT((D$5-Entradas!$K$12)^2+($A20-Entradas!$L$12)^2)&lt;=Entradas!$D$12)+--(SQRT((D$5-Entradas!$K$13)^2+($A20-Entradas!$L$13)^2)&lt;=Entradas!$D$13)+--(SQRT((D$5-Entradas!$K$14)^2+($A20-Entradas!$L$14)^2)&lt;=Entradas!$D$14)+--(SQRT((D$5-Entradas!$K$15)^2+($A20-Entradas!$L$15)^2)&lt;=Entradas!$D$15)+--(SQRT((D$5-Entradas!$K$16)^2+($A20-Entradas!$L$16)^2)&lt;=Entradas!$D$16))</f>
        <v>5</v>
      </c>
      <c r="E20" s="18">
        <f>IF((E$5^2+$A20^2)&gt;Entradas!$B$5^2,"",--(SQRT((E$5-Entradas!$K$12)^2+($A20-Entradas!$L$12)^2)&lt;=Entradas!$D$12)+--(SQRT((E$5-Entradas!$K$13)^2+($A20-Entradas!$L$13)^2)&lt;=Entradas!$D$13)+--(SQRT((E$5-Entradas!$K$14)^2+($A20-Entradas!$L$14)^2)&lt;=Entradas!$D$14)+--(SQRT((E$5-Entradas!$K$15)^2+($A20-Entradas!$L$15)^2)&lt;=Entradas!$D$15)+--(SQRT((E$5-Entradas!$K$16)^2+($A20-Entradas!$L$16)^2)&lt;=Entradas!$D$16))</f>
        <v>5</v>
      </c>
      <c r="F20" s="18">
        <f>IF((F$5^2+$A20^2)&gt;Entradas!$B$5^2,"",--(SQRT((F$5-Entradas!$K$12)^2+($A20-Entradas!$L$12)^2)&lt;=Entradas!$D$12)+--(SQRT((F$5-Entradas!$K$13)^2+($A20-Entradas!$L$13)^2)&lt;=Entradas!$D$13)+--(SQRT((F$5-Entradas!$K$14)^2+($A20-Entradas!$L$14)^2)&lt;=Entradas!$D$14)+--(SQRT((F$5-Entradas!$K$15)^2+($A20-Entradas!$L$15)^2)&lt;=Entradas!$D$15)+--(SQRT((F$5-Entradas!$K$16)^2+($A20-Entradas!$L$16)^2)&lt;=Entradas!$D$16))</f>
        <v>5</v>
      </c>
      <c r="G20" s="18">
        <f>IF((G$5^2+$A20^2)&gt;Entradas!$B$5^2,"",--(SQRT((G$5-Entradas!$K$12)^2+($A20-Entradas!$L$12)^2)&lt;=Entradas!$D$12)+--(SQRT((G$5-Entradas!$K$13)^2+($A20-Entradas!$L$13)^2)&lt;=Entradas!$D$13)+--(SQRT((G$5-Entradas!$K$14)^2+($A20-Entradas!$L$14)^2)&lt;=Entradas!$D$14)+--(SQRT((G$5-Entradas!$K$15)^2+($A20-Entradas!$L$15)^2)&lt;=Entradas!$D$15)+--(SQRT((G$5-Entradas!$K$16)^2+($A20-Entradas!$L$16)^2)&lt;=Entradas!$D$16))</f>
        <v>5</v>
      </c>
      <c r="H20" s="18">
        <f>IF((H$5^2+$A20^2)&gt;Entradas!$B$5^2,"",--(SQRT((H$5-Entradas!$K$12)^2+($A20-Entradas!$L$12)^2)&lt;=Entradas!$D$12)+--(SQRT((H$5-Entradas!$K$13)^2+($A20-Entradas!$L$13)^2)&lt;=Entradas!$D$13)+--(SQRT((H$5-Entradas!$K$14)^2+($A20-Entradas!$L$14)^2)&lt;=Entradas!$D$14)+--(SQRT((H$5-Entradas!$K$15)^2+($A20-Entradas!$L$15)^2)&lt;=Entradas!$D$15)+--(SQRT((H$5-Entradas!$K$16)^2+($A20-Entradas!$L$16)^2)&lt;=Entradas!$D$16))</f>
        <v>5</v>
      </c>
      <c r="I20" s="18">
        <f>IF((I$5^2+$A20^2)&gt;Entradas!$B$5^2,"",--(SQRT((I$5-Entradas!$K$12)^2+($A20-Entradas!$L$12)^2)&lt;=Entradas!$D$12)+--(SQRT((I$5-Entradas!$K$13)^2+($A20-Entradas!$L$13)^2)&lt;=Entradas!$D$13)+--(SQRT((I$5-Entradas!$K$14)^2+($A20-Entradas!$L$14)^2)&lt;=Entradas!$D$14)+--(SQRT((I$5-Entradas!$K$15)^2+($A20-Entradas!$L$15)^2)&lt;=Entradas!$D$15)+--(SQRT((I$5-Entradas!$K$16)^2+($A20-Entradas!$L$16)^2)&lt;=Entradas!$D$16))</f>
        <v>5</v>
      </c>
      <c r="J20" s="18">
        <f>IF((J$5^2+$A20^2)&gt;Entradas!$B$5^2,"",--(SQRT((J$5-Entradas!$K$12)^2+($A20-Entradas!$L$12)^2)&lt;=Entradas!$D$12)+--(SQRT((J$5-Entradas!$K$13)^2+($A20-Entradas!$L$13)^2)&lt;=Entradas!$D$13)+--(SQRT((J$5-Entradas!$K$14)^2+($A20-Entradas!$L$14)^2)&lt;=Entradas!$D$14)+--(SQRT((J$5-Entradas!$K$15)^2+($A20-Entradas!$L$15)^2)&lt;=Entradas!$D$15)+--(SQRT((J$5-Entradas!$K$16)^2+($A20-Entradas!$L$16)^2)&lt;=Entradas!$D$16))</f>
        <v>5</v>
      </c>
      <c r="K20" s="18">
        <f>IF((K$5^2+$A20^2)&gt;Entradas!$B$5^2,"",--(SQRT((K$5-Entradas!$K$12)^2+($A20-Entradas!$L$12)^2)&lt;=Entradas!$D$12)+--(SQRT((K$5-Entradas!$K$13)^2+($A20-Entradas!$L$13)^2)&lt;=Entradas!$D$13)+--(SQRT((K$5-Entradas!$K$14)^2+($A20-Entradas!$L$14)^2)&lt;=Entradas!$D$14)+--(SQRT((K$5-Entradas!$K$15)^2+($A20-Entradas!$L$15)^2)&lt;=Entradas!$D$15)+--(SQRT((K$5-Entradas!$K$16)^2+($A20-Entradas!$L$16)^2)&lt;=Entradas!$D$16))</f>
        <v>5</v>
      </c>
      <c r="L20" s="18">
        <f>IF((L$5^2+$A20^2)&gt;Entradas!$B$5^2,"",--(SQRT((L$5-Entradas!$K$12)^2+($A20-Entradas!$L$12)^2)&lt;=Entradas!$D$12)+--(SQRT((L$5-Entradas!$K$13)^2+($A20-Entradas!$L$13)^2)&lt;=Entradas!$D$13)+--(SQRT((L$5-Entradas!$K$14)^2+($A20-Entradas!$L$14)^2)&lt;=Entradas!$D$14)+--(SQRT((L$5-Entradas!$K$15)^2+($A20-Entradas!$L$15)^2)&lt;=Entradas!$D$15)+--(SQRT((L$5-Entradas!$K$16)^2+($A20-Entradas!$L$16)^2)&lt;=Entradas!$D$16))</f>
        <v>5</v>
      </c>
      <c r="M20" s="18">
        <f>IF((M$5^2+$A20^2)&gt;Entradas!$B$5^2,"",--(SQRT((M$5-Entradas!$K$12)^2+($A20-Entradas!$L$12)^2)&lt;=Entradas!$D$12)+--(SQRT((M$5-Entradas!$K$13)^2+($A20-Entradas!$L$13)^2)&lt;=Entradas!$D$13)+--(SQRT((M$5-Entradas!$K$14)^2+($A20-Entradas!$L$14)^2)&lt;=Entradas!$D$14)+--(SQRT((M$5-Entradas!$K$15)^2+($A20-Entradas!$L$15)^2)&lt;=Entradas!$D$15)+--(SQRT((M$5-Entradas!$K$16)^2+($A20-Entradas!$L$16)^2)&lt;=Entradas!$D$16))</f>
        <v>5</v>
      </c>
      <c r="N20" s="18">
        <f>IF((N$5^2+$A20^2)&gt;Entradas!$B$5^2,"",--(SQRT((N$5-Entradas!$K$12)^2+($A20-Entradas!$L$12)^2)&lt;=Entradas!$D$12)+--(SQRT((N$5-Entradas!$K$13)^2+($A20-Entradas!$L$13)^2)&lt;=Entradas!$D$13)+--(SQRT((N$5-Entradas!$K$14)^2+($A20-Entradas!$L$14)^2)&lt;=Entradas!$D$14)+--(SQRT((N$5-Entradas!$K$15)^2+($A20-Entradas!$L$15)^2)&lt;=Entradas!$D$15)+--(SQRT((N$5-Entradas!$K$16)^2+($A20-Entradas!$L$16)^2)&lt;=Entradas!$D$16))</f>
        <v>5</v>
      </c>
      <c r="O20" s="18">
        <f>IF((O$5^2+$A20^2)&gt;Entradas!$B$5^2,"",--(SQRT((O$5-Entradas!$K$12)^2+($A20-Entradas!$L$12)^2)&lt;=Entradas!$D$12)+--(SQRT((O$5-Entradas!$K$13)^2+($A20-Entradas!$L$13)^2)&lt;=Entradas!$D$13)+--(SQRT((O$5-Entradas!$K$14)^2+($A20-Entradas!$L$14)^2)&lt;=Entradas!$D$14)+--(SQRT((O$5-Entradas!$K$15)^2+($A20-Entradas!$L$15)^2)&lt;=Entradas!$D$15)+--(SQRT((O$5-Entradas!$K$16)^2+($A20-Entradas!$L$16)^2)&lt;=Entradas!$D$16))</f>
        <v>5</v>
      </c>
      <c r="P20" s="18">
        <f>IF((P$5^2+$A20^2)&gt;Entradas!$B$5^2,"",--(SQRT((P$5-Entradas!$K$12)^2+($A20-Entradas!$L$12)^2)&lt;=Entradas!$D$12)+--(SQRT((P$5-Entradas!$K$13)^2+($A20-Entradas!$L$13)^2)&lt;=Entradas!$D$13)+--(SQRT((P$5-Entradas!$K$14)^2+($A20-Entradas!$L$14)^2)&lt;=Entradas!$D$14)+--(SQRT((P$5-Entradas!$K$15)^2+($A20-Entradas!$L$15)^2)&lt;=Entradas!$D$15)+--(SQRT((P$5-Entradas!$K$16)^2+($A20-Entradas!$L$16)^2)&lt;=Entradas!$D$16))</f>
        <v>5</v>
      </c>
      <c r="Q20" s="18">
        <f>IF((Q$5^2+$A20^2)&gt;Entradas!$B$5^2,"",--(SQRT((Q$5-Entradas!$K$12)^2+($A20-Entradas!$L$12)^2)&lt;=Entradas!$D$12)+--(SQRT((Q$5-Entradas!$K$13)^2+($A20-Entradas!$L$13)^2)&lt;=Entradas!$D$13)+--(SQRT((Q$5-Entradas!$K$14)^2+($A20-Entradas!$L$14)^2)&lt;=Entradas!$D$14)+--(SQRT((Q$5-Entradas!$K$15)^2+($A20-Entradas!$L$15)^2)&lt;=Entradas!$D$15)+--(SQRT((Q$5-Entradas!$K$16)^2+($A20-Entradas!$L$16)^2)&lt;=Entradas!$D$16))</f>
        <v>5</v>
      </c>
      <c r="R20" s="18">
        <f>IF((R$5^2+$A20^2)&gt;Entradas!$B$5^2,"",--(SQRT((R$5-Entradas!$K$12)^2+($A20-Entradas!$L$12)^2)&lt;=Entradas!$D$12)+--(SQRT((R$5-Entradas!$K$13)^2+($A20-Entradas!$L$13)^2)&lt;=Entradas!$D$13)+--(SQRT((R$5-Entradas!$K$14)^2+($A20-Entradas!$L$14)^2)&lt;=Entradas!$D$14)+--(SQRT((R$5-Entradas!$K$15)^2+($A20-Entradas!$L$15)^2)&lt;=Entradas!$D$15)+--(SQRT((R$5-Entradas!$K$16)^2+($A20-Entradas!$L$16)^2)&lt;=Entradas!$D$16))</f>
        <v>5</v>
      </c>
      <c r="S20" s="18">
        <f>IF((S$5^2+$A20^2)&gt;Entradas!$B$5^2,"",--(SQRT((S$5-Entradas!$K$12)^2+($A20-Entradas!$L$12)^2)&lt;=Entradas!$D$12)+--(SQRT((S$5-Entradas!$K$13)^2+($A20-Entradas!$L$13)^2)&lt;=Entradas!$D$13)+--(SQRT((S$5-Entradas!$K$14)^2+($A20-Entradas!$L$14)^2)&lt;=Entradas!$D$14)+--(SQRT((S$5-Entradas!$K$15)^2+($A20-Entradas!$L$15)^2)&lt;=Entradas!$D$15)+--(SQRT((S$5-Entradas!$K$16)^2+($A20-Entradas!$L$16)^2)&lt;=Entradas!$D$16))</f>
        <v>5</v>
      </c>
      <c r="T20" s="18">
        <f>IF((T$5^2+$A20^2)&gt;Entradas!$B$5^2,"",--(SQRT((T$5-Entradas!$K$12)^2+($A20-Entradas!$L$12)^2)&lt;=Entradas!$D$12)+--(SQRT((T$5-Entradas!$K$13)^2+($A20-Entradas!$L$13)^2)&lt;=Entradas!$D$13)+--(SQRT((T$5-Entradas!$K$14)^2+($A20-Entradas!$L$14)^2)&lt;=Entradas!$D$14)+--(SQRT((T$5-Entradas!$K$15)^2+($A20-Entradas!$L$15)^2)&lt;=Entradas!$D$15)+--(SQRT((T$5-Entradas!$K$16)^2+($A20-Entradas!$L$16)^2)&lt;=Entradas!$D$16))</f>
        <v>5</v>
      </c>
      <c r="U20" s="18">
        <f>IF((U$5^2+$A20^2)&gt;Entradas!$B$5^2,"",--(SQRT((U$5-Entradas!$K$12)^2+($A20-Entradas!$L$12)^2)&lt;=Entradas!$D$12)+--(SQRT((U$5-Entradas!$K$13)^2+($A20-Entradas!$L$13)^2)&lt;=Entradas!$D$13)+--(SQRT((U$5-Entradas!$K$14)^2+($A20-Entradas!$L$14)^2)&lt;=Entradas!$D$14)+--(SQRT((U$5-Entradas!$K$15)^2+($A20-Entradas!$L$15)^2)&lt;=Entradas!$D$15)+--(SQRT((U$5-Entradas!$K$16)^2+($A20-Entradas!$L$16)^2)&lt;=Entradas!$D$16))</f>
        <v>5</v>
      </c>
      <c r="V20" s="18">
        <f>IF((V$5^2+$A20^2)&gt;Entradas!$B$5^2,"",--(SQRT((V$5-Entradas!$K$12)^2+($A20-Entradas!$L$12)^2)&lt;=Entradas!$D$12)+--(SQRT((V$5-Entradas!$K$13)^2+($A20-Entradas!$L$13)^2)&lt;=Entradas!$D$13)+--(SQRT((V$5-Entradas!$K$14)^2+($A20-Entradas!$L$14)^2)&lt;=Entradas!$D$14)+--(SQRT((V$5-Entradas!$K$15)^2+($A20-Entradas!$L$15)^2)&lt;=Entradas!$D$15)+--(SQRT((V$5-Entradas!$K$16)^2+($A20-Entradas!$L$16)^2)&lt;=Entradas!$D$16))</f>
        <v>5</v>
      </c>
      <c r="W20" s="18">
        <f>IF((W$5^2+$A20^2)&gt;Entradas!$B$5^2,"",--(SQRT((W$5-Entradas!$K$12)^2+($A20-Entradas!$L$12)^2)&lt;=Entradas!$D$12)+--(SQRT((W$5-Entradas!$K$13)^2+($A20-Entradas!$L$13)^2)&lt;=Entradas!$D$13)+--(SQRT((W$5-Entradas!$K$14)^2+($A20-Entradas!$L$14)^2)&lt;=Entradas!$D$14)+--(SQRT((W$5-Entradas!$K$15)^2+($A20-Entradas!$L$15)^2)&lt;=Entradas!$D$15)+--(SQRT((W$5-Entradas!$K$16)^2+($A20-Entradas!$L$16)^2)&lt;=Entradas!$D$16))</f>
        <v>5</v>
      </c>
      <c r="X20" s="18">
        <f>IF((X$5^2+$A20^2)&gt;Entradas!$B$5^2,"",--(SQRT((X$5-Entradas!$K$12)^2+($A20-Entradas!$L$12)^2)&lt;=Entradas!$D$12)+--(SQRT((X$5-Entradas!$K$13)^2+($A20-Entradas!$L$13)^2)&lt;=Entradas!$D$13)+--(SQRT((X$5-Entradas!$K$14)^2+($A20-Entradas!$L$14)^2)&lt;=Entradas!$D$14)+--(SQRT((X$5-Entradas!$K$15)^2+($A20-Entradas!$L$15)^2)&lt;=Entradas!$D$15)+--(SQRT((X$5-Entradas!$K$16)^2+($A20-Entradas!$L$16)^2)&lt;=Entradas!$D$16))</f>
        <v>5</v>
      </c>
      <c r="Y20" s="18">
        <f>IF((Y$5^2+$A20^2)&gt;Entradas!$B$5^2,"",--(SQRT((Y$5-Entradas!$K$12)^2+($A20-Entradas!$L$12)^2)&lt;=Entradas!$D$12)+--(SQRT((Y$5-Entradas!$K$13)^2+($A20-Entradas!$L$13)^2)&lt;=Entradas!$D$13)+--(SQRT((Y$5-Entradas!$K$14)^2+($A20-Entradas!$L$14)^2)&lt;=Entradas!$D$14)+--(SQRT((Y$5-Entradas!$K$15)^2+($A20-Entradas!$L$15)^2)&lt;=Entradas!$D$15)+--(SQRT((Y$5-Entradas!$K$16)^2+($A20-Entradas!$L$16)^2)&lt;=Entradas!$D$16))</f>
        <v>5</v>
      </c>
      <c r="Z20" s="18">
        <f>IF((Z$5^2+$A20^2)&gt;Entradas!$B$5^2,"",--(SQRT((Z$5-Entradas!$K$12)^2+($A20-Entradas!$L$12)^2)&lt;=Entradas!$D$12)+--(SQRT((Z$5-Entradas!$K$13)^2+($A20-Entradas!$L$13)^2)&lt;=Entradas!$D$13)+--(SQRT((Z$5-Entradas!$K$14)^2+($A20-Entradas!$L$14)^2)&lt;=Entradas!$D$14)+--(SQRT((Z$5-Entradas!$K$15)^2+($A20-Entradas!$L$15)^2)&lt;=Entradas!$D$15)+--(SQRT((Z$5-Entradas!$K$16)^2+($A20-Entradas!$L$16)^2)&lt;=Entradas!$D$16))</f>
        <v>5</v>
      </c>
      <c r="AA20" s="18">
        <f>IF((AA$5^2+$A20^2)&gt;Entradas!$B$5^2,"",--(SQRT((AA$5-Entradas!$K$12)^2+($A20-Entradas!$L$12)^2)&lt;=Entradas!$D$12)+--(SQRT((AA$5-Entradas!$K$13)^2+($A20-Entradas!$L$13)^2)&lt;=Entradas!$D$13)+--(SQRT((AA$5-Entradas!$K$14)^2+($A20-Entradas!$L$14)^2)&lt;=Entradas!$D$14)+--(SQRT((AA$5-Entradas!$K$15)^2+($A20-Entradas!$L$15)^2)&lt;=Entradas!$D$15)+--(SQRT((AA$5-Entradas!$K$16)^2+($A20-Entradas!$L$16)^2)&lt;=Entradas!$D$16))</f>
        <v>5</v>
      </c>
      <c r="AB20" s="18">
        <f>IF((AB$5^2+$A20^2)&gt;Entradas!$B$5^2,"",--(SQRT((AB$5-Entradas!$K$12)^2+($A20-Entradas!$L$12)^2)&lt;=Entradas!$D$12)+--(SQRT((AB$5-Entradas!$K$13)^2+($A20-Entradas!$L$13)^2)&lt;=Entradas!$D$13)+--(SQRT((AB$5-Entradas!$K$14)^2+($A20-Entradas!$L$14)^2)&lt;=Entradas!$D$14)+--(SQRT((AB$5-Entradas!$K$15)^2+($A20-Entradas!$L$15)^2)&lt;=Entradas!$D$15)+--(SQRT((AB$5-Entradas!$K$16)^2+($A20-Entradas!$L$16)^2)&lt;=Entradas!$D$16))</f>
        <v>5</v>
      </c>
      <c r="AC20" s="18">
        <f>IF((AC$5^2+$A20^2)&gt;Entradas!$B$5^2,"",--(SQRT((AC$5-Entradas!$K$12)^2+($A20-Entradas!$L$12)^2)&lt;=Entradas!$D$12)+--(SQRT((AC$5-Entradas!$K$13)^2+($A20-Entradas!$L$13)^2)&lt;=Entradas!$D$13)+--(SQRT((AC$5-Entradas!$K$14)^2+($A20-Entradas!$L$14)^2)&lt;=Entradas!$D$14)+--(SQRT((AC$5-Entradas!$K$15)^2+($A20-Entradas!$L$15)^2)&lt;=Entradas!$D$15)+--(SQRT((AC$5-Entradas!$K$16)^2+($A20-Entradas!$L$16)^2)&lt;=Entradas!$D$16))</f>
        <v>5</v>
      </c>
      <c r="AD20" s="18">
        <f>IF((AD$5^2+$A20^2)&gt;Entradas!$B$5^2,"",--(SQRT((AD$5-Entradas!$K$12)^2+($A20-Entradas!$L$12)^2)&lt;=Entradas!$D$12)+--(SQRT((AD$5-Entradas!$K$13)^2+($A20-Entradas!$L$13)^2)&lt;=Entradas!$D$13)+--(SQRT((AD$5-Entradas!$K$14)^2+($A20-Entradas!$L$14)^2)&lt;=Entradas!$D$14)+--(SQRT((AD$5-Entradas!$K$15)^2+($A20-Entradas!$L$15)^2)&lt;=Entradas!$D$15)+--(SQRT((AD$5-Entradas!$K$16)^2+($A20-Entradas!$L$16)^2)&lt;=Entradas!$D$16))</f>
        <v>5</v>
      </c>
      <c r="AE20" s="18">
        <f>IF((AE$5^2+$A20^2)&gt;Entradas!$B$5^2,"",--(SQRT((AE$5-Entradas!$K$12)^2+($A20-Entradas!$L$12)^2)&lt;=Entradas!$D$12)+--(SQRT((AE$5-Entradas!$K$13)^2+($A20-Entradas!$L$13)^2)&lt;=Entradas!$D$13)+--(SQRT((AE$5-Entradas!$K$14)^2+($A20-Entradas!$L$14)^2)&lt;=Entradas!$D$14)+--(SQRT((AE$5-Entradas!$K$15)^2+($A20-Entradas!$L$15)^2)&lt;=Entradas!$D$15)+--(SQRT((AE$5-Entradas!$K$16)^2+($A20-Entradas!$L$16)^2)&lt;=Entradas!$D$16))</f>
        <v>5</v>
      </c>
      <c r="AF20" s="18">
        <f>IF((AF$5^2+$A20^2)&gt;Entradas!$B$5^2,"",--(SQRT((AF$5-Entradas!$K$12)^2+($A20-Entradas!$L$12)^2)&lt;=Entradas!$D$12)+--(SQRT((AF$5-Entradas!$K$13)^2+($A20-Entradas!$L$13)^2)&lt;=Entradas!$D$13)+--(SQRT((AF$5-Entradas!$K$14)^2+($A20-Entradas!$L$14)^2)&lt;=Entradas!$D$14)+--(SQRT((AF$5-Entradas!$K$15)^2+($A20-Entradas!$L$15)^2)&lt;=Entradas!$D$15)+--(SQRT((AF$5-Entradas!$K$16)^2+($A20-Entradas!$L$16)^2)&lt;=Entradas!$D$16))</f>
        <v>5</v>
      </c>
      <c r="AG20" s="18">
        <f>IF((AG$5^2+$A20^2)&gt;Entradas!$B$5^2,"",--(SQRT((AG$5-Entradas!$K$12)^2+($A20-Entradas!$L$12)^2)&lt;=Entradas!$D$12)+--(SQRT((AG$5-Entradas!$K$13)^2+($A20-Entradas!$L$13)^2)&lt;=Entradas!$D$13)+--(SQRT((AG$5-Entradas!$K$14)^2+($A20-Entradas!$L$14)^2)&lt;=Entradas!$D$14)+--(SQRT((AG$5-Entradas!$K$15)^2+($A20-Entradas!$L$15)^2)&lt;=Entradas!$D$15)+--(SQRT((AG$5-Entradas!$K$16)^2+($A20-Entradas!$L$16)^2)&lt;=Entradas!$D$16))</f>
        <v>5</v>
      </c>
      <c r="AH20" s="18">
        <f>IF((AH$5^2+$A20^2)&gt;Entradas!$B$5^2,"",--(SQRT((AH$5-Entradas!$K$12)^2+($A20-Entradas!$L$12)^2)&lt;=Entradas!$D$12)+--(SQRT((AH$5-Entradas!$K$13)^2+($A20-Entradas!$L$13)^2)&lt;=Entradas!$D$13)+--(SQRT((AH$5-Entradas!$K$14)^2+($A20-Entradas!$L$14)^2)&lt;=Entradas!$D$14)+--(SQRT((AH$5-Entradas!$K$15)^2+($A20-Entradas!$L$15)^2)&lt;=Entradas!$D$15)+--(SQRT((AH$5-Entradas!$K$16)^2+($A20-Entradas!$L$16)^2)&lt;=Entradas!$D$16))</f>
        <v>5</v>
      </c>
      <c r="AI20" s="18">
        <f>IF((AI$5^2+$A20^2)&gt;Entradas!$B$5^2,"",--(SQRT((AI$5-Entradas!$K$12)^2+($A20-Entradas!$L$12)^2)&lt;=Entradas!$D$12)+--(SQRT((AI$5-Entradas!$K$13)^2+($A20-Entradas!$L$13)^2)&lt;=Entradas!$D$13)+--(SQRT((AI$5-Entradas!$K$14)^2+($A20-Entradas!$L$14)^2)&lt;=Entradas!$D$14)+--(SQRT((AI$5-Entradas!$K$15)^2+($A20-Entradas!$L$15)^2)&lt;=Entradas!$D$15)+--(SQRT((AI$5-Entradas!$K$16)^2+($A20-Entradas!$L$16)^2)&lt;=Entradas!$D$16))</f>
        <v>5</v>
      </c>
      <c r="AJ20" s="18">
        <f>IF((AJ$5^2+$A20^2)&gt;Entradas!$B$5^2,"",--(SQRT((AJ$5-Entradas!$K$12)^2+($A20-Entradas!$L$12)^2)&lt;=Entradas!$D$12)+--(SQRT((AJ$5-Entradas!$K$13)^2+($A20-Entradas!$L$13)^2)&lt;=Entradas!$D$13)+--(SQRT((AJ$5-Entradas!$K$14)^2+($A20-Entradas!$L$14)^2)&lt;=Entradas!$D$14)+--(SQRT((AJ$5-Entradas!$K$15)^2+($A20-Entradas!$L$15)^2)&lt;=Entradas!$D$15)+--(SQRT((AJ$5-Entradas!$K$16)^2+($A20-Entradas!$L$16)^2)&lt;=Entradas!$D$16))</f>
        <v>5</v>
      </c>
      <c r="AK20" s="18">
        <f>IF((AK$5^2+$A20^2)&gt;Entradas!$B$5^2,"",--(SQRT((AK$5-Entradas!$K$12)^2+($A20-Entradas!$L$12)^2)&lt;=Entradas!$D$12)+--(SQRT((AK$5-Entradas!$K$13)^2+($A20-Entradas!$L$13)^2)&lt;=Entradas!$D$13)+--(SQRT((AK$5-Entradas!$K$14)^2+($A20-Entradas!$L$14)^2)&lt;=Entradas!$D$14)+--(SQRT((AK$5-Entradas!$K$15)^2+($A20-Entradas!$L$15)^2)&lt;=Entradas!$D$15)+--(SQRT((AK$5-Entradas!$K$16)^2+($A20-Entradas!$L$16)^2)&lt;=Entradas!$D$16))</f>
        <v>4</v>
      </c>
      <c r="AL20" s="18">
        <f>IF((AL$5^2+$A20^2)&gt;Entradas!$B$5^2,"",--(SQRT((AL$5-Entradas!$K$12)^2+($A20-Entradas!$L$12)^2)&lt;=Entradas!$D$12)+--(SQRT((AL$5-Entradas!$K$13)^2+($A20-Entradas!$L$13)^2)&lt;=Entradas!$D$13)+--(SQRT((AL$5-Entradas!$K$14)^2+($A20-Entradas!$L$14)^2)&lt;=Entradas!$D$14)+--(SQRT((AL$5-Entradas!$K$15)^2+($A20-Entradas!$L$15)^2)&lt;=Entradas!$D$15)+--(SQRT((AL$5-Entradas!$K$16)^2+($A20-Entradas!$L$16)^2)&lt;=Entradas!$D$16))</f>
        <v>4</v>
      </c>
      <c r="AM20" s="18">
        <f>IF((AM$5^2+$A20^2)&gt;Entradas!$B$5^2,"",--(SQRT((AM$5-Entradas!$K$12)^2+($A20-Entradas!$L$12)^2)&lt;=Entradas!$D$12)+--(SQRT((AM$5-Entradas!$K$13)^2+($A20-Entradas!$L$13)^2)&lt;=Entradas!$D$13)+--(SQRT((AM$5-Entradas!$K$14)^2+($A20-Entradas!$L$14)^2)&lt;=Entradas!$D$14)+--(SQRT((AM$5-Entradas!$K$15)^2+($A20-Entradas!$L$15)^2)&lt;=Entradas!$D$15)+--(SQRT((AM$5-Entradas!$K$16)^2+($A20-Entradas!$L$16)^2)&lt;=Entradas!$D$16))</f>
        <v>4</v>
      </c>
      <c r="AN20" s="18">
        <f>IF((AN$5^2+$A20^2)&gt;Entradas!$B$5^2,"",--(SQRT((AN$5-Entradas!$K$12)^2+($A20-Entradas!$L$12)^2)&lt;=Entradas!$D$12)+--(SQRT((AN$5-Entradas!$K$13)^2+($A20-Entradas!$L$13)^2)&lt;=Entradas!$D$13)+--(SQRT((AN$5-Entradas!$K$14)^2+($A20-Entradas!$L$14)^2)&lt;=Entradas!$D$14)+--(SQRT((AN$5-Entradas!$K$15)^2+($A20-Entradas!$L$15)^2)&lt;=Entradas!$D$15)+--(SQRT((AN$5-Entradas!$K$16)^2+($A20-Entradas!$L$16)^2)&lt;=Entradas!$D$16))</f>
        <v>4</v>
      </c>
      <c r="AO20" s="18">
        <f>IF((AO$5^2+$A20^2)&gt;Entradas!$B$5^2,"",--(SQRT((AO$5-Entradas!$K$12)^2+($A20-Entradas!$L$12)^2)&lt;=Entradas!$D$12)+--(SQRT((AO$5-Entradas!$K$13)^2+($A20-Entradas!$L$13)^2)&lt;=Entradas!$D$13)+--(SQRT((AO$5-Entradas!$K$14)^2+($A20-Entradas!$L$14)^2)&lt;=Entradas!$D$14)+--(SQRT((AO$5-Entradas!$K$15)^2+($A20-Entradas!$L$15)^2)&lt;=Entradas!$D$15)+--(SQRT((AO$5-Entradas!$K$16)^2+($A20-Entradas!$L$16)^2)&lt;=Entradas!$D$16))</f>
        <v>4</v>
      </c>
      <c r="AP20" s="18" t="str">
        <f>IF((AP$5^2+$A20^2)&gt;Entradas!$B$5^2,"",--(SQRT((AP$5-Entradas!$K$12)^2+($A20-Entradas!$L$12)^2)&lt;=Entradas!$D$12)+--(SQRT((AP$5-Entradas!$K$13)^2+($A20-Entradas!$L$13)^2)&lt;=Entradas!$D$13)+--(SQRT((AP$5-Entradas!$K$14)^2+($A20-Entradas!$L$14)^2)&lt;=Entradas!$D$14)+--(SQRT((AP$5-Entradas!$K$15)^2+($A20-Entradas!$L$15)^2)&lt;=Entradas!$D$15)+--(SQRT((AP$5-Entradas!$K$16)^2+($A20-Entradas!$L$16)^2)&lt;=Entradas!$D$16))</f>
        <v/>
      </c>
    </row>
    <row r="21" spans="1:42" ht="18" customHeight="1" x14ac:dyDescent="0.2">
      <c r="A21" s="17">
        <f>A20-2*Entradas!$B$5/(41-1)</f>
        <v>0.49999999999999933</v>
      </c>
      <c r="B21" s="18" t="str">
        <f>IF((B$5^2+$A21^2)&gt;Entradas!$B$5^2,"",--(SQRT((B$5-Entradas!$K$12)^2+($A21-Entradas!$L$12)^2)&lt;=Entradas!$D$12)+--(SQRT((B$5-Entradas!$K$13)^2+($A21-Entradas!$L$13)^2)&lt;=Entradas!$D$13)+--(SQRT((B$5-Entradas!$K$14)^2+($A21-Entradas!$L$14)^2)&lt;=Entradas!$D$14)+--(SQRT((B$5-Entradas!$K$15)^2+($A21-Entradas!$L$15)^2)&lt;=Entradas!$D$15)+--(SQRT((B$5-Entradas!$K$16)^2+($A21-Entradas!$L$16)^2)&lt;=Entradas!$D$16))</f>
        <v/>
      </c>
      <c r="C21" s="18">
        <f>IF((C$5^2+$A21^2)&gt;Entradas!$B$5^2,"",--(SQRT((C$5-Entradas!$K$12)^2+($A21-Entradas!$L$12)^2)&lt;=Entradas!$D$12)+--(SQRT((C$5-Entradas!$K$13)^2+($A21-Entradas!$L$13)^2)&lt;=Entradas!$D$13)+--(SQRT((C$5-Entradas!$K$14)^2+($A21-Entradas!$L$14)^2)&lt;=Entradas!$D$14)+--(SQRT((C$5-Entradas!$K$15)^2+($A21-Entradas!$L$15)^2)&lt;=Entradas!$D$15)+--(SQRT((C$5-Entradas!$K$16)^2+($A21-Entradas!$L$16)^2)&lt;=Entradas!$D$16))</f>
        <v>5</v>
      </c>
      <c r="D21" s="18">
        <f>IF((D$5^2+$A21^2)&gt;Entradas!$B$5^2,"",--(SQRT((D$5-Entradas!$K$12)^2+($A21-Entradas!$L$12)^2)&lt;=Entradas!$D$12)+--(SQRT((D$5-Entradas!$K$13)^2+($A21-Entradas!$L$13)^2)&lt;=Entradas!$D$13)+--(SQRT((D$5-Entradas!$K$14)^2+($A21-Entradas!$L$14)^2)&lt;=Entradas!$D$14)+--(SQRT((D$5-Entradas!$K$15)^2+($A21-Entradas!$L$15)^2)&lt;=Entradas!$D$15)+--(SQRT((D$5-Entradas!$K$16)^2+($A21-Entradas!$L$16)^2)&lt;=Entradas!$D$16))</f>
        <v>5</v>
      </c>
      <c r="E21" s="18">
        <f>IF((E$5^2+$A21^2)&gt;Entradas!$B$5^2,"",--(SQRT((E$5-Entradas!$K$12)^2+($A21-Entradas!$L$12)^2)&lt;=Entradas!$D$12)+--(SQRT((E$5-Entradas!$K$13)^2+($A21-Entradas!$L$13)^2)&lt;=Entradas!$D$13)+--(SQRT((E$5-Entradas!$K$14)^2+($A21-Entradas!$L$14)^2)&lt;=Entradas!$D$14)+--(SQRT((E$5-Entradas!$K$15)^2+($A21-Entradas!$L$15)^2)&lt;=Entradas!$D$15)+--(SQRT((E$5-Entradas!$K$16)^2+($A21-Entradas!$L$16)^2)&lt;=Entradas!$D$16))</f>
        <v>5</v>
      </c>
      <c r="F21" s="18">
        <f>IF((F$5^2+$A21^2)&gt;Entradas!$B$5^2,"",--(SQRT((F$5-Entradas!$K$12)^2+($A21-Entradas!$L$12)^2)&lt;=Entradas!$D$12)+--(SQRT((F$5-Entradas!$K$13)^2+($A21-Entradas!$L$13)^2)&lt;=Entradas!$D$13)+--(SQRT((F$5-Entradas!$K$14)^2+($A21-Entradas!$L$14)^2)&lt;=Entradas!$D$14)+--(SQRT((F$5-Entradas!$K$15)^2+($A21-Entradas!$L$15)^2)&lt;=Entradas!$D$15)+--(SQRT((F$5-Entradas!$K$16)^2+($A21-Entradas!$L$16)^2)&lt;=Entradas!$D$16))</f>
        <v>5</v>
      </c>
      <c r="G21" s="18">
        <f>IF((G$5^2+$A21^2)&gt;Entradas!$B$5^2,"",--(SQRT((G$5-Entradas!$K$12)^2+($A21-Entradas!$L$12)^2)&lt;=Entradas!$D$12)+--(SQRT((G$5-Entradas!$K$13)^2+($A21-Entradas!$L$13)^2)&lt;=Entradas!$D$13)+--(SQRT((G$5-Entradas!$K$14)^2+($A21-Entradas!$L$14)^2)&lt;=Entradas!$D$14)+--(SQRT((G$5-Entradas!$K$15)^2+($A21-Entradas!$L$15)^2)&lt;=Entradas!$D$15)+--(SQRT((G$5-Entradas!$K$16)^2+($A21-Entradas!$L$16)^2)&lt;=Entradas!$D$16))</f>
        <v>5</v>
      </c>
      <c r="H21" s="18">
        <f>IF((H$5^2+$A21^2)&gt;Entradas!$B$5^2,"",--(SQRT((H$5-Entradas!$K$12)^2+($A21-Entradas!$L$12)^2)&lt;=Entradas!$D$12)+--(SQRT((H$5-Entradas!$K$13)^2+($A21-Entradas!$L$13)^2)&lt;=Entradas!$D$13)+--(SQRT((H$5-Entradas!$K$14)^2+($A21-Entradas!$L$14)^2)&lt;=Entradas!$D$14)+--(SQRT((H$5-Entradas!$K$15)^2+($A21-Entradas!$L$15)^2)&lt;=Entradas!$D$15)+--(SQRT((H$5-Entradas!$K$16)^2+($A21-Entradas!$L$16)^2)&lt;=Entradas!$D$16))</f>
        <v>5</v>
      </c>
      <c r="I21" s="18">
        <f>IF((I$5^2+$A21^2)&gt;Entradas!$B$5^2,"",--(SQRT((I$5-Entradas!$K$12)^2+($A21-Entradas!$L$12)^2)&lt;=Entradas!$D$12)+--(SQRT((I$5-Entradas!$K$13)^2+($A21-Entradas!$L$13)^2)&lt;=Entradas!$D$13)+--(SQRT((I$5-Entradas!$K$14)^2+($A21-Entradas!$L$14)^2)&lt;=Entradas!$D$14)+--(SQRT((I$5-Entradas!$K$15)^2+($A21-Entradas!$L$15)^2)&lt;=Entradas!$D$15)+--(SQRT((I$5-Entradas!$K$16)^2+($A21-Entradas!$L$16)^2)&lt;=Entradas!$D$16))</f>
        <v>5</v>
      </c>
      <c r="J21" s="18">
        <f>IF((J$5^2+$A21^2)&gt;Entradas!$B$5^2,"",--(SQRT((J$5-Entradas!$K$12)^2+($A21-Entradas!$L$12)^2)&lt;=Entradas!$D$12)+--(SQRT((J$5-Entradas!$K$13)^2+($A21-Entradas!$L$13)^2)&lt;=Entradas!$D$13)+--(SQRT((J$5-Entradas!$K$14)^2+($A21-Entradas!$L$14)^2)&lt;=Entradas!$D$14)+--(SQRT((J$5-Entradas!$K$15)^2+($A21-Entradas!$L$15)^2)&lt;=Entradas!$D$15)+--(SQRT((J$5-Entradas!$K$16)^2+($A21-Entradas!$L$16)^2)&lt;=Entradas!$D$16))</f>
        <v>5</v>
      </c>
      <c r="K21" s="18">
        <f>IF((K$5^2+$A21^2)&gt;Entradas!$B$5^2,"",--(SQRT((K$5-Entradas!$K$12)^2+($A21-Entradas!$L$12)^2)&lt;=Entradas!$D$12)+--(SQRT((K$5-Entradas!$K$13)^2+($A21-Entradas!$L$13)^2)&lt;=Entradas!$D$13)+--(SQRT((K$5-Entradas!$K$14)^2+($A21-Entradas!$L$14)^2)&lt;=Entradas!$D$14)+--(SQRT((K$5-Entradas!$K$15)^2+($A21-Entradas!$L$15)^2)&lt;=Entradas!$D$15)+--(SQRT((K$5-Entradas!$K$16)^2+($A21-Entradas!$L$16)^2)&lt;=Entradas!$D$16))</f>
        <v>5</v>
      </c>
      <c r="L21" s="18">
        <f>IF((L$5^2+$A21^2)&gt;Entradas!$B$5^2,"",--(SQRT((L$5-Entradas!$K$12)^2+($A21-Entradas!$L$12)^2)&lt;=Entradas!$D$12)+--(SQRT((L$5-Entradas!$K$13)^2+($A21-Entradas!$L$13)^2)&lt;=Entradas!$D$13)+--(SQRT((L$5-Entradas!$K$14)^2+($A21-Entradas!$L$14)^2)&lt;=Entradas!$D$14)+--(SQRT((L$5-Entradas!$K$15)^2+($A21-Entradas!$L$15)^2)&lt;=Entradas!$D$15)+--(SQRT((L$5-Entradas!$K$16)^2+($A21-Entradas!$L$16)^2)&lt;=Entradas!$D$16))</f>
        <v>5</v>
      </c>
      <c r="M21" s="18">
        <f>IF((M$5^2+$A21^2)&gt;Entradas!$B$5^2,"",--(SQRT((M$5-Entradas!$K$12)^2+($A21-Entradas!$L$12)^2)&lt;=Entradas!$D$12)+--(SQRT((M$5-Entradas!$K$13)^2+($A21-Entradas!$L$13)^2)&lt;=Entradas!$D$13)+--(SQRT((M$5-Entradas!$K$14)^2+($A21-Entradas!$L$14)^2)&lt;=Entradas!$D$14)+--(SQRT((M$5-Entradas!$K$15)^2+($A21-Entradas!$L$15)^2)&lt;=Entradas!$D$15)+--(SQRT((M$5-Entradas!$K$16)^2+($A21-Entradas!$L$16)^2)&lt;=Entradas!$D$16))</f>
        <v>5</v>
      </c>
      <c r="N21" s="18">
        <f>IF((N$5^2+$A21^2)&gt;Entradas!$B$5^2,"",--(SQRT((N$5-Entradas!$K$12)^2+($A21-Entradas!$L$12)^2)&lt;=Entradas!$D$12)+--(SQRT((N$5-Entradas!$K$13)^2+($A21-Entradas!$L$13)^2)&lt;=Entradas!$D$13)+--(SQRT((N$5-Entradas!$K$14)^2+($A21-Entradas!$L$14)^2)&lt;=Entradas!$D$14)+--(SQRT((N$5-Entradas!$K$15)^2+($A21-Entradas!$L$15)^2)&lt;=Entradas!$D$15)+--(SQRT((N$5-Entradas!$K$16)^2+($A21-Entradas!$L$16)^2)&lt;=Entradas!$D$16))</f>
        <v>5</v>
      </c>
      <c r="O21" s="18">
        <f>IF((O$5^2+$A21^2)&gt;Entradas!$B$5^2,"",--(SQRT((O$5-Entradas!$K$12)^2+($A21-Entradas!$L$12)^2)&lt;=Entradas!$D$12)+--(SQRT((O$5-Entradas!$K$13)^2+($A21-Entradas!$L$13)^2)&lt;=Entradas!$D$13)+--(SQRT((O$5-Entradas!$K$14)^2+($A21-Entradas!$L$14)^2)&lt;=Entradas!$D$14)+--(SQRT((O$5-Entradas!$K$15)^2+($A21-Entradas!$L$15)^2)&lt;=Entradas!$D$15)+--(SQRT((O$5-Entradas!$K$16)^2+($A21-Entradas!$L$16)^2)&lt;=Entradas!$D$16))</f>
        <v>5</v>
      </c>
      <c r="P21" s="18">
        <f>IF((P$5^2+$A21^2)&gt;Entradas!$B$5^2,"",--(SQRT((P$5-Entradas!$K$12)^2+($A21-Entradas!$L$12)^2)&lt;=Entradas!$D$12)+--(SQRT((P$5-Entradas!$K$13)^2+($A21-Entradas!$L$13)^2)&lt;=Entradas!$D$13)+--(SQRT((P$5-Entradas!$K$14)^2+($A21-Entradas!$L$14)^2)&lt;=Entradas!$D$14)+--(SQRT((P$5-Entradas!$K$15)^2+($A21-Entradas!$L$15)^2)&lt;=Entradas!$D$15)+--(SQRT((P$5-Entradas!$K$16)^2+($A21-Entradas!$L$16)^2)&lt;=Entradas!$D$16))</f>
        <v>5</v>
      </c>
      <c r="Q21" s="18">
        <f>IF((Q$5^2+$A21^2)&gt;Entradas!$B$5^2,"",--(SQRT((Q$5-Entradas!$K$12)^2+($A21-Entradas!$L$12)^2)&lt;=Entradas!$D$12)+--(SQRT((Q$5-Entradas!$K$13)^2+($A21-Entradas!$L$13)^2)&lt;=Entradas!$D$13)+--(SQRT((Q$5-Entradas!$K$14)^2+($A21-Entradas!$L$14)^2)&lt;=Entradas!$D$14)+--(SQRT((Q$5-Entradas!$K$15)^2+($A21-Entradas!$L$15)^2)&lt;=Entradas!$D$15)+--(SQRT((Q$5-Entradas!$K$16)^2+($A21-Entradas!$L$16)^2)&lt;=Entradas!$D$16))</f>
        <v>5</v>
      </c>
      <c r="R21" s="18">
        <f>IF((R$5^2+$A21^2)&gt;Entradas!$B$5^2,"",--(SQRT((R$5-Entradas!$K$12)^2+($A21-Entradas!$L$12)^2)&lt;=Entradas!$D$12)+--(SQRT((R$5-Entradas!$K$13)^2+($A21-Entradas!$L$13)^2)&lt;=Entradas!$D$13)+--(SQRT((R$5-Entradas!$K$14)^2+($A21-Entradas!$L$14)^2)&lt;=Entradas!$D$14)+--(SQRT((R$5-Entradas!$K$15)^2+($A21-Entradas!$L$15)^2)&lt;=Entradas!$D$15)+--(SQRT((R$5-Entradas!$K$16)^2+($A21-Entradas!$L$16)^2)&lt;=Entradas!$D$16))</f>
        <v>5</v>
      </c>
      <c r="S21" s="18">
        <f>IF((S$5^2+$A21^2)&gt;Entradas!$B$5^2,"",--(SQRT((S$5-Entradas!$K$12)^2+($A21-Entradas!$L$12)^2)&lt;=Entradas!$D$12)+--(SQRT((S$5-Entradas!$K$13)^2+($A21-Entradas!$L$13)^2)&lt;=Entradas!$D$13)+--(SQRT((S$5-Entradas!$K$14)^2+($A21-Entradas!$L$14)^2)&lt;=Entradas!$D$14)+--(SQRT((S$5-Entradas!$K$15)^2+($A21-Entradas!$L$15)^2)&lt;=Entradas!$D$15)+--(SQRT((S$5-Entradas!$K$16)^2+($A21-Entradas!$L$16)^2)&lt;=Entradas!$D$16))</f>
        <v>5</v>
      </c>
      <c r="T21" s="18">
        <f>IF((T$5^2+$A21^2)&gt;Entradas!$B$5^2,"",--(SQRT((T$5-Entradas!$K$12)^2+($A21-Entradas!$L$12)^2)&lt;=Entradas!$D$12)+--(SQRT((T$5-Entradas!$K$13)^2+($A21-Entradas!$L$13)^2)&lt;=Entradas!$D$13)+--(SQRT((T$5-Entradas!$K$14)^2+($A21-Entradas!$L$14)^2)&lt;=Entradas!$D$14)+--(SQRT((T$5-Entradas!$K$15)^2+($A21-Entradas!$L$15)^2)&lt;=Entradas!$D$15)+--(SQRT((T$5-Entradas!$K$16)^2+($A21-Entradas!$L$16)^2)&lt;=Entradas!$D$16))</f>
        <v>5</v>
      </c>
      <c r="U21" s="18">
        <f>IF((U$5^2+$A21^2)&gt;Entradas!$B$5^2,"",--(SQRT((U$5-Entradas!$K$12)^2+($A21-Entradas!$L$12)^2)&lt;=Entradas!$D$12)+--(SQRT((U$5-Entradas!$K$13)^2+($A21-Entradas!$L$13)^2)&lt;=Entradas!$D$13)+--(SQRT((U$5-Entradas!$K$14)^2+($A21-Entradas!$L$14)^2)&lt;=Entradas!$D$14)+--(SQRT((U$5-Entradas!$K$15)^2+($A21-Entradas!$L$15)^2)&lt;=Entradas!$D$15)+--(SQRT((U$5-Entradas!$K$16)^2+($A21-Entradas!$L$16)^2)&lt;=Entradas!$D$16))</f>
        <v>5</v>
      </c>
      <c r="V21" s="18">
        <f>IF((V$5^2+$A21^2)&gt;Entradas!$B$5^2,"",--(SQRT((V$5-Entradas!$K$12)^2+($A21-Entradas!$L$12)^2)&lt;=Entradas!$D$12)+--(SQRT((V$5-Entradas!$K$13)^2+($A21-Entradas!$L$13)^2)&lt;=Entradas!$D$13)+--(SQRT((V$5-Entradas!$K$14)^2+($A21-Entradas!$L$14)^2)&lt;=Entradas!$D$14)+--(SQRT((V$5-Entradas!$K$15)^2+($A21-Entradas!$L$15)^2)&lt;=Entradas!$D$15)+--(SQRT((V$5-Entradas!$K$16)^2+($A21-Entradas!$L$16)^2)&lt;=Entradas!$D$16))</f>
        <v>5</v>
      </c>
      <c r="W21" s="18">
        <f>IF((W$5^2+$A21^2)&gt;Entradas!$B$5^2,"",--(SQRT((W$5-Entradas!$K$12)^2+($A21-Entradas!$L$12)^2)&lt;=Entradas!$D$12)+--(SQRT((W$5-Entradas!$K$13)^2+($A21-Entradas!$L$13)^2)&lt;=Entradas!$D$13)+--(SQRT((W$5-Entradas!$K$14)^2+($A21-Entradas!$L$14)^2)&lt;=Entradas!$D$14)+--(SQRT((W$5-Entradas!$K$15)^2+($A21-Entradas!$L$15)^2)&lt;=Entradas!$D$15)+--(SQRT((W$5-Entradas!$K$16)^2+($A21-Entradas!$L$16)^2)&lt;=Entradas!$D$16))</f>
        <v>5</v>
      </c>
      <c r="X21" s="18">
        <f>IF((X$5^2+$A21^2)&gt;Entradas!$B$5^2,"",--(SQRT((X$5-Entradas!$K$12)^2+($A21-Entradas!$L$12)^2)&lt;=Entradas!$D$12)+--(SQRT((X$5-Entradas!$K$13)^2+($A21-Entradas!$L$13)^2)&lt;=Entradas!$D$13)+--(SQRT((X$5-Entradas!$K$14)^2+($A21-Entradas!$L$14)^2)&lt;=Entradas!$D$14)+--(SQRT((X$5-Entradas!$K$15)^2+($A21-Entradas!$L$15)^2)&lt;=Entradas!$D$15)+--(SQRT((X$5-Entradas!$K$16)^2+($A21-Entradas!$L$16)^2)&lt;=Entradas!$D$16))</f>
        <v>5</v>
      </c>
      <c r="Y21" s="18">
        <f>IF((Y$5^2+$A21^2)&gt;Entradas!$B$5^2,"",--(SQRT((Y$5-Entradas!$K$12)^2+($A21-Entradas!$L$12)^2)&lt;=Entradas!$D$12)+--(SQRT((Y$5-Entradas!$K$13)^2+($A21-Entradas!$L$13)^2)&lt;=Entradas!$D$13)+--(SQRT((Y$5-Entradas!$K$14)^2+($A21-Entradas!$L$14)^2)&lt;=Entradas!$D$14)+--(SQRT((Y$5-Entradas!$K$15)^2+($A21-Entradas!$L$15)^2)&lt;=Entradas!$D$15)+--(SQRT((Y$5-Entradas!$K$16)^2+($A21-Entradas!$L$16)^2)&lt;=Entradas!$D$16))</f>
        <v>5</v>
      </c>
      <c r="Z21" s="18">
        <f>IF((Z$5^2+$A21^2)&gt;Entradas!$B$5^2,"",--(SQRT((Z$5-Entradas!$K$12)^2+($A21-Entradas!$L$12)^2)&lt;=Entradas!$D$12)+--(SQRT((Z$5-Entradas!$K$13)^2+($A21-Entradas!$L$13)^2)&lt;=Entradas!$D$13)+--(SQRT((Z$5-Entradas!$K$14)^2+($A21-Entradas!$L$14)^2)&lt;=Entradas!$D$14)+--(SQRT((Z$5-Entradas!$K$15)^2+($A21-Entradas!$L$15)^2)&lt;=Entradas!$D$15)+--(SQRT((Z$5-Entradas!$K$16)^2+($A21-Entradas!$L$16)^2)&lt;=Entradas!$D$16))</f>
        <v>5</v>
      </c>
      <c r="AA21" s="18">
        <f>IF((AA$5^2+$A21^2)&gt;Entradas!$B$5^2,"",--(SQRT((AA$5-Entradas!$K$12)^2+($A21-Entradas!$L$12)^2)&lt;=Entradas!$D$12)+--(SQRT((AA$5-Entradas!$K$13)^2+($A21-Entradas!$L$13)^2)&lt;=Entradas!$D$13)+--(SQRT((AA$5-Entradas!$K$14)^2+($A21-Entradas!$L$14)^2)&lt;=Entradas!$D$14)+--(SQRT((AA$5-Entradas!$K$15)^2+($A21-Entradas!$L$15)^2)&lt;=Entradas!$D$15)+--(SQRT((AA$5-Entradas!$K$16)^2+($A21-Entradas!$L$16)^2)&lt;=Entradas!$D$16))</f>
        <v>5</v>
      </c>
      <c r="AB21" s="18">
        <f>IF((AB$5^2+$A21^2)&gt;Entradas!$B$5^2,"",--(SQRT((AB$5-Entradas!$K$12)^2+($A21-Entradas!$L$12)^2)&lt;=Entradas!$D$12)+--(SQRT((AB$5-Entradas!$K$13)^2+($A21-Entradas!$L$13)^2)&lt;=Entradas!$D$13)+--(SQRT((AB$5-Entradas!$K$14)^2+($A21-Entradas!$L$14)^2)&lt;=Entradas!$D$14)+--(SQRT((AB$5-Entradas!$K$15)^2+($A21-Entradas!$L$15)^2)&lt;=Entradas!$D$15)+--(SQRT((AB$5-Entradas!$K$16)^2+($A21-Entradas!$L$16)^2)&lt;=Entradas!$D$16))</f>
        <v>5</v>
      </c>
      <c r="AC21" s="18">
        <f>IF((AC$5^2+$A21^2)&gt;Entradas!$B$5^2,"",--(SQRT((AC$5-Entradas!$K$12)^2+($A21-Entradas!$L$12)^2)&lt;=Entradas!$D$12)+--(SQRT((AC$5-Entradas!$K$13)^2+($A21-Entradas!$L$13)^2)&lt;=Entradas!$D$13)+--(SQRT((AC$5-Entradas!$K$14)^2+($A21-Entradas!$L$14)^2)&lt;=Entradas!$D$14)+--(SQRT((AC$5-Entradas!$K$15)^2+($A21-Entradas!$L$15)^2)&lt;=Entradas!$D$15)+--(SQRT((AC$5-Entradas!$K$16)^2+($A21-Entradas!$L$16)^2)&lt;=Entradas!$D$16))</f>
        <v>5</v>
      </c>
      <c r="AD21" s="18">
        <f>IF((AD$5^2+$A21^2)&gt;Entradas!$B$5^2,"",--(SQRT((AD$5-Entradas!$K$12)^2+($A21-Entradas!$L$12)^2)&lt;=Entradas!$D$12)+--(SQRT((AD$5-Entradas!$K$13)^2+($A21-Entradas!$L$13)^2)&lt;=Entradas!$D$13)+--(SQRT((AD$5-Entradas!$K$14)^2+($A21-Entradas!$L$14)^2)&lt;=Entradas!$D$14)+--(SQRT((AD$5-Entradas!$K$15)^2+($A21-Entradas!$L$15)^2)&lt;=Entradas!$D$15)+--(SQRT((AD$5-Entradas!$K$16)^2+($A21-Entradas!$L$16)^2)&lt;=Entradas!$D$16))</f>
        <v>5</v>
      </c>
      <c r="AE21" s="18">
        <f>IF((AE$5^2+$A21^2)&gt;Entradas!$B$5^2,"",--(SQRT((AE$5-Entradas!$K$12)^2+($A21-Entradas!$L$12)^2)&lt;=Entradas!$D$12)+--(SQRT((AE$5-Entradas!$K$13)^2+($A21-Entradas!$L$13)^2)&lt;=Entradas!$D$13)+--(SQRT((AE$5-Entradas!$K$14)^2+($A21-Entradas!$L$14)^2)&lt;=Entradas!$D$14)+--(SQRT((AE$5-Entradas!$K$15)^2+($A21-Entradas!$L$15)^2)&lt;=Entradas!$D$15)+--(SQRT((AE$5-Entradas!$K$16)^2+($A21-Entradas!$L$16)^2)&lt;=Entradas!$D$16))</f>
        <v>5</v>
      </c>
      <c r="AF21" s="18">
        <f>IF((AF$5^2+$A21^2)&gt;Entradas!$B$5^2,"",--(SQRT((AF$5-Entradas!$K$12)^2+($A21-Entradas!$L$12)^2)&lt;=Entradas!$D$12)+--(SQRT((AF$5-Entradas!$K$13)^2+($A21-Entradas!$L$13)^2)&lt;=Entradas!$D$13)+--(SQRT((AF$5-Entradas!$K$14)^2+($A21-Entradas!$L$14)^2)&lt;=Entradas!$D$14)+--(SQRT((AF$5-Entradas!$K$15)^2+($A21-Entradas!$L$15)^2)&lt;=Entradas!$D$15)+--(SQRT((AF$5-Entradas!$K$16)^2+($A21-Entradas!$L$16)^2)&lt;=Entradas!$D$16))</f>
        <v>5</v>
      </c>
      <c r="AG21" s="18">
        <f>IF((AG$5^2+$A21^2)&gt;Entradas!$B$5^2,"",--(SQRT((AG$5-Entradas!$K$12)^2+($A21-Entradas!$L$12)^2)&lt;=Entradas!$D$12)+--(SQRT((AG$5-Entradas!$K$13)^2+($A21-Entradas!$L$13)^2)&lt;=Entradas!$D$13)+--(SQRT((AG$5-Entradas!$K$14)^2+($A21-Entradas!$L$14)^2)&lt;=Entradas!$D$14)+--(SQRT((AG$5-Entradas!$K$15)^2+($A21-Entradas!$L$15)^2)&lt;=Entradas!$D$15)+--(SQRT((AG$5-Entradas!$K$16)^2+($A21-Entradas!$L$16)^2)&lt;=Entradas!$D$16))</f>
        <v>5</v>
      </c>
      <c r="AH21" s="18">
        <f>IF((AH$5^2+$A21^2)&gt;Entradas!$B$5^2,"",--(SQRT((AH$5-Entradas!$K$12)^2+($A21-Entradas!$L$12)^2)&lt;=Entradas!$D$12)+--(SQRT((AH$5-Entradas!$K$13)^2+($A21-Entradas!$L$13)^2)&lt;=Entradas!$D$13)+--(SQRT((AH$5-Entradas!$K$14)^2+($A21-Entradas!$L$14)^2)&lt;=Entradas!$D$14)+--(SQRT((AH$5-Entradas!$K$15)^2+($A21-Entradas!$L$15)^2)&lt;=Entradas!$D$15)+--(SQRT((AH$5-Entradas!$K$16)^2+($A21-Entradas!$L$16)^2)&lt;=Entradas!$D$16))</f>
        <v>5</v>
      </c>
      <c r="AI21" s="18">
        <f>IF((AI$5^2+$A21^2)&gt;Entradas!$B$5^2,"",--(SQRT((AI$5-Entradas!$K$12)^2+($A21-Entradas!$L$12)^2)&lt;=Entradas!$D$12)+--(SQRT((AI$5-Entradas!$K$13)^2+($A21-Entradas!$L$13)^2)&lt;=Entradas!$D$13)+--(SQRT((AI$5-Entradas!$K$14)^2+($A21-Entradas!$L$14)^2)&lt;=Entradas!$D$14)+--(SQRT((AI$5-Entradas!$K$15)^2+($A21-Entradas!$L$15)^2)&lt;=Entradas!$D$15)+--(SQRT((AI$5-Entradas!$K$16)^2+($A21-Entradas!$L$16)^2)&lt;=Entradas!$D$16))</f>
        <v>5</v>
      </c>
      <c r="AJ21" s="18">
        <f>IF((AJ$5^2+$A21^2)&gt;Entradas!$B$5^2,"",--(SQRT((AJ$5-Entradas!$K$12)^2+($A21-Entradas!$L$12)^2)&lt;=Entradas!$D$12)+--(SQRT((AJ$5-Entradas!$K$13)^2+($A21-Entradas!$L$13)^2)&lt;=Entradas!$D$13)+--(SQRT((AJ$5-Entradas!$K$14)^2+($A21-Entradas!$L$14)^2)&lt;=Entradas!$D$14)+--(SQRT((AJ$5-Entradas!$K$15)^2+($A21-Entradas!$L$15)^2)&lt;=Entradas!$D$15)+--(SQRT((AJ$5-Entradas!$K$16)^2+($A21-Entradas!$L$16)^2)&lt;=Entradas!$D$16))</f>
        <v>4</v>
      </c>
      <c r="AK21" s="18">
        <f>IF((AK$5^2+$A21^2)&gt;Entradas!$B$5^2,"",--(SQRT((AK$5-Entradas!$K$12)^2+($A21-Entradas!$L$12)^2)&lt;=Entradas!$D$12)+--(SQRT((AK$5-Entradas!$K$13)^2+($A21-Entradas!$L$13)^2)&lt;=Entradas!$D$13)+--(SQRT((AK$5-Entradas!$K$14)^2+($A21-Entradas!$L$14)^2)&lt;=Entradas!$D$14)+--(SQRT((AK$5-Entradas!$K$15)^2+($A21-Entradas!$L$15)^2)&lt;=Entradas!$D$15)+--(SQRT((AK$5-Entradas!$K$16)^2+($A21-Entradas!$L$16)^2)&lt;=Entradas!$D$16))</f>
        <v>4</v>
      </c>
      <c r="AL21" s="18">
        <f>IF((AL$5^2+$A21^2)&gt;Entradas!$B$5^2,"",--(SQRT((AL$5-Entradas!$K$12)^2+($A21-Entradas!$L$12)^2)&lt;=Entradas!$D$12)+--(SQRT((AL$5-Entradas!$K$13)^2+($A21-Entradas!$L$13)^2)&lt;=Entradas!$D$13)+--(SQRT((AL$5-Entradas!$K$14)^2+($A21-Entradas!$L$14)^2)&lt;=Entradas!$D$14)+--(SQRT((AL$5-Entradas!$K$15)^2+($A21-Entradas!$L$15)^2)&lt;=Entradas!$D$15)+--(SQRT((AL$5-Entradas!$K$16)^2+($A21-Entradas!$L$16)^2)&lt;=Entradas!$D$16))</f>
        <v>4</v>
      </c>
      <c r="AM21" s="18">
        <f>IF((AM$5^2+$A21^2)&gt;Entradas!$B$5^2,"",--(SQRT((AM$5-Entradas!$K$12)^2+($A21-Entradas!$L$12)^2)&lt;=Entradas!$D$12)+--(SQRT((AM$5-Entradas!$K$13)^2+($A21-Entradas!$L$13)^2)&lt;=Entradas!$D$13)+--(SQRT((AM$5-Entradas!$K$14)^2+($A21-Entradas!$L$14)^2)&lt;=Entradas!$D$14)+--(SQRT((AM$5-Entradas!$K$15)^2+($A21-Entradas!$L$15)^2)&lt;=Entradas!$D$15)+--(SQRT((AM$5-Entradas!$K$16)^2+($A21-Entradas!$L$16)^2)&lt;=Entradas!$D$16))</f>
        <v>4</v>
      </c>
      <c r="AN21" s="18">
        <f>IF((AN$5^2+$A21^2)&gt;Entradas!$B$5^2,"",--(SQRT((AN$5-Entradas!$K$12)^2+($A21-Entradas!$L$12)^2)&lt;=Entradas!$D$12)+--(SQRT((AN$5-Entradas!$K$13)^2+($A21-Entradas!$L$13)^2)&lt;=Entradas!$D$13)+--(SQRT((AN$5-Entradas!$K$14)^2+($A21-Entradas!$L$14)^2)&lt;=Entradas!$D$14)+--(SQRT((AN$5-Entradas!$K$15)^2+($A21-Entradas!$L$15)^2)&lt;=Entradas!$D$15)+--(SQRT((AN$5-Entradas!$K$16)^2+($A21-Entradas!$L$16)^2)&lt;=Entradas!$D$16))</f>
        <v>4</v>
      </c>
      <c r="AO21" s="18">
        <f>IF((AO$5^2+$A21^2)&gt;Entradas!$B$5^2,"",--(SQRT((AO$5-Entradas!$K$12)^2+($A21-Entradas!$L$12)^2)&lt;=Entradas!$D$12)+--(SQRT((AO$5-Entradas!$K$13)^2+($A21-Entradas!$L$13)^2)&lt;=Entradas!$D$13)+--(SQRT((AO$5-Entradas!$K$14)^2+($A21-Entradas!$L$14)^2)&lt;=Entradas!$D$14)+--(SQRT((AO$5-Entradas!$K$15)^2+($A21-Entradas!$L$15)^2)&lt;=Entradas!$D$15)+--(SQRT((AO$5-Entradas!$K$16)^2+($A21-Entradas!$L$16)^2)&lt;=Entradas!$D$16))</f>
        <v>4</v>
      </c>
      <c r="AP21" s="18" t="str">
        <f>IF((AP$5^2+$A21^2)&gt;Entradas!$B$5^2,"",--(SQRT((AP$5-Entradas!$K$12)^2+($A21-Entradas!$L$12)^2)&lt;=Entradas!$D$12)+--(SQRT((AP$5-Entradas!$K$13)^2+($A21-Entradas!$L$13)^2)&lt;=Entradas!$D$13)+--(SQRT((AP$5-Entradas!$K$14)^2+($A21-Entradas!$L$14)^2)&lt;=Entradas!$D$14)+--(SQRT((AP$5-Entradas!$K$15)^2+($A21-Entradas!$L$15)^2)&lt;=Entradas!$D$15)+--(SQRT((AP$5-Entradas!$K$16)^2+($A21-Entradas!$L$16)^2)&lt;=Entradas!$D$16))</f>
        <v/>
      </c>
    </row>
    <row r="22" spans="1:42" ht="18" customHeight="1" x14ac:dyDescent="0.2">
      <c r="A22" s="17">
        <f>A21-2*Entradas!$B$5/(41-1)</f>
        <v>0.39999999999999936</v>
      </c>
      <c r="B22" s="18" t="str">
        <f>IF((B$5^2+$A22^2)&gt;Entradas!$B$5^2,"",--(SQRT((B$5-Entradas!$K$12)^2+($A22-Entradas!$L$12)^2)&lt;=Entradas!$D$12)+--(SQRT((B$5-Entradas!$K$13)^2+($A22-Entradas!$L$13)^2)&lt;=Entradas!$D$13)+--(SQRT((B$5-Entradas!$K$14)^2+($A22-Entradas!$L$14)^2)&lt;=Entradas!$D$14)+--(SQRT((B$5-Entradas!$K$15)^2+($A22-Entradas!$L$15)^2)&lt;=Entradas!$D$15)+--(SQRT((B$5-Entradas!$K$16)^2+($A22-Entradas!$L$16)^2)&lt;=Entradas!$D$16))</f>
        <v/>
      </c>
      <c r="C22" s="18">
        <f>IF((C$5^2+$A22^2)&gt;Entradas!$B$5^2,"",--(SQRT((C$5-Entradas!$K$12)^2+($A22-Entradas!$L$12)^2)&lt;=Entradas!$D$12)+--(SQRT((C$5-Entradas!$K$13)^2+($A22-Entradas!$L$13)^2)&lt;=Entradas!$D$13)+--(SQRT((C$5-Entradas!$K$14)^2+($A22-Entradas!$L$14)^2)&lt;=Entradas!$D$14)+--(SQRT((C$5-Entradas!$K$15)^2+($A22-Entradas!$L$15)^2)&lt;=Entradas!$D$15)+--(SQRT((C$5-Entradas!$K$16)^2+($A22-Entradas!$L$16)^2)&lt;=Entradas!$D$16))</f>
        <v>5</v>
      </c>
      <c r="D22" s="18">
        <f>IF((D$5^2+$A22^2)&gt;Entradas!$B$5^2,"",--(SQRT((D$5-Entradas!$K$12)^2+($A22-Entradas!$L$12)^2)&lt;=Entradas!$D$12)+--(SQRT((D$5-Entradas!$K$13)^2+($A22-Entradas!$L$13)^2)&lt;=Entradas!$D$13)+--(SQRT((D$5-Entradas!$K$14)^2+($A22-Entradas!$L$14)^2)&lt;=Entradas!$D$14)+--(SQRT((D$5-Entradas!$K$15)^2+($A22-Entradas!$L$15)^2)&lt;=Entradas!$D$15)+--(SQRT((D$5-Entradas!$K$16)^2+($A22-Entradas!$L$16)^2)&lt;=Entradas!$D$16))</f>
        <v>5</v>
      </c>
      <c r="E22" s="18">
        <f>IF((E$5^2+$A22^2)&gt;Entradas!$B$5^2,"",--(SQRT((E$5-Entradas!$K$12)^2+($A22-Entradas!$L$12)^2)&lt;=Entradas!$D$12)+--(SQRT((E$5-Entradas!$K$13)^2+($A22-Entradas!$L$13)^2)&lt;=Entradas!$D$13)+--(SQRT((E$5-Entradas!$K$14)^2+($A22-Entradas!$L$14)^2)&lt;=Entradas!$D$14)+--(SQRT((E$5-Entradas!$K$15)^2+($A22-Entradas!$L$15)^2)&lt;=Entradas!$D$15)+--(SQRT((E$5-Entradas!$K$16)^2+($A22-Entradas!$L$16)^2)&lt;=Entradas!$D$16))</f>
        <v>5</v>
      </c>
      <c r="F22" s="18">
        <f>IF((F$5^2+$A22^2)&gt;Entradas!$B$5^2,"",--(SQRT((F$5-Entradas!$K$12)^2+($A22-Entradas!$L$12)^2)&lt;=Entradas!$D$12)+--(SQRT((F$5-Entradas!$K$13)^2+($A22-Entradas!$L$13)^2)&lt;=Entradas!$D$13)+--(SQRT((F$5-Entradas!$K$14)^2+($A22-Entradas!$L$14)^2)&lt;=Entradas!$D$14)+--(SQRT((F$5-Entradas!$K$15)^2+($A22-Entradas!$L$15)^2)&lt;=Entradas!$D$15)+--(SQRT((F$5-Entradas!$K$16)^2+($A22-Entradas!$L$16)^2)&lt;=Entradas!$D$16))</f>
        <v>5</v>
      </c>
      <c r="G22" s="18">
        <f>IF((G$5^2+$A22^2)&gt;Entradas!$B$5^2,"",--(SQRT((G$5-Entradas!$K$12)^2+($A22-Entradas!$L$12)^2)&lt;=Entradas!$D$12)+--(SQRT((G$5-Entradas!$K$13)^2+($A22-Entradas!$L$13)^2)&lt;=Entradas!$D$13)+--(SQRT((G$5-Entradas!$K$14)^2+($A22-Entradas!$L$14)^2)&lt;=Entradas!$D$14)+--(SQRT((G$5-Entradas!$K$15)^2+($A22-Entradas!$L$15)^2)&lt;=Entradas!$D$15)+--(SQRT((G$5-Entradas!$K$16)^2+($A22-Entradas!$L$16)^2)&lt;=Entradas!$D$16))</f>
        <v>5</v>
      </c>
      <c r="H22" s="18">
        <f>IF((H$5^2+$A22^2)&gt;Entradas!$B$5^2,"",--(SQRT((H$5-Entradas!$K$12)^2+($A22-Entradas!$L$12)^2)&lt;=Entradas!$D$12)+--(SQRT((H$5-Entradas!$K$13)^2+($A22-Entradas!$L$13)^2)&lt;=Entradas!$D$13)+--(SQRT((H$5-Entradas!$K$14)^2+($A22-Entradas!$L$14)^2)&lt;=Entradas!$D$14)+--(SQRT((H$5-Entradas!$K$15)^2+($A22-Entradas!$L$15)^2)&lt;=Entradas!$D$15)+--(SQRT((H$5-Entradas!$K$16)^2+($A22-Entradas!$L$16)^2)&lt;=Entradas!$D$16))</f>
        <v>5</v>
      </c>
      <c r="I22" s="18">
        <f>IF((I$5^2+$A22^2)&gt;Entradas!$B$5^2,"",--(SQRT((I$5-Entradas!$K$12)^2+($A22-Entradas!$L$12)^2)&lt;=Entradas!$D$12)+--(SQRT((I$5-Entradas!$K$13)^2+($A22-Entradas!$L$13)^2)&lt;=Entradas!$D$13)+--(SQRT((I$5-Entradas!$K$14)^2+($A22-Entradas!$L$14)^2)&lt;=Entradas!$D$14)+--(SQRT((I$5-Entradas!$K$15)^2+($A22-Entradas!$L$15)^2)&lt;=Entradas!$D$15)+--(SQRT((I$5-Entradas!$K$16)^2+($A22-Entradas!$L$16)^2)&lt;=Entradas!$D$16))</f>
        <v>5</v>
      </c>
      <c r="J22" s="18">
        <f>IF((J$5^2+$A22^2)&gt;Entradas!$B$5^2,"",--(SQRT((J$5-Entradas!$K$12)^2+($A22-Entradas!$L$12)^2)&lt;=Entradas!$D$12)+--(SQRT((J$5-Entradas!$K$13)^2+($A22-Entradas!$L$13)^2)&lt;=Entradas!$D$13)+--(SQRT((J$5-Entradas!$K$14)^2+($A22-Entradas!$L$14)^2)&lt;=Entradas!$D$14)+--(SQRT((J$5-Entradas!$K$15)^2+($A22-Entradas!$L$15)^2)&lt;=Entradas!$D$15)+--(SQRT((J$5-Entradas!$K$16)^2+($A22-Entradas!$L$16)^2)&lt;=Entradas!$D$16))</f>
        <v>5</v>
      </c>
      <c r="K22" s="18">
        <f>IF((K$5^2+$A22^2)&gt;Entradas!$B$5^2,"",--(SQRT((K$5-Entradas!$K$12)^2+($A22-Entradas!$L$12)^2)&lt;=Entradas!$D$12)+--(SQRT((K$5-Entradas!$K$13)^2+($A22-Entradas!$L$13)^2)&lt;=Entradas!$D$13)+--(SQRT((K$5-Entradas!$K$14)^2+($A22-Entradas!$L$14)^2)&lt;=Entradas!$D$14)+--(SQRT((K$5-Entradas!$K$15)^2+($A22-Entradas!$L$15)^2)&lt;=Entradas!$D$15)+--(SQRT((K$5-Entradas!$K$16)^2+($A22-Entradas!$L$16)^2)&lt;=Entradas!$D$16))</f>
        <v>5</v>
      </c>
      <c r="L22" s="18">
        <f>IF((L$5^2+$A22^2)&gt;Entradas!$B$5^2,"",--(SQRT((L$5-Entradas!$K$12)^2+($A22-Entradas!$L$12)^2)&lt;=Entradas!$D$12)+--(SQRT((L$5-Entradas!$K$13)^2+($A22-Entradas!$L$13)^2)&lt;=Entradas!$D$13)+--(SQRT((L$5-Entradas!$K$14)^2+($A22-Entradas!$L$14)^2)&lt;=Entradas!$D$14)+--(SQRT((L$5-Entradas!$K$15)^2+($A22-Entradas!$L$15)^2)&lt;=Entradas!$D$15)+--(SQRT((L$5-Entradas!$K$16)^2+($A22-Entradas!$L$16)^2)&lt;=Entradas!$D$16))</f>
        <v>5</v>
      </c>
      <c r="M22" s="18">
        <f>IF((M$5^2+$A22^2)&gt;Entradas!$B$5^2,"",--(SQRT((M$5-Entradas!$K$12)^2+($A22-Entradas!$L$12)^2)&lt;=Entradas!$D$12)+--(SQRT((M$5-Entradas!$K$13)^2+($A22-Entradas!$L$13)^2)&lt;=Entradas!$D$13)+--(SQRT((M$5-Entradas!$K$14)^2+($A22-Entradas!$L$14)^2)&lt;=Entradas!$D$14)+--(SQRT((M$5-Entradas!$K$15)^2+($A22-Entradas!$L$15)^2)&lt;=Entradas!$D$15)+--(SQRT((M$5-Entradas!$K$16)^2+($A22-Entradas!$L$16)^2)&lt;=Entradas!$D$16))</f>
        <v>5</v>
      </c>
      <c r="N22" s="18">
        <f>IF((N$5^2+$A22^2)&gt;Entradas!$B$5^2,"",--(SQRT((N$5-Entradas!$K$12)^2+($A22-Entradas!$L$12)^2)&lt;=Entradas!$D$12)+--(SQRT((N$5-Entradas!$K$13)^2+($A22-Entradas!$L$13)^2)&lt;=Entradas!$D$13)+--(SQRT((N$5-Entradas!$K$14)^2+($A22-Entradas!$L$14)^2)&lt;=Entradas!$D$14)+--(SQRT((N$5-Entradas!$K$15)^2+($A22-Entradas!$L$15)^2)&lt;=Entradas!$D$15)+--(SQRT((N$5-Entradas!$K$16)^2+($A22-Entradas!$L$16)^2)&lt;=Entradas!$D$16))</f>
        <v>5</v>
      </c>
      <c r="O22" s="18">
        <f>IF((O$5^2+$A22^2)&gt;Entradas!$B$5^2,"",--(SQRT((O$5-Entradas!$K$12)^2+($A22-Entradas!$L$12)^2)&lt;=Entradas!$D$12)+--(SQRT((O$5-Entradas!$K$13)^2+($A22-Entradas!$L$13)^2)&lt;=Entradas!$D$13)+--(SQRT((O$5-Entradas!$K$14)^2+($A22-Entradas!$L$14)^2)&lt;=Entradas!$D$14)+--(SQRT((O$5-Entradas!$K$15)^2+($A22-Entradas!$L$15)^2)&lt;=Entradas!$D$15)+--(SQRT((O$5-Entradas!$K$16)^2+($A22-Entradas!$L$16)^2)&lt;=Entradas!$D$16))</f>
        <v>5</v>
      </c>
      <c r="P22" s="18">
        <f>IF((P$5^2+$A22^2)&gt;Entradas!$B$5^2,"",--(SQRT((P$5-Entradas!$K$12)^2+($A22-Entradas!$L$12)^2)&lt;=Entradas!$D$12)+--(SQRT((P$5-Entradas!$K$13)^2+($A22-Entradas!$L$13)^2)&lt;=Entradas!$D$13)+--(SQRT((P$5-Entradas!$K$14)^2+($A22-Entradas!$L$14)^2)&lt;=Entradas!$D$14)+--(SQRT((P$5-Entradas!$K$15)^2+($A22-Entradas!$L$15)^2)&lt;=Entradas!$D$15)+--(SQRT((P$5-Entradas!$K$16)^2+($A22-Entradas!$L$16)^2)&lt;=Entradas!$D$16))</f>
        <v>5</v>
      </c>
      <c r="Q22" s="18">
        <f>IF((Q$5^2+$A22^2)&gt;Entradas!$B$5^2,"",--(SQRT((Q$5-Entradas!$K$12)^2+($A22-Entradas!$L$12)^2)&lt;=Entradas!$D$12)+--(SQRT((Q$5-Entradas!$K$13)^2+($A22-Entradas!$L$13)^2)&lt;=Entradas!$D$13)+--(SQRT((Q$5-Entradas!$K$14)^2+($A22-Entradas!$L$14)^2)&lt;=Entradas!$D$14)+--(SQRT((Q$5-Entradas!$K$15)^2+($A22-Entradas!$L$15)^2)&lt;=Entradas!$D$15)+--(SQRT((Q$5-Entradas!$K$16)^2+($A22-Entradas!$L$16)^2)&lt;=Entradas!$D$16))</f>
        <v>5</v>
      </c>
      <c r="R22" s="18">
        <f>IF((R$5^2+$A22^2)&gt;Entradas!$B$5^2,"",--(SQRT((R$5-Entradas!$K$12)^2+($A22-Entradas!$L$12)^2)&lt;=Entradas!$D$12)+--(SQRT((R$5-Entradas!$K$13)^2+($A22-Entradas!$L$13)^2)&lt;=Entradas!$D$13)+--(SQRT((R$5-Entradas!$K$14)^2+($A22-Entradas!$L$14)^2)&lt;=Entradas!$D$14)+--(SQRT((R$5-Entradas!$K$15)^2+($A22-Entradas!$L$15)^2)&lt;=Entradas!$D$15)+--(SQRT((R$5-Entradas!$K$16)^2+($A22-Entradas!$L$16)^2)&lt;=Entradas!$D$16))</f>
        <v>5</v>
      </c>
      <c r="S22" s="18">
        <f>IF((S$5^2+$A22^2)&gt;Entradas!$B$5^2,"",--(SQRT((S$5-Entradas!$K$12)^2+($A22-Entradas!$L$12)^2)&lt;=Entradas!$D$12)+--(SQRT((S$5-Entradas!$K$13)^2+($A22-Entradas!$L$13)^2)&lt;=Entradas!$D$13)+--(SQRT((S$5-Entradas!$K$14)^2+($A22-Entradas!$L$14)^2)&lt;=Entradas!$D$14)+--(SQRT((S$5-Entradas!$K$15)^2+($A22-Entradas!$L$15)^2)&lt;=Entradas!$D$15)+--(SQRT((S$5-Entradas!$K$16)^2+($A22-Entradas!$L$16)^2)&lt;=Entradas!$D$16))</f>
        <v>5</v>
      </c>
      <c r="T22" s="18">
        <f>IF((T$5^2+$A22^2)&gt;Entradas!$B$5^2,"",--(SQRT((T$5-Entradas!$K$12)^2+($A22-Entradas!$L$12)^2)&lt;=Entradas!$D$12)+--(SQRT((T$5-Entradas!$K$13)^2+($A22-Entradas!$L$13)^2)&lt;=Entradas!$D$13)+--(SQRT((T$5-Entradas!$K$14)^2+($A22-Entradas!$L$14)^2)&lt;=Entradas!$D$14)+--(SQRT((T$5-Entradas!$K$15)^2+($A22-Entradas!$L$15)^2)&lt;=Entradas!$D$15)+--(SQRT((T$5-Entradas!$K$16)^2+($A22-Entradas!$L$16)^2)&lt;=Entradas!$D$16))</f>
        <v>5</v>
      </c>
      <c r="U22" s="18">
        <f>IF((U$5^2+$A22^2)&gt;Entradas!$B$5^2,"",--(SQRT((U$5-Entradas!$K$12)^2+($A22-Entradas!$L$12)^2)&lt;=Entradas!$D$12)+--(SQRT((U$5-Entradas!$K$13)^2+($A22-Entradas!$L$13)^2)&lt;=Entradas!$D$13)+--(SQRT((U$5-Entradas!$K$14)^2+($A22-Entradas!$L$14)^2)&lt;=Entradas!$D$14)+--(SQRT((U$5-Entradas!$K$15)^2+($A22-Entradas!$L$15)^2)&lt;=Entradas!$D$15)+--(SQRT((U$5-Entradas!$K$16)^2+($A22-Entradas!$L$16)^2)&lt;=Entradas!$D$16))</f>
        <v>5</v>
      </c>
      <c r="V22" s="18">
        <f>IF((V$5^2+$A22^2)&gt;Entradas!$B$5^2,"",--(SQRT((V$5-Entradas!$K$12)^2+($A22-Entradas!$L$12)^2)&lt;=Entradas!$D$12)+--(SQRT((V$5-Entradas!$K$13)^2+($A22-Entradas!$L$13)^2)&lt;=Entradas!$D$13)+--(SQRT((V$5-Entradas!$K$14)^2+($A22-Entradas!$L$14)^2)&lt;=Entradas!$D$14)+--(SQRT((V$5-Entradas!$K$15)^2+($A22-Entradas!$L$15)^2)&lt;=Entradas!$D$15)+--(SQRT((V$5-Entradas!$K$16)^2+($A22-Entradas!$L$16)^2)&lt;=Entradas!$D$16))</f>
        <v>5</v>
      </c>
      <c r="W22" s="18">
        <f>IF((W$5^2+$A22^2)&gt;Entradas!$B$5^2,"",--(SQRT((W$5-Entradas!$K$12)^2+($A22-Entradas!$L$12)^2)&lt;=Entradas!$D$12)+--(SQRT((W$5-Entradas!$K$13)^2+($A22-Entradas!$L$13)^2)&lt;=Entradas!$D$13)+--(SQRT((W$5-Entradas!$K$14)^2+($A22-Entradas!$L$14)^2)&lt;=Entradas!$D$14)+--(SQRT((W$5-Entradas!$K$15)^2+($A22-Entradas!$L$15)^2)&lt;=Entradas!$D$15)+--(SQRT((W$5-Entradas!$K$16)^2+($A22-Entradas!$L$16)^2)&lt;=Entradas!$D$16))</f>
        <v>5</v>
      </c>
      <c r="X22" s="18">
        <f>IF((X$5^2+$A22^2)&gt;Entradas!$B$5^2,"",--(SQRT((X$5-Entradas!$K$12)^2+($A22-Entradas!$L$12)^2)&lt;=Entradas!$D$12)+--(SQRT((X$5-Entradas!$K$13)^2+($A22-Entradas!$L$13)^2)&lt;=Entradas!$D$13)+--(SQRT((X$5-Entradas!$K$14)^2+($A22-Entradas!$L$14)^2)&lt;=Entradas!$D$14)+--(SQRT((X$5-Entradas!$K$15)^2+($A22-Entradas!$L$15)^2)&lt;=Entradas!$D$15)+--(SQRT((X$5-Entradas!$K$16)^2+($A22-Entradas!$L$16)^2)&lt;=Entradas!$D$16))</f>
        <v>5</v>
      </c>
      <c r="Y22" s="18">
        <f>IF((Y$5^2+$A22^2)&gt;Entradas!$B$5^2,"",--(SQRT((Y$5-Entradas!$K$12)^2+($A22-Entradas!$L$12)^2)&lt;=Entradas!$D$12)+--(SQRT((Y$5-Entradas!$K$13)^2+($A22-Entradas!$L$13)^2)&lt;=Entradas!$D$13)+--(SQRT((Y$5-Entradas!$K$14)^2+($A22-Entradas!$L$14)^2)&lt;=Entradas!$D$14)+--(SQRT((Y$5-Entradas!$K$15)^2+($A22-Entradas!$L$15)^2)&lt;=Entradas!$D$15)+--(SQRT((Y$5-Entradas!$K$16)^2+($A22-Entradas!$L$16)^2)&lt;=Entradas!$D$16))</f>
        <v>5</v>
      </c>
      <c r="Z22" s="18">
        <f>IF((Z$5^2+$A22^2)&gt;Entradas!$B$5^2,"",--(SQRT((Z$5-Entradas!$K$12)^2+($A22-Entradas!$L$12)^2)&lt;=Entradas!$D$12)+--(SQRT((Z$5-Entradas!$K$13)^2+($A22-Entradas!$L$13)^2)&lt;=Entradas!$D$13)+--(SQRT((Z$5-Entradas!$K$14)^2+($A22-Entradas!$L$14)^2)&lt;=Entradas!$D$14)+--(SQRT((Z$5-Entradas!$K$15)^2+($A22-Entradas!$L$15)^2)&lt;=Entradas!$D$15)+--(SQRT((Z$5-Entradas!$K$16)^2+($A22-Entradas!$L$16)^2)&lt;=Entradas!$D$16))</f>
        <v>5</v>
      </c>
      <c r="AA22" s="18">
        <f>IF((AA$5^2+$A22^2)&gt;Entradas!$B$5^2,"",--(SQRT((AA$5-Entradas!$K$12)^2+($A22-Entradas!$L$12)^2)&lt;=Entradas!$D$12)+--(SQRT((AA$5-Entradas!$K$13)^2+($A22-Entradas!$L$13)^2)&lt;=Entradas!$D$13)+--(SQRT((AA$5-Entradas!$K$14)^2+($A22-Entradas!$L$14)^2)&lt;=Entradas!$D$14)+--(SQRT((AA$5-Entradas!$K$15)^2+($A22-Entradas!$L$15)^2)&lt;=Entradas!$D$15)+--(SQRT((AA$5-Entradas!$K$16)^2+($A22-Entradas!$L$16)^2)&lt;=Entradas!$D$16))</f>
        <v>5</v>
      </c>
      <c r="AB22" s="18">
        <f>IF((AB$5^2+$A22^2)&gt;Entradas!$B$5^2,"",--(SQRT((AB$5-Entradas!$K$12)^2+($A22-Entradas!$L$12)^2)&lt;=Entradas!$D$12)+--(SQRT((AB$5-Entradas!$K$13)^2+($A22-Entradas!$L$13)^2)&lt;=Entradas!$D$13)+--(SQRT((AB$5-Entradas!$K$14)^2+($A22-Entradas!$L$14)^2)&lt;=Entradas!$D$14)+--(SQRT((AB$5-Entradas!$K$15)^2+($A22-Entradas!$L$15)^2)&lt;=Entradas!$D$15)+--(SQRT((AB$5-Entradas!$K$16)^2+($A22-Entradas!$L$16)^2)&lt;=Entradas!$D$16))</f>
        <v>5</v>
      </c>
      <c r="AC22" s="18">
        <f>IF((AC$5^2+$A22^2)&gt;Entradas!$B$5^2,"",--(SQRT((AC$5-Entradas!$K$12)^2+($A22-Entradas!$L$12)^2)&lt;=Entradas!$D$12)+--(SQRT((AC$5-Entradas!$K$13)^2+($A22-Entradas!$L$13)^2)&lt;=Entradas!$D$13)+--(SQRT((AC$5-Entradas!$K$14)^2+($A22-Entradas!$L$14)^2)&lt;=Entradas!$D$14)+--(SQRT((AC$5-Entradas!$K$15)^2+($A22-Entradas!$L$15)^2)&lt;=Entradas!$D$15)+--(SQRT((AC$5-Entradas!$K$16)^2+($A22-Entradas!$L$16)^2)&lt;=Entradas!$D$16))</f>
        <v>5</v>
      </c>
      <c r="AD22" s="18">
        <f>IF((AD$5^2+$A22^2)&gt;Entradas!$B$5^2,"",--(SQRT((AD$5-Entradas!$K$12)^2+($A22-Entradas!$L$12)^2)&lt;=Entradas!$D$12)+--(SQRT((AD$5-Entradas!$K$13)^2+($A22-Entradas!$L$13)^2)&lt;=Entradas!$D$13)+--(SQRT((AD$5-Entradas!$K$14)^2+($A22-Entradas!$L$14)^2)&lt;=Entradas!$D$14)+--(SQRT((AD$5-Entradas!$K$15)^2+($A22-Entradas!$L$15)^2)&lt;=Entradas!$D$15)+--(SQRT((AD$5-Entradas!$K$16)^2+($A22-Entradas!$L$16)^2)&lt;=Entradas!$D$16))</f>
        <v>5</v>
      </c>
      <c r="AE22" s="18">
        <f>IF((AE$5^2+$A22^2)&gt;Entradas!$B$5^2,"",--(SQRT((AE$5-Entradas!$K$12)^2+($A22-Entradas!$L$12)^2)&lt;=Entradas!$D$12)+--(SQRT((AE$5-Entradas!$K$13)^2+($A22-Entradas!$L$13)^2)&lt;=Entradas!$D$13)+--(SQRT((AE$5-Entradas!$K$14)^2+($A22-Entradas!$L$14)^2)&lt;=Entradas!$D$14)+--(SQRT((AE$5-Entradas!$K$15)^2+($A22-Entradas!$L$15)^2)&lt;=Entradas!$D$15)+--(SQRT((AE$5-Entradas!$K$16)^2+($A22-Entradas!$L$16)^2)&lt;=Entradas!$D$16))</f>
        <v>5</v>
      </c>
      <c r="AF22" s="18">
        <f>IF((AF$5^2+$A22^2)&gt;Entradas!$B$5^2,"",--(SQRT((AF$5-Entradas!$K$12)^2+($A22-Entradas!$L$12)^2)&lt;=Entradas!$D$12)+--(SQRT((AF$5-Entradas!$K$13)^2+($A22-Entradas!$L$13)^2)&lt;=Entradas!$D$13)+--(SQRT((AF$5-Entradas!$K$14)^2+($A22-Entradas!$L$14)^2)&lt;=Entradas!$D$14)+--(SQRT((AF$5-Entradas!$K$15)^2+($A22-Entradas!$L$15)^2)&lt;=Entradas!$D$15)+--(SQRT((AF$5-Entradas!$K$16)^2+($A22-Entradas!$L$16)^2)&lt;=Entradas!$D$16))</f>
        <v>5</v>
      </c>
      <c r="AG22" s="18">
        <f>IF((AG$5^2+$A22^2)&gt;Entradas!$B$5^2,"",--(SQRT((AG$5-Entradas!$K$12)^2+($A22-Entradas!$L$12)^2)&lt;=Entradas!$D$12)+--(SQRT((AG$5-Entradas!$K$13)^2+($A22-Entradas!$L$13)^2)&lt;=Entradas!$D$13)+--(SQRT((AG$5-Entradas!$K$14)^2+($A22-Entradas!$L$14)^2)&lt;=Entradas!$D$14)+--(SQRT((AG$5-Entradas!$K$15)^2+($A22-Entradas!$L$15)^2)&lt;=Entradas!$D$15)+--(SQRT((AG$5-Entradas!$K$16)^2+($A22-Entradas!$L$16)^2)&lt;=Entradas!$D$16))</f>
        <v>5</v>
      </c>
      <c r="AH22" s="18">
        <f>IF((AH$5^2+$A22^2)&gt;Entradas!$B$5^2,"",--(SQRT((AH$5-Entradas!$K$12)^2+($A22-Entradas!$L$12)^2)&lt;=Entradas!$D$12)+--(SQRT((AH$5-Entradas!$K$13)^2+($A22-Entradas!$L$13)^2)&lt;=Entradas!$D$13)+--(SQRT((AH$5-Entradas!$K$14)^2+($A22-Entradas!$L$14)^2)&lt;=Entradas!$D$14)+--(SQRT((AH$5-Entradas!$K$15)^2+($A22-Entradas!$L$15)^2)&lt;=Entradas!$D$15)+--(SQRT((AH$5-Entradas!$K$16)^2+($A22-Entradas!$L$16)^2)&lt;=Entradas!$D$16))</f>
        <v>5</v>
      </c>
      <c r="AI22" s="18">
        <f>IF((AI$5^2+$A22^2)&gt;Entradas!$B$5^2,"",--(SQRT((AI$5-Entradas!$K$12)^2+($A22-Entradas!$L$12)^2)&lt;=Entradas!$D$12)+--(SQRT((AI$5-Entradas!$K$13)^2+($A22-Entradas!$L$13)^2)&lt;=Entradas!$D$13)+--(SQRT((AI$5-Entradas!$K$14)^2+($A22-Entradas!$L$14)^2)&lt;=Entradas!$D$14)+--(SQRT((AI$5-Entradas!$K$15)^2+($A22-Entradas!$L$15)^2)&lt;=Entradas!$D$15)+--(SQRT((AI$5-Entradas!$K$16)^2+($A22-Entradas!$L$16)^2)&lt;=Entradas!$D$16))</f>
        <v>4</v>
      </c>
      <c r="AJ22" s="18">
        <f>IF((AJ$5^2+$A22^2)&gt;Entradas!$B$5^2,"",--(SQRT((AJ$5-Entradas!$K$12)^2+($A22-Entradas!$L$12)^2)&lt;=Entradas!$D$12)+--(SQRT((AJ$5-Entradas!$K$13)^2+($A22-Entradas!$L$13)^2)&lt;=Entradas!$D$13)+--(SQRT((AJ$5-Entradas!$K$14)^2+($A22-Entradas!$L$14)^2)&lt;=Entradas!$D$14)+--(SQRT((AJ$5-Entradas!$K$15)^2+($A22-Entradas!$L$15)^2)&lt;=Entradas!$D$15)+--(SQRT((AJ$5-Entradas!$K$16)^2+($A22-Entradas!$L$16)^2)&lt;=Entradas!$D$16))</f>
        <v>4</v>
      </c>
      <c r="AK22" s="18">
        <f>IF((AK$5^2+$A22^2)&gt;Entradas!$B$5^2,"",--(SQRT((AK$5-Entradas!$K$12)^2+($A22-Entradas!$L$12)^2)&lt;=Entradas!$D$12)+--(SQRT((AK$5-Entradas!$K$13)^2+($A22-Entradas!$L$13)^2)&lt;=Entradas!$D$13)+--(SQRT((AK$5-Entradas!$K$14)^2+($A22-Entradas!$L$14)^2)&lt;=Entradas!$D$14)+--(SQRT((AK$5-Entradas!$K$15)^2+($A22-Entradas!$L$15)^2)&lt;=Entradas!$D$15)+--(SQRT((AK$5-Entradas!$K$16)^2+($A22-Entradas!$L$16)^2)&lt;=Entradas!$D$16))</f>
        <v>4</v>
      </c>
      <c r="AL22" s="18">
        <f>IF((AL$5^2+$A22^2)&gt;Entradas!$B$5^2,"",--(SQRT((AL$5-Entradas!$K$12)^2+($A22-Entradas!$L$12)^2)&lt;=Entradas!$D$12)+--(SQRT((AL$5-Entradas!$K$13)^2+($A22-Entradas!$L$13)^2)&lt;=Entradas!$D$13)+--(SQRT((AL$5-Entradas!$K$14)^2+($A22-Entradas!$L$14)^2)&lt;=Entradas!$D$14)+--(SQRT((AL$5-Entradas!$K$15)^2+($A22-Entradas!$L$15)^2)&lt;=Entradas!$D$15)+--(SQRT((AL$5-Entradas!$K$16)^2+($A22-Entradas!$L$16)^2)&lt;=Entradas!$D$16))</f>
        <v>4</v>
      </c>
      <c r="AM22" s="18">
        <f>IF((AM$5^2+$A22^2)&gt;Entradas!$B$5^2,"",--(SQRT((AM$5-Entradas!$K$12)^2+($A22-Entradas!$L$12)^2)&lt;=Entradas!$D$12)+--(SQRT((AM$5-Entradas!$K$13)^2+($A22-Entradas!$L$13)^2)&lt;=Entradas!$D$13)+--(SQRT((AM$5-Entradas!$K$14)^2+($A22-Entradas!$L$14)^2)&lt;=Entradas!$D$14)+--(SQRT((AM$5-Entradas!$K$15)^2+($A22-Entradas!$L$15)^2)&lt;=Entradas!$D$15)+--(SQRT((AM$5-Entradas!$K$16)^2+($A22-Entradas!$L$16)^2)&lt;=Entradas!$D$16))</f>
        <v>4</v>
      </c>
      <c r="AN22" s="18">
        <f>IF((AN$5^2+$A22^2)&gt;Entradas!$B$5^2,"",--(SQRT((AN$5-Entradas!$K$12)^2+($A22-Entradas!$L$12)^2)&lt;=Entradas!$D$12)+--(SQRT((AN$5-Entradas!$K$13)^2+($A22-Entradas!$L$13)^2)&lt;=Entradas!$D$13)+--(SQRT((AN$5-Entradas!$K$14)^2+($A22-Entradas!$L$14)^2)&lt;=Entradas!$D$14)+--(SQRT((AN$5-Entradas!$K$15)^2+($A22-Entradas!$L$15)^2)&lt;=Entradas!$D$15)+--(SQRT((AN$5-Entradas!$K$16)^2+($A22-Entradas!$L$16)^2)&lt;=Entradas!$D$16))</f>
        <v>4</v>
      </c>
      <c r="AO22" s="18">
        <f>IF((AO$5^2+$A22^2)&gt;Entradas!$B$5^2,"",--(SQRT((AO$5-Entradas!$K$12)^2+($A22-Entradas!$L$12)^2)&lt;=Entradas!$D$12)+--(SQRT((AO$5-Entradas!$K$13)^2+($A22-Entradas!$L$13)^2)&lt;=Entradas!$D$13)+--(SQRT((AO$5-Entradas!$K$14)^2+($A22-Entradas!$L$14)^2)&lt;=Entradas!$D$14)+--(SQRT((AO$5-Entradas!$K$15)^2+($A22-Entradas!$L$15)^2)&lt;=Entradas!$D$15)+--(SQRT((AO$5-Entradas!$K$16)^2+($A22-Entradas!$L$16)^2)&lt;=Entradas!$D$16))</f>
        <v>4</v>
      </c>
      <c r="AP22" s="18" t="str">
        <f>IF((AP$5^2+$A22^2)&gt;Entradas!$B$5^2,"",--(SQRT((AP$5-Entradas!$K$12)^2+($A22-Entradas!$L$12)^2)&lt;=Entradas!$D$12)+--(SQRT((AP$5-Entradas!$K$13)^2+($A22-Entradas!$L$13)^2)&lt;=Entradas!$D$13)+--(SQRT((AP$5-Entradas!$K$14)^2+($A22-Entradas!$L$14)^2)&lt;=Entradas!$D$14)+--(SQRT((AP$5-Entradas!$K$15)^2+($A22-Entradas!$L$15)^2)&lt;=Entradas!$D$15)+--(SQRT((AP$5-Entradas!$K$16)^2+($A22-Entradas!$L$16)^2)&lt;=Entradas!$D$16))</f>
        <v/>
      </c>
    </row>
    <row r="23" spans="1:42" ht="18" customHeight="1" x14ac:dyDescent="0.2">
      <c r="A23" s="17">
        <f>A22-2*Entradas!$B$5/(41-1)</f>
        <v>0.29999999999999938</v>
      </c>
      <c r="B23" s="18" t="str">
        <f>IF((B$5^2+$A23^2)&gt;Entradas!$B$5^2,"",--(SQRT((B$5-Entradas!$K$12)^2+($A23-Entradas!$L$12)^2)&lt;=Entradas!$D$12)+--(SQRT((B$5-Entradas!$K$13)^2+($A23-Entradas!$L$13)^2)&lt;=Entradas!$D$13)+--(SQRT((B$5-Entradas!$K$14)^2+($A23-Entradas!$L$14)^2)&lt;=Entradas!$D$14)+--(SQRT((B$5-Entradas!$K$15)^2+($A23-Entradas!$L$15)^2)&lt;=Entradas!$D$15)+--(SQRT((B$5-Entradas!$K$16)^2+($A23-Entradas!$L$16)^2)&lt;=Entradas!$D$16))</f>
        <v/>
      </c>
      <c r="C23" s="18">
        <f>IF((C$5^2+$A23^2)&gt;Entradas!$B$5^2,"",--(SQRT((C$5-Entradas!$K$12)^2+($A23-Entradas!$L$12)^2)&lt;=Entradas!$D$12)+--(SQRT((C$5-Entradas!$K$13)^2+($A23-Entradas!$L$13)^2)&lt;=Entradas!$D$13)+--(SQRT((C$5-Entradas!$K$14)^2+($A23-Entradas!$L$14)^2)&lt;=Entradas!$D$14)+--(SQRT((C$5-Entradas!$K$15)^2+($A23-Entradas!$L$15)^2)&lt;=Entradas!$D$15)+--(SQRT((C$5-Entradas!$K$16)^2+($A23-Entradas!$L$16)^2)&lt;=Entradas!$D$16))</f>
        <v>5</v>
      </c>
      <c r="D23" s="18">
        <f>IF((D$5^2+$A23^2)&gt;Entradas!$B$5^2,"",--(SQRT((D$5-Entradas!$K$12)^2+($A23-Entradas!$L$12)^2)&lt;=Entradas!$D$12)+--(SQRT((D$5-Entradas!$K$13)^2+($A23-Entradas!$L$13)^2)&lt;=Entradas!$D$13)+--(SQRT((D$5-Entradas!$K$14)^2+($A23-Entradas!$L$14)^2)&lt;=Entradas!$D$14)+--(SQRT((D$5-Entradas!$K$15)^2+($A23-Entradas!$L$15)^2)&lt;=Entradas!$D$15)+--(SQRT((D$5-Entradas!$K$16)^2+($A23-Entradas!$L$16)^2)&lt;=Entradas!$D$16))</f>
        <v>5</v>
      </c>
      <c r="E23" s="18">
        <f>IF((E$5^2+$A23^2)&gt;Entradas!$B$5^2,"",--(SQRT((E$5-Entradas!$K$12)^2+($A23-Entradas!$L$12)^2)&lt;=Entradas!$D$12)+--(SQRT((E$5-Entradas!$K$13)^2+($A23-Entradas!$L$13)^2)&lt;=Entradas!$D$13)+--(SQRT((E$5-Entradas!$K$14)^2+($A23-Entradas!$L$14)^2)&lt;=Entradas!$D$14)+--(SQRT((E$5-Entradas!$K$15)^2+($A23-Entradas!$L$15)^2)&lt;=Entradas!$D$15)+--(SQRT((E$5-Entradas!$K$16)^2+($A23-Entradas!$L$16)^2)&lt;=Entradas!$D$16))</f>
        <v>5</v>
      </c>
      <c r="F23" s="18">
        <f>IF((F$5^2+$A23^2)&gt;Entradas!$B$5^2,"",--(SQRT((F$5-Entradas!$K$12)^2+($A23-Entradas!$L$12)^2)&lt;=Entradas!$D$12)+--(SQRT((F$5-Entradas!$K$13)^2+($A23-Entradas!$L$13)^2)&lt;=Entradas!$D$13)+--(SQRT((F$5-Entradas!$K$14)^2+($A23-Entradas!$L$14)^2)&lt;=Entradas!$D$14)+--(SQRT((F$5-Entradas!$K$15)^2+($A23-Entradas!$L$15)^2)&lt;=Entradas!$D$15)+--(SQRT((F$5-Entradas!$K$16)^2+($A23-Entradas!$L$16)^2)&lt;=Entradas!$D$16))</f>
        <v>5</v>
      </c>
      <c r="G23" s="18">
        <f>IF((G$5^2+$A23^2)&gt;Entradas!$B$5^2,"",--(SQRT((G$5-Entradas!$K$12)^2+($A23-Entradas!$L$12)^2)&lt;=Entradas!$D$12)+--(SQRT((G$5-Entradas!$K$13)^2+($A23-Entradas!$L$13)^2)&lt;=Entradas!$D$13)+--(SQRT((G$5-Entradas!$K$14)^2+($A23-Entradas!$L$14)^2)&lt;=Entradas!$D$14)+--(SQRT((G$5-Entradas!$K$15)^2+($A23-Entradas!$L$15)^2)&lt;=Entradas!$D$15)+--(SQRT((G$5-Entradas!$K$16)^2+($A23-Entradas!$L$16)^2)&lt;=Entradas!$D$16))</f>
        <v>5</v>
      </c>
      <c r="H23" s="18">
        <f>IF((H$5^2+$A23^2)&gt;Entradas!$B$5^2,"",--(SQRT((H$5-Entradas!$K$12)^2+($A23-Entradas!$L$12)^2)&lt;=Entradas!$D$12)+--(SQRT((H$5-Entradas!$K$13)^2+($A23-Entradas!$L$13)^2)&lt;=Entradas!$D$13)+--(SQRT((H$5-Entradas!$K$14)^2+($A23-Entradas!$L$14)^2)&lt;=Entradas!$D$14)+--(SQRT((H$5-Entradas!$K$15)^2+($A23-Entradas!$L$15)^2)&lt;=Entradas!$D$15)+--(SQRT((H$5-Entradas!$K$16)^2+($A23-Entradas!$L$16)^2)&lt;=Entradas!$D$16))</f>
        <v>5</v>
      </c>
      <c r="I23" s="18">
        <f>IF((I$5^2+$A23^2)&gt;Entradas!$B$5^2,"",--(SQRT((I$5-Entradas!$K$12)^2+($A23-Entradas!$L$12)^2)&lt;=Entradas!$D$12)+--(SQRT((I$5-Entradas!$K$13)^2+($A23-Entradas!$L$13)^2)&lt;=Entradas!$D$13)+--(SQRT((I$5-Entradas!$K$14)^2+($A23-Entradas!$L$14)^2)&lt;=Entradas!$D$14)+--(SQRT((I$5-Entradas!$K$15)^2+($A23-Entradas!$L$15)^2)&lt;=Entradas!$D$15)+--(SQRT((I$5-Entradas!$K$16)^2+($A23-Entradas!$L$16)^2)&lt;=Entradas!$D$16))</f>
        <v>5</v>
      </c>
      <c r="J23" s="18">
        <f>IF((J$5^2+$A23^2)&gt;Entradas!$B$5^2,"",--(SQRT((J$5-Entradas!$K$12)^2+($A23-Entradas!$L$12)^2)&lt;=Entradas!$D$12)+--(SQRT((J$5-Entradas!$K$13)^2+($A23-Entradas!$L$13)^2)&lt;=Entradas!$D$13)+--(SQRT((J$5-Entradas!$K$14)^2+($A23-Entradas!$L$14)^2)&lt;=Entradas!$D$14)+--(SQRT((J$5-Entradas!$K$15)^2+($A23-Entradas!$L$15)^2)&lt;=Entradas!$D$15)+--(SQRT((J$5-Entradas!$K$16)^2+($A23-Entradas!$L$16)^2)&lt;=Entradas!$D$16))</f>
        <v>5</v>
      </c>
      <c r="K23" s="18">
        <f>IF((K$5^2+$A23^2)&gt;Entradas!$B$5^2,"",--(SQRT((K$5-Entradas!$K$12)^2+($A23-Entradas!$L$12)^2)&lt;=Entradas!$D$12)+--(SQRT((K$5-Entradas!$K$13)^2+($A23-Entradas!$L$13)^2)&lt;=Entradas!$D$13)+--(SQRT((K$5-Entradas!$K$14)^2+($A23-Entradas!$L$14)^2)&lt;=Entradas!$D$14)+--(SQRT((K$5-Entradas!$K$15)^2+($A23-Entradas!$L$15)^2)&lt;=Entradas!$D$15)+--(SQRT((K$5-Entradas!$K$16)^2+($A23-Entradas!$L$16)^2)&lt;=Entradas!$D$16))</f>
        <v>5</v>
      </c>
      <c r="L23" s="18">
        <f>IF((L$5^2+$A23^2)&gt;Entradas!$B$5^2,"",--(SQRT((L$5-Entradas!$K$12)^2+($A23-Entradas!$L$12)^2)&lt;=Entradas!$D$12)+--(SQRT((L$5-Entradas!$K$13)^2+($A23-Entradas!$L$13)^2)&lt;=Entradas!$D$13)+--(SQRT((L$5-Entradas!$K$14)^2+($A23-Entradas!$L$14)^2)&lt;=Entradas!$D$14)+--(SQRT((L$5-Entradas!$K$15)^2+($A23-Entradas!$L$15)^2)&lt;=Entradas!$D$15)+--(SQRT((L$5-Entradas!$K$16)^2+($A23-Entradas!$L$16)^2)&lt;=Entradas!$D$16))</f>
        <v>5</v>
      </c>
      <c r="M23" s="18">
        <f>IF((M$5^2+$A23^2)&gt;Entradas!$B$5^2,"",--(SQRT((M$5-Entradas!$K$12)^2+($A23-Entradas!$L$12)^2)&lt;=Entradas!$D$12)+--(SQRT((M$5-Entradas!$K$13)^2+($A23-Entradas!$L$13)^2)&lt;=Entradas!$D$13)+--(SQRT((M$5-Entradas!$K$14)^2+($A23-Entradas!$L$14)^2)&lt;=Entradas!$D$14)+--(SQRT((M$5-Entradas!$K$15)^2+($A23-Entradas!$L$15)^2)&lt;=Entradas!$D$15)+--(SQRT((M$5-Entradas!$K$16)^2+($A23-Entradas!$L$16)^2)&lt;=Entradas!$D$16))</f>
        <v>5</v>
      </c>
      <c r="N23" s="18">
        <f>IF((N$5^2+$A23^2)&gt;Entradas!$B$5^2,"",--(SQRT((N$5-Entradas!$K$12)^2+($A23-Entradas!$L$12)^2)&lt;=Entradas!$D$12)+--(SQRT((N$5-Entradas!$K$13)^2+($A23-Entradas!$L$13)^2)&lt;=Entradas!$D$13)+--(SQRT((N$5-Entradas!$K$14)^2+($A23-Entradas!$L$14)^2)&lt;=Entradas!$D$14)+--(SQRT((N$5-Entradas!$K$15)^2+($A23-Entradas!$L$15)^2)&lt;=Entradas!$D$15)+--(SQRT((N$5-Entradas!$K$16)^2+($A23-Entradas!$L$16)^2)&lt;=Entradas!$D$16))</f>
        <v>5</v>
      </c>
      <c r="O23" s="18">
        <f>IF((O$5^2+$A23^2)&gt;Entradas!$B$5^2,"",--(SQRT((O$5-Entradas!$K$12)^2+($A23-Entradas!$L$12)^2)&lt;=Entradas!$D$12)+--(SQRT((O$5-Entradas!$K$13)^2+($A23-Entradas!$L$13)^2)&lt;=Entradas!$D$13)+--(SQRT((O$5-Entradas!$K$14)^2+($A23-Entradas!$L$14)^2)&lt;=Entradas!$D$14)+--(SQRT((O$5-Entradas!$K$15)^2+($A23-Entradas!$L$15)^2)&lt;=Entradas!$D$15)+--(SQRT((O$5-Entradas!$K$16)^2+($A23-Entradas!$L$16)^2)&lt;=Entradas!$D$16))</f>
        <v>5</v>
      </c>
      <c r="P23" s="18">
        <f>IF((P$5^2+$A23^2)&gt;Entradas!$B$5^2,"",--(SQRT((P$5-Entradas!$K$12)^2+($A23-Entradas!$L$12)^2)&lt;=Entradas!$D$12)+--(SQRT((P$5-Entradas!$K$13)^2+($A23-Entradas!$L$13)^2)&lt;=Entradas!$D$13)+--(SQRT((P$5-Entradas!$K$14)^2+($A23-Entradas!$L$14)^2)&lt;=Entradas!$D$14)+--(SQRT((P$5-Entradas!$K$15)^2+($A23-Entradas!$L$15)^2)&lt;=Entradas!$D$15)+--(SQRT((P$5-Entradas!$K$16)^2+($A23-Entradas!$L$16)^2)&lt;=Entradas!$D$16))</f>
        <v>5</v>
      </c>
      <c r="Q23" s="18">
        <f>IF((Q$5^2+$A23^2)&gt;Entradas!$B$5^2,"",--(SQRT((Q$5-Entradas!$K$12)^2+($A23-Entradas!$L$12)^2)&lt;=Entradas!$D$12)+--(SQRT((Q$5-Entradas!$K$13)^2+($A23-Entradas!$L$13)^2)&lt;=Entradas!$D$13)+--(SQRT((Q$5-Entradas!$K$14)^2+($A23-Entradas!$L$14)^2)&lt;=Entradas!$D$14)+--(SQRT((Q$5-Entradas!$K$15)^2+($A23-Entradas!$L$15)^2)&lt;=Entradas!$D$15)+--(SQRT((Q$5-Entradas!$K$16)^2+($A23-Entradas!$L$16)^2)&lt;=Entradas!$D$16))</f>
        <v>5</v>
      </c>
      <c r="R23" s="18">
        <f>IF((R$5^2+$A23^2)&gt;Entradas!$B$5^2,"",--(SQRT((R$5-Entradas!$K$12)^2+($A23-Entradas!$L$12)^2)&lt;=Entradas!$D$12)+--(SQRT((R$5-Entradas!$K$13)^2+($A23-Entradas!$L$13)^2)&lt;=Entradas!$D$13)+--(SQRT((R$5-Entradas!$K$14)^2+($A23-Entradas!$L$14)^2)&lt;=Entradas!$D$14)+--(SQRT((R$5-Entradas!$K$15)^2+($A23-Entradas!$L$15)^2)&lt;=Entradas!$D$15)+--(SQRT((R$5-Entradas!$K$16)^2+($A23-Entradas!$L$16)^2)&lt;=Entradas!$D$16))</f>
        <v>5</v>
      </c>
      <c r="S23" s="18">
        <f>IF((S$5^2+$A23^2)&gt;Entradas!$B$5^2,"",--(SQRT((S$5-Entradas!$K$12)^2+($A23-Entradas!$L$12)^2)&lt;=Entradas!$D$12)+--(SQRT((S$5-Entradas!$K$13)^2+($A23-Entradas!$L$13)^2)&lt;=Entradas!$D$13)+--(SQRT((S$5-Entradas!$K$14)^2+($A23-Entradas!$L$14)^2)&lt;=Entradas!$D$14)+--(SQRT((S$5-Entradas!$K$15)^2+($A23-Entradas!$L$15)^2)&lt;=Entradas!$D$15)+--(SQRT((S$5-Entradas!$K$16)^2+($A23-Entradas!$L$16)^2)&lt;=Entradas!$D$16))</f>
        <v>5</v>
      </c>
      <c r="T23" s="18">
        <f>IF((T$5^2+$A23^2)&gt;Entradas!$B$5^2,"",--(SQRT((T$5-Entradas!$K$12)^2+($A23-Entradas!$L$12)^2)&lt;=Entradas!$D$12)+--(SQRT((T$5-Entradas!$K$13)^2+($A23-Entradas!$L$13)^2)&lt;=Entradas!$D$13)+--(SQRT((T$5-Entradas!$K$14)^2+($A23-Entradas!$L$14)^2)&lt;=Entradas!$D$14)+--(SQRT((T$5-Entradas!$K$15)^2+($A23-Entradas!$L$15)^2)&lt;=Entradas!$D$15)+--(SQRT((T$5-Entradas!$K$16)^2+($A23-Entradas!$L$16)^2)&lt;=Entradas!$D$16))</f>
        <v>5</v>
      </c>
      <c r="U23" s="18">
        <f>IF((U$5^2+$A23^2)&gt;Entradas!$B$5^2,"",--(SQRT((U$5-Entradas!$K$12)^2+($A23-Entradas!$L$12)^2)&lt;=Entradas!$D$12)+--(SQRT((U$5-Entradas!$K$13)^2+($A23-Entradas!$L$13)^2)&lt;=Entradas!$D$13)+--(SQRT((U$5-Entradas!$K$14)^2+($A23-Entradas!$L$14)^2)&lt;=Entradas!$D$14)+--(SQRT((U$5-Entradas!$K$15)^2+($A23-Entradas!$L$15)^2)&lt;=Entradas!$D$15)+--(SQRT((U$5-Entradas!$K$16)^2+($A23-Entradas!$L$16)^2)&lt;=Entradas!$D$16))</f>
        <v>5</v>
      </c>
      <c r="V23" s="18">
        <f>IF((V$5^2+$A23^2)&gt;Entradas!$B$5^2,"",--(SQRT((V$5-Entradas!$K$12)^2+($A23-Entradas!$L$12)^2)&lt;=Entradas!$D$12)+--(SQRT((V$5-Entradas!$K$13)^2+($A23-Entradas!$L$13)^2)&lt;=Entradas!$D$13)+--(SQRT((V$5-Entradas!$K$14)^2+($A23-Entradas!$L$14)^2)&lt;=Entradas!$D$14)+--(SQRT((V$5-Entradas!$K$15)^2+($A23-Entradas!$L$15)^2)&lt;=Entradas!$D$15)+--(SQRT((V$5-Entradas!$K$16)^2+($A23-Entradas!$L$16)^2)&lt;=Entradas!$D$16))</f>
        <v>5</v>
      </c>
      <c r="W23" s="18">
        <f>IF((W$5^2+$A23^2)&gt;Entradas!$B$5^2,"",--(SQRT((W$5-Entradas!$K$12)^2+($A23-Entradas!$L$12)^2)&lt;=Entradas!$D$12)+--(SQRT((W$5-Entradas!$K$13)^2+($A23-Entradas!$L$13)^2)&lt;=Entradas!$D$13)+--(SQRT((W$5-Entradas!$K$14)^2+($A23-Entradas!$L$14)^2)&lt;=Entradas!$D$14)+--(SQRT((W$5-Entradas!$K$15)^2+($A23-Entradas!$L$15)^2)&lt;=Entradas!$D$15)+--(SQRT((W$5-Entradas!$K$16)^2+($A23-Entradas!$L$16)^2)&lt;=Entradas!$D$16))</f>
        <v>5</v>
      </c>
      <c r="X23" s="18">
        <f>IF((X$5^2+$A23^2)&gt;Entradas!$B$5^2,"",--(SQRT((X$5-Entradas!$K$12)^2+($A23-Entradas!$L$12)^2)&lt;=Entradas!$D$12)+--(SQRT((X$5-Entradas!$K$13)^2+($A23-Entradas!$L$13)^2)&lt;=Entradas!$D$13)+--(SQRT((X$5-Entradas!$K$14)^2+($A23-Entradas!$L$14)^2)&lt;=Entradas!$D$14)+--(SQRT((X$5-Entradas!$K$15)^2+($A23-Entradas!$L$15)^2)&lt;=Entradas!$D$15)+--(SQRT((X$5-Entradas!$K$16)^2+($A23-Entradas!$L$16)^2)&lt;=Entradas!$D$16))</f>
        <v>5</v>
      </c>
      <c r="Y23" s="18">
        <f>IF((Y$5^2+$A23^2)&gt;Entradas!$B$5^2,"",--(SQRT((Y$5-Entradas!$K$12)^2+($A23-Entradas!$L$12)^2)&lt;=Entradas!$D$12)+--(SQRT((Y$5-Entradas!$K$13)^2+($A23-Entradas!$L$13)^2)&lt;=Entradas!$D$13)+--(SQRT((Y$5-Entradas!$K$14)^2+($A23-Entradas!$L$14)^2)&lt;=Entradas!$D$14)+--(SQRT((Y$5-Entradas!$K$15)^2+($A23-Entradas!$L$15)^2)&lt;=Entradas!$D$15)+--(SQRT((Y$5-Entradas!$K$16)^2+($A23-Entradas!$L$16)^2)&lt;=Entradas!$D$16))</f>
        <v>5</v>
      </c>
      <c r="Z23" s="18">
        <f>IF((Z$5^2+$A23^2)&gt;Entradas!$B$5^2,"",--(SQRT((Z$5-Entradas!$K$12)^2+($A23-Entradas!$L$12)^2)&lt;=Entradas!$D$12)+--(SQRT((Z$5-Entradas!$K$13)^2+($A23-Entradas!$L$13)^2)&lt;=Entradas!$D$13)+--(SQRT((Z$5-Entradas!$K$14)^2+($A23-Entradas!$L$14)^2)&lt;=Entradas!$D$14)+--(SQRT((Z$5-Entradas!$K$15)^2+($A23-Entradas!$L$15)^2)&lt;=Entradas!$D$15)+--(SQRT((Z$5-Entradas!$K$16)^2+($A23-Entradas!$L$16)^2)&lt;=Entradas!$D$16))</f>
        <v>5</v>
      </c>
      <c r="AA23" s="18">
        <f>IF((AA$5^2+$A23^2)&gt;Entradas!$B$5^2,"",--(SQRT((AA$5-Entradas!$K$12)^2+($A23-Entradas!$L$12)^2)&lt;=Entradas!$D$12)+--(SQRT((AA$5-Entradas!$K$13)^2+($A23-Entradas!$L$13)^2)&lt;=Entradas!$D$13)+--(SQRT((AA$5-Entradas!$K$14)^2+($A23-Entradas!$L$14)^2)&lt;=Entradas!$D$14)+--(SQRT((AA$5-Entradas!$K$15)^2+($A23-Entradas!$L$15)^2)&lt;=Entradas!$D$15)+--(SQRT((AA$5-Entradas!$K$16)^2+($A23-Entradas!$L$16)^2)&lt;=Entradas!$D$16))</f>
        <v>5</v>
      </c>
      <c r="AB23" s="18">
        <f>IF((AB$5^2+$A23^2)&gt;Entradas!$B$5^2,"",--(SQRT((AB$5-Entradas!$K$12)^2+($A23-Entradas!$L$12)^2)&lt;=Entradas!$D$12)+--(SQRT((AB$5-Entradas!$K$13)^2+($A23-Entradas!$L$13)^2)&lt;=Entradas!$D$13)+--(SQRT((AB$5-Entradas!$K$14)^2+($A23-Entradas!$L$14)^2)&lt;=Entradas!$D$14)+--(SQRT((AB$5-Entradas!$K$15)^2+($A23-Entradas!$L$15)^2)&lt;=Entradas!$D$15)+--(SQRT((AB$5-Entradas!$K$16)^2+($A23-Entradas!$L$16)^2)&lt;=Entradas!$D$16))</f>
        <v>5</v>
      </c>
      <c r="AC23" s="18">
        <f>IF((AC$5^2+$A23^2)&gt;Entradas!$B$5^2,"",--(SQRT((AC$5-Entradas!$K$12)^2+($A23-Entradas!$L$12)^2)&lt;=Entradas!$D$12)+--(SQRT((AC$5-Entradas!$K$13)^2+($A23-Entradas!$L$13)^2)&lt;=Entradas!$D$13)+--(SQRT((AC$5-Entradas!$K$14)^2+($A23-Entradas!$L$14)^2)&lt;=Entradas!$D$14)+--(SQRT((AC$5-Entradas!$K$15)^2+($A23-Entradas!$L$15)^2)&lt;=Entradas!$D$15)+--(SQRT((AC$5-Entradas!$K$16)^2+($A23-Entradas!$L$16)^2)&lt;=Entradas!$D$16))</f>
        <v>5</v>
      </c>
      <c r="AD23" s="18">
        <f>IF((AD$5^2+$A23^2)&gt;Entradas!$B$5^2,"",--(SQRT((AD$5-Entradas!$K$12)^2+($A23-Entradas!$L$12)^2)&lt;=Entradas!$D$12)+--(SQRT((AD$5-Entradas!$K$13)^2+($A23-Entradas!$L$13)^2)&lt;=Entradas!$D$13)+--(SQRT((AD$5-Entradas!$K$14)^2+($A23-Entradas!$L$14)^2)&lt;=Entradas!$D$14)+--(SQRT((AD$5-Entradas!$K$15)^2+($A23-Entradas!$L$15)^2)&lt;=Entradas!$D$15)+--(SQRT((AD$5-Entradas!$K$16)^2+($A23-Entradas!$L$16)^2)&lt;=Entradas!$D$16))</f>
        <v>5</v>
      </c>
      <c r="AE23" s="18">
        <f>IF((AE$5^2+$A23^2)&gt;Entradas!$B$5^2,"",--(SQRT((AE$5-Entradas!$K$12)^2+($A23-Entradas!$L$12)^2)&lt;=Entradas!$D$12)+--(SQRT((AE$5-Entradas!$K$13)^2+($A23-Entradas!$L$13)^2)&lt;=Entradas!$D$13)+--(SQRT((AE$5-Entradas!$K$14)^2+($A23-Entradas!$L$14)^2)&lt;=Entradas!$D$14)+--(SQRT((AE$5-Entradas!$K$15)^2+($A23-Entradas!$L$15)^2)&lt;=Entradas!$D$15)+--(SQRT((AE$5-Entradas!$K$16)^2+($A23-Entradas!$L$16)^2)&lt;=Entradas!$D$16))</f>
        <v>5</v>
      </c>
      <c r="AF23" s="18">
        <f>IF((AF$5^2+$A23^2)&gt;Entradas!$B$5^2,"",--(SQRT((AF$5-Entradas!$K$12)^2+($A23-Entradas!$L$12)^2)&lt;=Entradas!$D$12)+--(SQRT((AF$5-Entradas!$K$13)^2+($A23-Entradas!$L$13)^2)&lt;=Entradas!$D$13)+--(SQRT((AF$5-Entradas!$K$14)^2+($A23-Entradas!$L$14)^2)&lt;=Entradas!$D$14)+--(SQRT((AF$5-Entradas!$K$15)^2+($A23-Entradas!$L$15)^2)&lt;=Entradas!$D$15)+--(SQRT((AF$5-Entradas!$K$16)^2+($A23-Entradas!$L$16)^2)&lt;=Entradas!$D$16))</f>
        <v>5</v>
      </c>
      <c r="AG23" s="18">
        <f>IF((AG$5^2+$A23^2)&gt;Entradas!$B$5^2,"",--(SQRT((AG$5-Entradas!$K$12)^2+($A23-Entradas!$L$12)^2)&lt;=Entradas!$D$12)+--(SQRT((AG$5-Entradas!$K$13)^2+($A23-Entradas!$L$13)^2)&lt;=Entradas!$D$13)+--(SQRT((AG$5-Entradas!$K$14)^2+($A23-Entradas!$L$14)^2)&lt;=Entradas!$D$14)+--(SQRT((AG$5-Entradas!$K$15)^2+($A23-Entradas!$L$15)^2)&lt;=Entradas!$D$15)+--(SQRT((AG$5-Entradas!$K$16)^2+($A23-Entradas!$L$16)^2)&lt;=Entradas!$D$16))</f>
        <v>5</v>
      </c>
      <c r="AH23" s="18">
        <f>IF((AH$5^2+$A23^2)&gt;Entradas!$B$5^2,"",--(SQRT((AH$5-Entradas!$K$12)^2+($A23-Entradas!$L$12)^2)&lt;=Entradas!$D$12)+--(SQRT((AH$5-Entradas!$K$13)^2+($A23-Entradas!$L$13)^2)&lt;=Entradas!$D$13)+--(SQRT((AH$5-Entradas!$K$14)^2+($A23-Entradas!$L$14)^2)&lt;=Entradas!$D$14)+--(SQRT((AH$5-Entradas!$K$15)^2+($A23-Entradas!$L$15)^2)&lt;=Entradas!$D$15)+--(SQRT((AH$5-Entradas!$K$16)^2+($A23-Entradas!$L$16)^2)&lt;=Entradas!$D$16))</f>
        <v>5</v>
      </c>
      <c r="AI23" s="18">
        <f>IF((AI$5^2+$A23^2)&gt;Entradas!$B$5^2,"",--(SQRT((AI$5-Entradas!$K$12)^2+($A23-Entradas!$L$12)^2)&lt;=Entradas!$D$12)+--(SQRT((AI$5-Entradas!$K$13)^2+($A23-Entradas!$L$13)^2)&lt;=Entradas!$D$13)+--(SQRT((AI$5-Entradas!$K$14)^2+($A23-Entradas!$L$14)^2)&lt;=Entradas!$D$14)+--(SQRT((AI$5-Entradas!$K$15)^2+($A23-Entradas!$L$15)^2)&lt;=Entradas!$D$15)+--(SQRT((AI$5-Entradas!$K$16)^2+($A23-Entradas!$L$16)^2)&lt;=Entradas!$D$16))</f>
        <v>4</v>
      </c>
      <c r="AJ23" s="18">
        <f>IF((AJ$5^2+$A23^2)&gt;Entradas!$B$5^2,"",--(SQRT((AJ$5-Entradas!$K$12)^2+($A23-Entradas!$L$12)^2)&lt;=Entradas!$D$12)+--(SQRT((AJ$5-Entradas!$K$13)^2+($A23-Entradas!$L$13)^2)&lt;=Entradas!$D$13)+--(SQRT((AJ$5-Entradas!$K$14)^2+($A23-Entradas!$L$14)^2)&lt;=Entradas!$D$14)+--(SQRT((AJ$5-Entradas!$K$15)^2+($A23-Entradas!$L$15)^2)&lt;=Entradas!$D$15)+--(SQRT((AJ$5-Entradas!$K$16)^2+($A23-Entradas!$L$16)^2)&lt;=Entradas!$D$16))</f>
        <v>4</v>
      </c>
      <c r="AK23" s="18">
        <f>IF((AK$5^2+$A23^2)&gt;Entradas!$B$5^2,"",--(SQRT((AK$5-Entradas!$K$12)^2+($A23-Entradas!$L$12)^2)&lt;=Entradas!$D$12)+--(SQRT((AK$5-Entradas!$K$13)^2+($A23-Entradas!$L$13)^2)&lt;=Entradas!$D$13)+--(SQRT((AK$5-Entradas!$K$14)^2+($A23-Entradas!$L$14)^2)&lt;=Entradas!$D$14)+--(SQRT((AK$5-Entradas!$K$15)^2+($A23-Entradas!$L$15)^2)&lt;=Entradas!$D$15)+--(SQRT((AK$5-Entradas!$K$16)^2+($A23-Entradas!$L$16)^2)&lt;=Entradas!$D$16))</f>
        <v>4</v>
      </c>
      <c r="AL23" s="18">
        <f>IF((AL$5^2+$A23^2)&gt;Entradas!$B$5^2,"",--(SQRT((AL$5-Entradas!$K$12)^2+($A23-Entradas!$L$12)^2)&lt;=Entradas!$D$12)+--(SQRT((AL$5-Entradas!$K$13)^2+($A23-Entradas!$L$13)^2)&lt;=Entradas!$D$13)+--(SQRT((AL$5-Entradas!$K$14)^2+($A23-Entradas!$L$14)^2)&lt;=Entradas!$D$14)+--(SQRT((AL$5-Entradas!$K$15)^2+($A23-Entradas!$L$15)^2)&lt;=Entradas!$D$15)+--(SQRT((AL$5-Entradas!$K$16)^2+($A23-Entradas!$L$16)^2)&lt;=Entradas!$D$16))</f>
        <v>4</v>
      </c>
      <c r="AM23" s="18">
        <f>IF((AM$5^2+$A23^2)&gt;Entradas!$B$5^2,"",--(SQRT((AM$5-Entradas!$K$12)^2+($A23-Entradas!$L$12)^2)&lt;=Entradas!$D$12)+--(SQRT((AM$5-Entradas!$K$13)^2+($A23-Entradas!$L$13)^2)&lt;=Entradas!$D$13)+--(SQRT((AM$5-Entradas!$K$14)^2+($A23-Entradas!$L$14)^2)&lt;=Entradas!$D$14)+--(SQRT((AM$5-Entradas!$K$15)^2+($A23-Entradas!$L$15)^2)&lt;=Entradas!$D$15)+--(SQRT((AM$5-Entradas!$K$16)^2+($A23-Entradas!$L$16)^2)&lt;=Entradas!$D$16))</f>
        <v>4</v>
      </c>
      <c r="AN23" s="18">
        <f>IF((AN$5^2+$A23^2)&gt;Entradas!$B$5^2,"",--(SQRT((AN$5-Entradas!$K$12)^2+($A23-Entradas!$L$12)^2)&lt;=Entradas!$D$12)+--(SQRT((AN$5-Entradas!$K$13)^2+($A23-Entradas!$L$13)^2)&lt;=Entradas!$D$13)+--(SQRT((AN$5-Entradas!$K$14)^2+($A23-Entradas!$L$14)^2)&lt;=Entradas!$D$14)+--(SQRT((AN$5-Entradas!$K$15)^2+($A23-Entradas!$L$15)^2)&lt;=Entradas!$D$15)+--(SQRT((AN$5-Entradas!$K$16)^2+($A23-Entradas!$L$16)^2)&lt;=Entradas!$D$16))</f>
        <v>4</v>
      </c>
      <c r="AO23" s="18">
        <f>IF((AO$5^2+$A23^2)&gt;Entradas!$B$5^2,"",--(SQRT((AO$5-Entradas!$K$12)^2+($A23-Entradas!$L$12)^2)&lt;=Entradas!$D$12)+--(SQRT((AO$5-Entradas!$K$13)^2+($A23-Entradas!$L$13)^2)&lt;=Entradas!$D$13)+--(SQRT((AO$5-Entradas!$K$14)^2+($A23-Entradas!$L$14)^2)&lt;=Entradas!$D$14)+--(SQRT((AO$5-Entradas!$K$15)^2+($A23-Entradas!$L$15)^2)&lt;=Entradas!$D$15)+--(SQRT((AO$5-Entradas!$K$16)^2+($A23-Entradas!$L$16)^2)&lt;=Entradas!$D$16))</f>
        <v>4</v>
      </c>
      <c r="AP23" s="18" t="str">
        <f>IF((AP$5^2+$A23^2)&gt;Entradas!$B$5^2,"",--(SQRT((AP$5-Entradas!$K$12)^2+($A23-Entradas!$L$12)^2)&lt;=Entradas!$D$12)+--(SQRT((AP$5-Entradas!$K$13)^2+($A23-Entradas!$L$13)^2)&lt;=Entradas!$D$13)+--(SQRT((AP$5-Entradas!$K$14)^2+($A23-Entradas!$L$14)^2)&lt;=Entradas!$D$14)+--(SQRT((AP$5-Entradas!$K$15)^2+($A23-Entradas!$L$15)^2)&lt;=Entradas!$D$15)+--(SQRT((AP$5-Entradas!$K$16)^2+($A23-Entradas!$L$16)^2)&lt;=Entradas!$D$16))</f>
        <v/>
      </c>
    </row>
    <row r="24" spans="1:42" ht="18" customHeight="1" x14ac:dyDescent="0.2">
      <c r="A24" s="17">
        <f>A23-2*Entradas!$B$5/(41-1)</f>
        <v>0.19999999999999937</v>
      </c>
      <c r="B24" s="18" t="str">
        <f>IF((B$5^2+$A24^2)&gt;Entradas!$B$5^2,"",--(SQRT((B$5-Entradas!$K$12)^2+($A24-Entradas!$L$12)^2)&lt;=Entradas!$D$12)+--(SQRT((B$5-Entradas!$K$13)^2+($A24-Entradas!$L$13)^2)&lt;=Entradas!$D$13)+--(SQRT((B$5-Entradas!$K$14)^2+($A24-Entradas!$L$14)^2)&lt;=Entradas!$D$14)+--(SQRT((B$5-Entradas!$K$15)^2+($A24-Entradas!$L$15)^2)&lt;=Entradas!$D$15)+--(SQRT((B$5-Entradas!$K$16)^2+($A24-Entradas!$L$16)^2)&lt;=Entradas!$D$16))</f>
        <v/>
      </c>
      <c r="C24" s="18">
        <f>IF((C$5^2+$A24^2)&gt;Entradas!$B$5^2,"",--(SQRT((C$5-Entradas!$K$12)^2+($A24-Entradas!$L$12)^2)&lt;=Entradas!$D$12)+--(SQRT((C$5-Entradas!$K$13)^2+($A24-Entradas!$L$13)^2)&lt;=Entradas!$D$13)+--(SQRT((C$5-Entradas!$K$14)^2+($A24-Entradas!$L$14)^2)&lt;=Entradas!$D$14)+--(SQRT((C$5-Entradas!$K$15)^2+($A24-Entradas!$L$15)^2)&lt;=Entradas!$D$15)+--(SQRT((C$5-Entradas!$K$16)^2+($A24-Entradas!$L$16)^2)&lt;=Entradas!$D$16))</f>
        <v>5</v>
      </c>
      <c r="D24" s="18">
        <f>IF((D$5^2+$A24^2)&gt;Entradas!$B$5^2,"",--(SQRT((D$5-Entradas!$K$12)^2+($A24-Entradas!$L$12)^2)&lt;=Entradas!$D$12)+--(SQRT((D$5-Entradas!$K$13)^2+($A24-Entradas!$L$13)^2)&lt;=Entradas!$D$13)+--(SQRT((D$5-Entradas!$K$14)^2+($A24-Entradas!$L$14)^2)&lt;=Entradas!$D$14)+--(SQRT((D$5-Entradas!$K$15)^2+($A24-Entradas!$L$15)^2)&lt;=Entradas!$D$15)+--(SQRT((D$5-Entradas!$K$16)^2+($A24-Entradas!$L$16)^2)&lt;=Entradas!$D$16))</f>
        <v>5</v>
      </c>
      <c r="E24" s="18">
        <f>IF((E$5^2+$A24^2)&gt;Entradas!$B$5^2,"",--(SQRT((E$5-Entradas!$K$12)^2+($A24-Entradas!$L$12)^2)&lt;=Entradas!$D$12)+--(SQRT((E$5-Entradas!$K$13)^2+($A24-Entradas!$L$13)^2)&lt;=Entradas!$D$13)+--(SQRT((E$5-Entradas!$K$14)^2+($A24-Entradas!$L$14)^2)&lt;=Entradas!$D$14)+--(SQRT((E$5-Entradas!$K$15)^2+($A24-Entradas!$L$15)^2)&lt;=Entradas!$D$15)+--(SQRT((E$5-Entradas!$K$16)^2+($A24-Entradas!$L$16)^2)&lt;=Entradas!$D$16))</f>
        <v>5</v>
      </c>
      <c r="F24" s="18">
        <f>IF((F$5^2+$A24^2)&gt;Entradas!$B$5^2,"",--(SQRT((F$5-Entradas!$K$12)^2+($A24-Entradas!$L$12)^2)&lt;=Entradas!$D$12)+--(SQRT((F$5-Entradas!$K$13)^2+($A24-Entradas!$L$13)^2)&lt;=Entradas!$D$13)+--(SQRT((F$5-Entradas!$K$14)^2+($A24-Entradas!$L$14)^2)&lt;=Entradas!$D$14)+--(SQRT((F$5-Entradas!$K$15)^2+($A24-Entradas!$L$15)^2)&lt;=Entradas!$D$15)+--(SQRT((F$5-Entradas!$K$16)^2+($A24-Entradas!$L$16)^2)&lt;=Entradas!$D$16))</f>
        <v>5</v>
      </c>
      <c r="G24" s="18">
        <f>IF((G$5^2+$A24^2)&gt;Entradas!$B$5^2,"",--(SQRT((G$5-Entradas!$K$12)^2+($A24-Entradas!$L$12)^2)&lt;=Entradas!$D$12)+--(SQRT((G$5-Entradas!$K$13)^2+($A24-Entradas!$L$13)^2)&lt;=Entradas!$D$13)+--(SQRT((G$5-Entradas!$K$14)^2+($A24-Entradas!$L$14)^2)&lt;=Entradas!$D$14)+--(SQRT((G$5-Entradas!$K$15)^2+($A24-Entradas!$L$15)^2)&lt;=Entradas!$D$15)+--(SQRT((G$5-Entradas!$K$16)^2+($A24-Entradas!$L$16)^2)&lt;=Entradas!$D$16))</f>
        <v>5</v>
      </c>
      <c r="H24" s="18">
        <f>IF((H$5^2+$A24^2)&gt;Entradas!$B$5^2,"",--(SQRT((H$5-Entradas!$K$12)^2+($A24-Entradas!$L$12)^2)&lt;=Entradas!$D$12)+--(SQRT((H$5-Entradas!$K$13)^2+($A24-Entradas!$L$13)^2)&lt;=Entradas!$D$13)+--(SQRT((H$5-Entradas!$K$14)^2+($A24-Entradas!$L$14)^2)&lt;=Entradas!$D$14)+--(SQRT((H$5-Entradas!$K$15)^2+($A24-Entradas!$L$15)^2)&lt;=Entradas!$D$15)+--(SQRT((H$5-Entradas!$K$16)^2+($A24-Entradas!$L$16)^2)&lt;=Entradas!$D$16))</f>
        <v>5</v>
      </c>
      <c r="I24" s="18">
        <f>IF((I$5^2+$A24^2)&gt;Entradas!$B$5^2,"",--(SQRT((I$5-Entradas!$K$12)^2+($A24-Entradas!$L$12)^2)&lt;=Entradas!$D$12)+--(SQRT((I$5-Entradas!$K$13)^2+($A24-Entradas!$L$13)^2)&lt;=Entradas!$D$13)+--(SQRT((I$5-Entradas!$K$14)^2+($A24-Entradas!$L$14)^2)&lt;=Entradas!$D$14)+--(SQRT((I$5-Entradas!$K$15)^2+($A24-Entradas!$L$15)^2)&lt;=Entradas!$D$15)+--(SQRT((I$5-Entradas!$K$16)^2+($A24-Entradas!$L$16)^2)&lt;=Entradas!$D$16))</f>
        <v>5</v>
      </c>
      <c r="J24" s="18">
        <f>IF((J$5^2+$A24^2)&gt;Entradas!$B$5^2,"",--(SQRT((J$5-Entradas!$K$12)^2+($A24-Entradas!$L$12)^2)&lt;=Entradas!$D$12)+--(SQRT((J$5-Entradas!$K$13)^2+($A24-Entradas!$L$13)^2)&lt;=Entradas!$D$13)+--(SQRT((J$5-Entradas!$K$14)^2+($A24-Entradas!$L$14)^2)&lt;=Entradas!$D$14)+--(SQRT((J$5-Entradas!$K$15)^2+($A24-Entradas!$L$15)^2)&lt;=Entradas!$D$15)+--(SQRT((J$5-Entradas!$K$16)^2+($A24-Entradas!$L$16)^2)&lt;=Entradas!$D$16))</f>
        <v>5</v>
      </c>
      <c r="K24" s="18">
        <f>IF((K$5^2+$A24^2)&gt;Entradas!$B$5^2,"",--(SQRT((K$5-Entradas!$K$12)^2+($A24-Entradas!$L$12)^2)&lt;=Entradas!$D$12)+--(SQRT((K$5-Entradas!$K$13)^2+($A24-Entradas!$L$13)^2)&lt;=Entradas!$D$13)+--(SQRT((K$5-Entradas!$K$14)^2+($A24-Entradas!$L$14)^2)&lt;=Entradas!$D$14)+--(SQRT((K$5-Entradas!$K$15)^2+($A24-Entradas!$L$15)^2)&lt;=Entradas!$D$15)+--(SQRT((K$5-Entradas!$K$16)^2+($A24-Entradas!$L$16)^2)&lt;=Entradas!$D$16))</f>
        <v>5</v>
      </c>
      <c r="L24" s="18">
        <f>IF((L$5^2+$A24^2)&gt;Entradas!$B$5^2,"",--(SQRT((L$5-Entradas!$K$12)^2+($A24-Entradas!$L$12)^2)&lt;=Entradas!$D$12)+--(SQRT((L$5-Entradas!$K$13)^2+($A24-Entradas!$L$13)^2)&lt;=Entradas!$D$13)+--(SQRT((L$5-Entradas!$K$14)^2+($A24-Entradas!$L$14)^2)&lt;=Entradas!$D$14)+--(SQRT((L$5-Entradas!$K$15)^2+($A24-Entradas!$L$15)^2)&lt;=Entradas!$D$15)+--(SQRT((L$5-Entradas!$K$16)^2+($A24-Entradas!$L$16)^2)&lt;=Entradas!$D$16))</f>
        <v>5</v>
      </c>
      <c r="M24" s="18">
        <f>IF((M$5^2+$A24^2)&gt;Entradas!$B$5^2,"",--(SQRT((M$5-Entradas!$K$12)^2+($A24-Entradas!$L$12)^2)&lt;=Entradas!$D$12)+--(SQRT((M$5-Entradas!$K$13)^2+($A24-Entradas!$L$13)^2)&lt;=Entradas!$D$13)+--(SQRT((M$5-Entradas!$K$14)^2+($A24-Entradas!$L$14)^2)&lt;=Entradas!$D$14)+--(SQRT((M$5-Entradas!$K$15)^2+($A24-Entradas!$L$15)^2)&lt;=Entradas!$D$15)+--(SQRT((M$5-Entradas!$K$16)^2+($A24-Entradas!$L$16)^2)&lt;=Entradas!$D$16))</f>
        <v>5</v>
      </c>
      <c r="N24" s="18">
        <f>IF((N$5^2+$A24^2)&gt;Entradas!$B$5^2,"",--(SQRT((N$5-Entradas!$K$12)^2+($A24-Entradas!$L$12)^2)&lt;=Entradas!$D$12)+--(SQRT((N$5-Entradas!$K$13)^2+($A24-Entradas!$L$13)^2)&lt;=Entradas!$D$13)+--(SQRT((N$5-Entradas!$K$14)^2+($A24-Entradas!$L$14)^2)&lt;=Entradas!$D$14)+--(SQRT((N$5-Entradas!$K$15)^2+($A24-Entradas!$L$15)^2)&lt;=Entradas!$D$15)+--(SQRT((N$5-Entradas!$K$16)^2+($A24-Entradas!$L$16)^2)&lt;=Entradas!$D$16))</f>
        <v>5</v>
      </c>
      <c r="O24" s="18">
        <f>IF((O$5^2+$A24^2)&gt;Entradas!$B$5^2,"",--(SQRT((O$5-Entradas!$K$12)^2+($A24-Entradas!$L$12)^2)&lt;=Entradas!$D$12)+--(SQRT((O$5-Entradas!$K$13)^2+($A24-Entradas!$L$13)^2)&lt;=Entradas!$D$13)+--(SQRT((O$5-Entradas!$K$14)^2+($A24-Entradas!$L$14)^2)&lt;=Entradas!$D$14)+--(SQRT((O$5-Entradas!$K$15)^2+($A24-Entradas!$L$15)^2)&lt;=Entradas!$D$15)+--(SQRT((O$5-Entradas!$K$16)^2+($A24-Entradas!$L$16)^2)&lt;=Entradas!$D$16))</f>
        <v>5</v>
      </c>
      <c r="P24" s="18">
        <f>IF((P$5^2+$A24^2)&gt;Entradas!$B$5^2,"",--(SQRT((P$5-Entradas!$K$12)^2+($A24-Entradas!$L$12)^2)&lt;=Entradas!$D$12)+--(SQRT((P$5-Entradas!$K$13)^2+($A24-Entradas!$L$13)^2)&lt;=Entradas!$D$13)+--(SQRT((P$5-Entradas!$K$14)^2+($A24-Entradas!$L$14)^2)&lt;=Entradas!$D$14)+--(SQRT((P$5-Entradas!$K$15)^2+($A24-Entradas!$L$15)^2)&lt;=Entradas!$D$15)+--(SQRT((P$5-Entradas!$K$16)^2+($A24-Entradas!$L$16)^2)&lt;=Entradas!$D$16))</f>
        <v>5</v>
      </c>
      <c r="Q24" s="18">
        <f>IF((Q$5^2+$A24^2)&gt;Entradas!$B$5^2,"",--(SQRT((Q$5-Entradas!$K$12)^2+($A24-Entradas!$L$12)^2)&lt;=Entradas!$D$12)+--(SQRT((Q$5-Entradas!$K$13)^2+($A24-Entradas!$L$13)^2)&lt;=Entradas!$D$13)+--(SQRT((Q$5-Entradas!$K$14)^2+($A24-Entradas!$L$14)^2)&lt;=Entradas!$D$14)+--(SQRT((Q$5-Entradas!$K$15)^2+($A24-Entradas!$L$15)^2)&lt;=Entradas!$D$15)+--(SQRT((Q$5-Entradas!$K$16)^2+($A24-Entradas!$L$16)^2)&lt;=Entradas!$D$16))</f>
        <v>5</v>
      </c>
      <c r="R24" s="18">
        <f>IF((R$5^2+$A24^2)&gt;Entradas!$B$5^2,"",--(SQRT((R$5-Entradas!$K$12)^2+($A24-Entradas!$L$12)^2)&lt;=Entradas!$D$12)+--(SQRT((R$5-Entradas!$K$13)^2+($A24-Entradas!$L$13)^2)&lt;=Entradas!$D$13)+--(SQRT((R$5-Entradas!$K$14)^2+($A24-Entradas!$L$14)^2)&lt;=Entradas!$D$14)+--(SQRT((R$5-Entradas!$K$15)^2+($A24-Entradas!$L$15)^2)&lt;=Entradas!$D$15)+--(SQRT((R$5-Entradas!$K$16)^2+($A24-Entradas!$L$16)^2)&lt;=Entradas!$D$16))</f>
        <v>5</v>
      </c>
      <c r="S24" s="18">
        <f>IF((S$5^2+$A24^2)&gt;Entradas!$B$5^2,"",--(SQRT((S$5-Entradas!$K$12)^2+($A24-Entradas!$L$12)^2)&lt;=Entradas!$D$12)+--(SQRT((S$5-Entradas!$K$13)^2+($A24-Entradas!$L$13)^2)&lt;=Entradas!$D$13)+--(SQRT((S$5-Entradas!$K$14)^2+($A24-Entradas!$L$14)^2)&lt;=Entradas!$D$14)+--(SQRT((S$5-Entradas!$K$15)^2+($A24-Entradas!$L$15)^2)&lt;=Entradas!$D$15)+--(SQRT((S$5-Entradas!$K$16)^2+($A24-Entradas!$L$16)^2)&lt;=Entradas!$D$16))</f>
        <v>5</v>
      </c>
      <c r="T24" s="18">
        <f>IF((T$5^2+$A24^2)&gt;Entradas!$B$5^2,"",--(SQRT((T$5-Entradas!$K$12)^2+($A24-Entradas!$L$12)^2)&lt;=Entradas!$D$12)+--(SQRT((T$5-Entradas!$K$13)^2+($A24-Entradas!$L$13)^2)&lt;=Entradas!$D$13)+--(SQRT((T$5-Entradas!$K$14)^2+($A24-Entradas!$L$14)^2)&lt;=Entradas!$D$14)+--(SQRT((T$5-Entradas!$K$15)^2+($A24-Entradas!$L$15)^2)&lt;=Entradas!$D$15)+--(SQRT((T$5-Entradas!$K$16)^2+($A24-Entradas!$L$16)^2)&lt;=Entradas!$D$16))</f>
        <v>5</v>
      </c>
      <c r="U24" s="18">
        <f>IF((U$5^2+$A24^2)&gt;Entradas!$B$5^2,"",--(SQRT((U$5-Entradas!$K$12)^2+($A24-Entradas!$L$12)^2)&lt;=Entradas!$D$12)+--(SQRT((U$5-Entradas!$K$13)^2+($A24-Entradas!$L$13)^2)&lt;=Entradas!$D$13)+--(SQRT((U$5-Entradas!$K$14)^2+($A24-Entradas!$L$14)^2)&lt;=Entradas!$D$14)+--(SQRT((U$5-Entradas!$K$15)^2+($A24-Entradas!$L$15)^2)&lt;=Entradas!$D$15)+--(SQRT((U$5-Entradas!$K$16)^2+($A24-Entradas!$L$16)^2)&lt;=Entradas!$D$16))</f>
        <v>5</v>
      </c>
      <c r="V24" s="18">
        <f>IF((V$5^2+$A24^2)&gt;Entradas!$B$5^2,"",--(SQRT((V$5-Entradas!$K$12)^2+($A24-Entradas!$L$12)^2)&lt;=Entradas!$D$12)+--(SQRT((V$5-Entradas!$K$13)^2+($A24-Entradas!$L$13)^2)&lt;=Entradas!$D$13)+--(SQRT((V$5-Entradas!$K$14)^2+($A24-Entradas!$L$14)^2)&lt;=Entradas!$D$14)+--(SQRT((V$5-Entradas!$K$15)^2+($A24-Entradas!$L$15)^2)&lt;=Entradas!$D$15)+--(SQRT((V$5-Entradas!$K$16)^2+($A24-Entradas!$L$16)^2)&lt;=Entradas!$D$16))</f>
        <v>5</v>
      </c>
      <c r="W24" s="18">
        <f>IF((W$5^2+$A24^2)&gt;Entradas!$B$5^2,"",--(SQRT((W$5-Entradas!$K$12)^2+($A24-Entradas!$L$12)^2)&lt;=Entradas!$D$12)+--(SQRT((W$5-Entradas!$K$13)^2+($A24-Entradas!$L$13)^2)&lt;=Entradas!$D$13)+--(SQRT((W$5-Entradas!$K$14)^2+($A24-Entradas!$L$14)^2)&lt;=Entradas!$D$14)+--(SQRT((W$5-Entradas!$K$15)^2+($A24-Entradas!$L$15)^2)&lt;=Entradas!$D$15)+--(SQRT((W$5-Entradas!$K$16)^2+($A24-Entradas!$L$16)^2)&lt;=Entradas!$D$16))</f>
        <v>5</v>
      </c>
      <c r="X24" s="18">
        <f>IF((X$5^2+$A24^2)&gt;Entradas!$B$5^2,"",--(SQRT((X$5-Entradas!$K$12)^2+($A24-Entradas!$L$12)^2)&lt;=Entradas!$D$12)+--(SQRT((X$5-Entradas!$K$13)^2+($A24-Entradas!$L$13)^2)&lt;=Entradas!$D$13)+--(SQRT((X$5-Entradas!$K$14)^2+($A24-Entradas!$L$14)^2)&lt;=Entradas!$D$14)+--(SQRT((X$5-Entradas!$K$15)^2+($A24-Entradas!$L$15)^2)&lt;=Entradas!$D$15)+--(SQRT((X$5-Entradas!$K$16)^2+($A24-Entradas!$L$16)^2)&lt;=Entradas!$D$16))</f>
        <v>5</v>
      </c>
      <c r="Y24" s="18">
        <f>IF((Y$5^2+$A24^2)&gt;Entradas!$B$5^2,"",--(SQRT((Y$5-Entradas!$K$12)^2+($A24-Entradas!$L$12)^2)&lt;=Entradas!$D$12)+--(SQRT((Y$5-Entradas!$K$13)^2+($A24-Entradas!$L$13)^2)&lt;=Entradas!$D$13)+--(SQRT((Y$5-Entradas!$K$14)^2+($A24-Entradas!$L$14)^2)&lt;=Entradas!$D$14)+--(SQRT((Y$5-Entradas!$K$15)^2+($A24-Entradas!$L$15)^2)&lt;=Entradas!$D$15)+--(SQRT((Y$5-Entradas!$K$16)^2+($A24-Entradas!$L$16)^2)&lt;=Entradas!$D$16))</f>
        <v>5</v>
      </c>
      <c r="Z24" s="18">
        <f>IF((Z$5^2+$A24^2)&gt;Entradas!$B$5^2,"",--(SQRT((Z$5-Entradas!$K$12)^2+($A24-Entradas!$L$12)^2)&lt;=Entradas!$D$12)+--(SQRT((Z$5-Entradas!$K$13)^2+($A24-Entradas!$L$13)^2)&lt;=Entradas!$D$13)+--(SQRT((Z$5-Entradas!$K$14)^2+($A24-Entradas!$L$14)^2)&lt;=Entradas!$D$14)+--(SQRT((Z$5-Entradas!$K$15)^2+($A24-Entradas!$L$15)^2)&lt;=Entradas!$D$15)+--(SQRT((Z$5-Entradas!$K$16)^2+($A24-Entradas!$L$16)^2)&lt;=Entradas!$D$16))</f>
        <v>5</v>
      </c>
      <c r="AA24" s="18">
        <f>IF((AA$5^2+$A24^2)&gt;Entradas!$B$5^2,"",--(SQRT((AA$5-Entradas!$K$12)^2+($A24-Entradas!$L$12)^2)&lt;=Entradas!$D$12)+--(SQRT((AA$5-Entradas!$K$13)^2+($A24-Entradas!$L$13)^2)&lt;=Entradas!$D$13)+--(SQRT((AA$5-Entradas!$K$14)^2+($A24-Entradas!$L$14)^2)&lt;=Entradas!$D$14)+--(SQRT((AA$5-Entradas!$K$15)^2+($A24-Entradas!$L$15)^2)&lt;=Entradas!$D$15)+--(SQRT((AA$5-Entradas!$K$16)^2+($A24-Entradas!$L$16)^2)&lt;=Entradas!$D$16))</f>
        <v>5</v>
      </c>
      <c r="AB24" s="18">
        <f>IF((AB$5^2+$A24^2)&gt;Entradas!$B$5^2,"",--(SQRT((AB$5-Entradas!$K$12)^2+($A24-Entradas!$L$12)^2)&lt;=Entradas!$D$12)+--(SQRT((AB$5-Entradas!$K$13)^2+($A24-Entradas!$L$13)^2)&lt;=Entradas!$D$13)+--(SQRT((AB$5-Entradas!$K$14)^2+($A24-Entradas!$L$14)^2)&lt;=Entradas!$D$14)+--(SQRT((AB$5-Entradas!$K$15)^2+($A24-Entradas!$L$15)^2)&lt;=Entradas!$D$15)+--(SQRT((AB$5-Entradas!$K$16)^2+($A24-Entradas!$L$16)^2)&lt;=Entradas!$D$16))</f>
        <v>5</v>
      </c>
      <c r="AC24" s="18">
        <f>IF((AC$5^2+$A24^2)&gt;Entradas!$B$5^2,"",--(SQRT((AC$5-Entradas!$K$12)^2+($A24-Entradas!$L$12)^2)&lt;=Entradas!$D$12)+--(SQRT((AC$5-Entradas!$K$13)^2+($A24-Entradas!$L$13)^2)&lt;=Entradas!$D$13)+--(SQRT((AC$5-Entradas!$K$14)^2+($A24-Entradas!$L$14)^2)&lt;=Entradas!$D$14)+--(SQRT((AC$5-Entradas!$K$15)^2+($A24-Entradas!$L$15)^2)&lt;=Entradas!$D$15)+--(SQRT((AC$5-Entradas!$K$16)^2+($A24-Entradas!$L$16)^2)&lt;=Entradas!$D$16))</f>
        <v>5</v>
      </c>
      <c r="AD24" s="18">
        <f>IF((AD$5^2+$A24^2)&gt;Entradas!$B$5^2,"",--(SQRT((AD$5-Entradas!$K$12)^2+($A24-Entradas!$L$12)^2)&lt;=Entradas!$D$12)+--(SQRT((AD$5-Entradas!$K$13)^2+($A24-Entradas!$L$13)^2)&lt;=Entradas!$D$13)+--(SQRT((AD$5-Entradas!$K$14)^2+($A24-Entradas!$L$14)^2)&lt;=Entradas!$D$14)+--(SQRT((AD$5-Entradas!$K$15)^2+($A24-Entradas!$L$15)^2)&lt;=Entradas!$D$15)+--(SQRT((AD$5-Entradas!$K$16)^2+($A24-Entradas!$L$16)^2)&lt;=Entradas!$D$16))</f>
        <v>5</v>
      </c>
      <c r="AE24" s="18">
        <f>IF((AE$5^2+$A24^2)&gt;Entradas!$B$5^2,"",--(SQRT((AE$5-Entradas!$K$12)^2+($A24-Entradas!$L$12)^2)&lt;=Entradas!$D$12)+--(SQRT((AE$5-Entradas!$K$13)^2+($A24-Entradas!$L$13)^2)&lt;=Entradas!$D$13)+--(SQRT((AE$5-Entradas!$K$14)^2+($A24-Entradas!$L$14)^2)&lt;=Entradas!$D$14)+--(SQRT((AE$5-Entradas!$K$15)^2+($A24-Entradas!$L$15)^2)&lt;=Entradas!$D$15)+--(SQRT((AE$5-Entradas!$K$16)^2+($A24-Entradas!$L$16)^2)&lt;=Entradas!$D$16))</f>
        <v>5</v>
      </c>
      <c r="AF24" s="18">
        <f>IF((AF$5^2+$A24^2)&gt;Entradas!$B$5^2,"",--(SQRT((AF$5-Entradas!$K$12)^2+($A24-Entradas!$L$12)^2)&lt;=Entradas!$D$12)+--(SQRT((AF$5-Entradas!$K$13)^2+($A24-Entradas!$L$13)^2)&lt;=Entradas!$D$13)+--(SQRT((AF$5-Entradas!$K$14)^2+($A24-Entradas!$L$14)^2)&lt;=Entradas!$D$14)+--(SQRT((AF$5-Entradas!$K$15)^2+($A24-Entradas!$L$15)^2)&lt;=Entradas!$D$15)+--(SQRT((AF$5-Entradas!$K$16)^2+($A24-Entradas!$L$16)^2)&lt;=Entradas!$D$16))</f>
        <v>5</v>
      </c>
      <c r="AG24" s="18">
        <f>IF((AG$5^2+$A24^2)&gt;Entradas!$B$5^2,"",--(SQRT((AG$5-Entradas!$K$12)^2+($A24-Entradas!$L$12)^2)&lt;=Entradas!$D$12)+--(SQRT((AG$5-Entradas!$K$13)^2+($A24-Entradas!$L$13)^2)&lt;=Entradas!$D$13)+--(SQRT((AG$5-Entradas!$K$14)^2+($A24-Entradas!$L$14)^2)&lt;=Entradas!$D$14)+--(SQRT((AG$5-Entradas!$K$15)^2+($A24-Entradas!$L$15)^2)&lt;=Entradas!$D$15)+--(SQRT((AG$5-Entradas!$K$16)^2+($A24-Entradas!$L$16)^2)&lt;=Entradas!$D$16))</f>
        <v>5</v>
      </c>
      <c r="AH24" s="18">
        <f>IF((AH$5^2+$A24^2)&gt;Entradas!$B$5^2,"",--(SQRT((AH$5-Entradas!$K$12)^2+($A24-Entradas!$L$12)^2)&lt;=Entradas!$D$12)+--(SQRT((AH$5-Entradas!$K$13)^2+($A24-Entradas!$L$13)^2)&lt;=Entradas!$D$13)+--(SQRT((AH$5-Entradas!$K$14)^2+($A24-Entradas!$L$14)^2)&lt;=Entradas!$D$14)+--(SQRT((AH$5-Entradas!$K$15)^2+($A24-Entradas!$L$15)^2)&lt;=Entradas!$D$15)+--(SQRT((AH$5-Entradas!$K$16)^2+($A24-Entradas!$L$16)^2)&lt;=Entradas!$D$16))</f>
        <v>4</v>
      </c>
      <c r="AI24" s="18">
        <f>IF((AI$5^2+$A24^2)&gt;Entradas!$B$5^2,"",--(SQRT((AI$5-Entradas!$K$12)^2+($A24-Entradas!$L$12)^2)&lt;=Entradas!$D$12)+--(SQRT((AI$5-Entradas!$K$13)^2+($A24-Entradas!$L$13)^2)&lt;=Entradas!$D$13)+--(SQRT((AI$5-Entradas!$K$14)^2+($A24-Entradas!$L$14)^2)&lt;=Entradas!$D$14)+--(SQRT((AI$5-Entradas!$K$15)^2+($A24-Entradas!$L$15)^2)&lt;=Entradas!$D$15)+--(SQRT((AI$5-Entradas!$K$16)^2+($A24-Entradas!$L$16)^2)&lt;=Entradas!$D$16))</f>
        <v>4</v>
      </c>
      <c r="AJ24" s="18">
        <f>IF((AJ$5^2+$A24^2)&gt;Entradas!$B$5^2,"",--(SQRT((AJ$5-Entradas!$K$12)^2+($A24-Entradas!$L$12)^2)&lt;=Entradas!$D$12)+--(SQRT((AJ$5-Entradas!$K$13)^2+($A24-Entradas!$L$13)^2)&lt;=Entradas!$D$13)+--(SQRT((AJ$5-Entradas!$K$14)^2+($A24-Entradas!$L$14)^2)&lt;=Entradas!$D$14)+--(SQRT((AJ$5-Entradas!$K$15)^2+($A24-Entradas!$L$15)^2)&lt;=Entradas!$D$15)+--(SQRT((AJ$5-Entradas!$K$16)^2+($A24-Entradas!$L$16)^2)&lt;=Entradas!$D$16))</f>
        <v>4</v>
      </c>
      <c r="AK24" s="18">
        <f>IF((AK$5^2+$A24^2)&gt;Entradas!$B$5^2,"",--(SQRT((AK$5-Entradas!$K$12)^2+($A24-Entradas!$L$12)^2)&lt;=Entradas!$D$12)+--(SQRT((AK$5-Entradas!$K$13)^2+($A24-Entradas!$L$13)^2)&lt;=Entradas!$D$13)+--(SQRT((AK$5-Entradas!$K$14)^2+($A24-Entradas!$L$14)^2)&lt;=Entradas!$D$14)+--(SQRT((AK$5-Entradas!$K$15)^2+($A24-Entradas!$L$15)^2)&lt;=Entradas!$D$15)+--(SQRT((AK$5-Entradas!$K$16)^2+($A24-Entradas!$L$16)^2)&lt;=Entradas!$D$16))</f>
        <v>4</v>
      </c>
      <c r="AL24" s="18">
        <f>IF((AL$5^2+$A24^2)&gt;Entradas!$B$5^2,"",--(SQRT((AL$5-Entradas!$K$12)^2+($A24-Entradas!$L$12)^2)&lt;=Entradas!$D$12)+--(SQRT((AL$5-Entradas!$K$13)^2+($A24-Entradas!$L$13)^2)&lt;=Entradas!$D$13)+--(SQRT((AL$5-Entradas!$K$14)^2+($A24-Entradas!$L$14)^2)&lt;=Entradas!$D$14)+--(SQRT((AL$5-Entradas!$K$15)^2+($A24-Entradas!$L$15)^2)&lt;=Entradas!$D$15)+--(SQRT((AL$5-Entradas!$K$16)^2+($A24-Entradas!$L$16)^2)&lt;=Entradas!$D$16))</f>
        <v>4</v>
      </c>
      <c r="AM24" s="18">
        <f>IF((AM$5^2+$A24^2)&gt;Entradas!$B$5^2,"",--(SQRT((AM$5-Entradas!$K$12)^2+($A24-Entradas!$L$12)^2)&lt;=Entradas!$D$12)+--(SQRT((AM$5-Entradas!$K$13)^2+($A24-Entradas!$L$13)^2)&lt;=Entradas!$D$13)+--(SQRT((AM$5-Entradas!$K$14)^2+($A24-Entradas!$L$14)^2)&lt;=Entradas!$D$14)+--(SQRT((AM$5-Entradas!$K$15)^2+($A24-Entradas!$L$15)^2)&lt;=Entradas!$D$15)+--(SQRT((AM$5-Entradas!$K$16)^2+($A24-Entradas!$L$16)^2)&lt;=Entradas!$D$16))</f>
        <v>4</v>
      </c>
      <c r="AN24" s="18">
        <f>IF((AN$5^2+$A24^2)&gt;Entradas!$B$5^2,"",--(SQRT((AN$5-Entradas!$K$12)^2+($A24-Entradas!$L$12)^2)&lt;=Entradas!$D$12)+--(SQRT((AN$5-Entradas!$K$13)^2+($A24-Entradas!$L$13)^2)&lt;=Entradas!$D$13)+--(SQRT((AN$5-Entradas!$K$14)^2+($A24-Entradas!$L$14)^2)&lt;=Entradas!$D$14)+--(SQRT((AN$5-Entradas!$K$15)^2+($A24-Entradas!$L$15)^2)&lt;=Entradas!$D$15)+--(SQRT((AN$5-Entradas!$K$16)^2+($A24-Entradas!$L$16)^2)&lt;=Entradas!$D$16))</f>
        <v>4</v>
      </c>
      <c r="AO24" s="18">
        <f>IF((AO$5^2+$A24^2)&gt;Entradas!$B$5^2,"",--(SQRT((AO$5-Entradas!$K$12)^2+($A24-Entradas!$L$12)^2)&lt;=Entradas!$D$12)+--(SQRT((AO$5-Entradas!$K$13)^2+($A24-Entradas!$L$13)^2)&lt;=Entradas!$D$13)+--(SQRT((AO$5-Entradas!$K$14)^2+($A24-Entradas!$L$14)^2)&lt;=Entradas!$D$14)+--(SQRT((AO$5-Entradas!$K$15)^2+($A24-Entradas!$L$15)^2)&lt;=Entradas!$D$15)+--(SQRT((AO$5-Entradas!$K$16)^2+($A24-Entradas!$L$16)^2)&lt;=Entradas!$D$16))</f>
        <v>4</v>
      </c>
      <c r="AP24" s="18" t="str">
        <f>IF((AP$5^2+$A24^2)&gt;Entradas!$B$5^2,"",--(SQRT((AP$5-Entradas!$K$12)^2+($A24-Entradas!$L$12)^2)&lt;=Entradas!$D$12)+--(SQRT((AP$5-Entradas!$K$13)^2+($A24-Entradas!$L$13)^2)&lt;=Entradas!$D$13)+--(SQRT((AP$5-Entradas!$K$14)^2+($A24-Entradas!$L$14)^2)&lt;=Entradas!$D$14)+--(SQRT((AP$5-Entradas!$K$15)^2+($A24-Entradas!$L$15)^2)&lt;=Entradas!$D$15)+--(SQRT((AP$5-Entradas!$K$16)^2+($A24-Entradas!$L$16)^2)&lt;=Entradas!$D$16))</f>
        <v/>
      </c>
    </row>
    <row r="25" spans="1:42" ht="18" customHeight="1" x14ac:dyDescent="0.2">
      <c r="A25" s="17">
        <f>A24-2*Entradas!$B$5/(41-1)</f>
        <v>9.9999999999999367E-2</v>
      </c>
      <c r="B25" s="18" t="str">
        <f>IF((B$5^2+$A25^2)&gt;Entradas!$B$5^2,"",--(SQRT((B$5-Entradas!$K$12)^2+($A25-Entradas!$L$12)^2)&lt;=Entradas!$D$12)+--(SQRT((B$5-Entradas!$K$13)^2+($A25-Entradas!$L$13)^2)&lt;=Entradas!$D$13)+--(SQRT((B$5-Entradas!$K$14)^2+($A25-Entradas!$L$14)^2)&lt;=Entradas!$D$14)+--(SQRT((B$5-Entradas!$K$15)^2+($A25-Entradas!$L$15)^2)&lt;=Entradas!$D$15)+--(SQRT((B$5-Entradas!$K$16)^2+($A25-Entradas!$L$16)^2)&lt;=Entradas!$D$16))</f>
        <v/>
      </c>
      <c r="C25" s="18">
        <f>IF((C$5^2+$A25^2)&gt;Entradas!$B$5^2,"",--(SQRT((C$5-Entradas!$K$12)^2+($A25-Entradas!$L$12)^2)&lt;=Entradas!$D$12)+--(SQRT((C$5-Entradas!$K$13)^2+($A25-Entradas!$L$13)^2)&lt;=Entradas!$D$13)+--(SQRT((C$5-Entradas!$K$14)^2+($A25-Entradas!$L$14)^2)&lt;=Entradas!$D$14)+--(SQRT((C$5-Entradas!$K$15)^2+($A25-Entradas!$L$15)^2)&lt;=Entradas!$D$15)+--(SQRT((C$5-Entradas!$K$16)^2+($A25-Entradas!$L$16)^2)&lt;=Entradas!$D$16))</f>
        <v>5</v>
      </c>
      <c r="D25" s="18">
        <f>IF((D$5^2+$A25^2)&gt;Entradas!$B$5^2,"",--(SQRT((D$5-Entradas!$K$12)^2+($A25-Entradas!$L$12)^2)&lt;=Entradas!$D$12)+--(SQRT((D$5-Entradas!$K$13)^2+($A25-Entradas!$L$13)^2)&lt;=Entradas!$D$13)+--(SQRT((D$5-Entradas!$K$14)^2+($A25-Entradas!$L$14)^2)&lt;=Entradas!$D$14)+--(SQRT((D$5-Entradas!$K$15)^2+($A25-Entradas!$L$15)^2)&lt;=Entradas!$D$15)+--(SQRT((D$5-Entradas!$K$16)^2+($A25-Entradas!$L$16)^2)&lt;=Entradas!$D$16))</f>
        <v>5</v>
      </c>
      <c r="E25" s="18">
        <f>IF((E$5^2+$A25^2)&gt;Entradas!$B$5^2,"",--(SQRT((E$5-Entradas!$K$12)^2+($A25-Entradas!$L$12)^2)&lt;=Entradas!$D$12)+--(SQRT((E$5-Entradas!$K$13)^2+($A25-Entradas!$L$13)^2)&lt;=Entradas!$D$13)+--(SQRT((E$5-Entradas!$K$14)^2+($A25-Entradas!$L$14)^2)&lt;=Entradas!$D$14)+--(SQRT((E$5-Entradas!$K$15)^2+($A25-Entradas!$L$15)^2)&lt;=Entradas!$D$15)+--(SQRT((E$5-Entradas!$K$16)^2+($A25-Entradas!$L$16)^2)&lt;=Entradas!$D$16))</f>
        <v>5</v>
      </c>
      <c r="F25" s="18">
        <f>IF((F$5^2+$A25^2)&gt;Entradas!$B$5^2,"",--(SQRT((F$5-Entradas!$K$12)^2+($A25-Entradas!$L$12)^2)&lt;=Entradas!$D$12)+--(SQRT((F$5-Entradas!$K$13)^2+($A25-Entradas!$L$13)^2)&lt;=Entradas!$D$13)+--(SQRT((F$5-Entradas!$K$14)^2+($A25-Entradas!$L$14)^2)&lt;=Entradas!$D$14)+--(SQRT((F$5-Entradas!$K$15)^2+($A25-Entradas!$L$15)^2)&lt;=Entradas!$D$15)+--(SQRT((F$5-Entradas!$K$16)^2+($A25-Entradas!$L$16)^2)&lt;=Entradas!$D$16))</f>
        <v>5</v>
      </c>
      <c r="G25" s="18">
        <f>IF((G$5^2+$A25^2)&gt;Entradas!$B$5^2,"",--(SQRT((G$5-Entradas!$K$12)^2+($A25-Entradas!$L$12)^2)&lt;=Entradas!$D$12)+--(SQRT((G$5-Entradas!$K$13)^2+($A25-Entradas!$L$13)^2)&lt;=Entradas!$D$13)+--(SQRT((G$5-Entradas!$K$14)^2+($A25-Entradas!$L$14)^2)&lt;=Entradas!$D$14)+--(SQRT((G$5-Entradas!$K$15)^2+($A25-Entradas!$L$15)^2)&lt;=Entradas!$D$15)+--(SQRT((G$5-Entradas!$K$16)^2+($A25-Entradas!$L$16)^2)&lt;=Entradas!$D$16))</f>
        <v>5</v>
      </c>
      <c r="H25" s="18">
        <f>IF((H$5^2+$A25^2)&gt;Entradas!$B$5^2,"",--(SQRT((H$5-Entradas!$K$12)^2+($A25-Entradas!$L$12)^2)&lt;=Entradas!$D$12)+--(SQRT((H$5-Entradas!$K$13)^2+($A25-Entradas!$L$13)^2)&lt;=Entradas!$D$13)+--(SQRT((H$5-Entradas!$K$14)^2+($A25-Entradas!$L$14)^2)&lt;=Entradas!$D$14)+--(SQRT((H$5-Entradas!$K$15)^2+($A25-Entradas!$L$15)^2)&lt;=Entradas!$D$15)+--(SQRT((H$5-Entradas!$K$16)^2+($A25-Entradas!$L$16)^2)&lt;=Entradas!$D$16))</f>
        <v>5</v>
      </c>
      <c r="I25" s="18">
        <f>IF((I$5^2+$A25^2)&gt;Entradas!$B$5^2,"",--(SQRT((I$5-Entradas!$K$12)^2+($A25-Entradas!$L$12)^2)&lt;=Entradas!$D$12)+--(SQRT((I$5-Entradas!$K$13)^2+($A25-Entradas!$L$13)^2)&lt;=Entradas!$D$13)+--(SQRT((I$5-Entradas!$K$14)^2+($A25-Entradas!$L$14)^2)&lt;=Entradas!$D$14)+--(SQRT((I$5-Entradas!$K$15)^2+($A25-Entradas!$L$15)^2)&lt;=Entradas!$D$15)+--(SQRT((I$5-Entradas!$K$16)^2+($A25-Entradas!$L$16)^2)&lt;=Entradas!$D$16))</f>
        <v>5</v>
      </c>
      <c r="J25" s="18">
        <f>IF((J$5^2+$A25^2)&gt;Entradas!$B$5^2,"",--(SQRT((J$5-Entradas!$K$12)^2+($A25-Entradas!$L$12)^2)&lt;=Entradas!$D$12)+--(SQRT((J$5-Entradas!$K$13)^2+($A25-Entradas!$L$13)^2)&lt;=Entradas!$D$13)+--(SQRT((J$5-Entradas!$K$14)^2+($A25-Entradas!$L$14)^2)&lt;=Entradas!$D$14)+--(SQRT((J$5-Entradas!$K$15)^2+($A25-Entradas!$L$15)^2)&lt;=Entradas!$D$15)+--(SQRT((J$5-Entradas!$K$16)^2+($A25-Entradas!$L$16)^2)&lt;=Entradas!$D$16))</f>
        <v>5</v>
      </c>
      <c r="K25" s="18">
        <f>IF((K$5^2+$A25^2)&gt;Entradas!$B$5^2,"",--(SQRT((K$5-Entradas!$K$12)^2+($A25-Entradas!$L$12)^2)&lt;=Entradas!$D$12)+--(SQRT((K$5-Entradas!$K$13)^2+($A25-Entradas!$L$13)^2)&lt;=Entradas!$D$13)+--(SQRT((K$5-Entradas!$K$14)^2+($A25-Entradas!$L$14)^2)&lt;=Entradas!$D$14)+--(SQRT((K$5-Entradas!$K$15)^2+($A25-Entradas!$L$15)^2)&lt;=Entradas!$D$15)+--(SQRT((K$5-Entradas!$K$16)^2+($A25-Entradas!$L$16)^2)&lt;=Entradas!$D$16))</f>
        <v>5</v>
      </c>
      <c r="L25" s="18">
        <f>IF((L$5^2+$A25^2)&gt;Entradas!$B$5^2,"",--(SQRT((L$5-Entradas!$K$12)^2+($A25-Entradas!$L$12)^2)&lt;=Entradas!$D$12)+--(SQRT((L$5-Entradas!$K$13)^2+($A25-Entradas!$L$13)^2)&lt;=Entradas!$D$13)+--(SQRT((L$5-Entradas!$K$14)^2+($A25-Entradas!$L$14)^2)&lt;=Entradas!$D$14)+--(SQRT((L$5-Entradas!$K$15)^2+($A25-Entradas!$L$15)^2)&lt;=Entradas!$D$15)+--(SQRT((L$5-Entradas!$K$16)^2+($A25-Entradas!$L$16)^2)&lt;=Entradas!$D$16))</f>
        <v>5</v>
      </c>
      <c r="M25" s="18">
        <f>IF((M$5^2+$A25^2)&gt;Entradas!$B$5^2,"",--(SQRT((M$5-Entradas!$K$12)^2+($A25-Entradas!$L$12)^2)&lt;=Entradas!$D$12)+--(SQRT((M$5-Entradas!$K$13)^2+($A25-Entradas!$L$13)^2)&lt;=Entradas!$D$13)+--(SQRT((M$5-Entradas!$K$14)^2+($A25-Entradas!$L$14)^2)&lt;=Entradas!$D$14)+--(SQRT((M$5-Entradas!$K$15)^2+($A25-Entradas!$L$15)^2)&lt;=Entradas!$D$15)+--(SQRT((M$5-Entradas!$K$16)^2+($A25-Entradas!$L$16)^2)&lt;=Entradas!$D$16))</f>
        <v>5</v>
      </c>
      <c r="N25" s="18">
        <f>IF((N$5^2+$A25^2)&gt;Entradas!$B$5^2,"",--(SQRT((N$5-Entradas!$K$12)^2+($A25-Entradas!$L$12)^2)&lt;=Entradas!$D$12)+--(SQRT((N$5-Entradas!$K$13)^2+($A25-Entradas!$L$13)^2)&lt;=Entradas!$D$13)+--(SQRT((N$5-Entradas!$K$14)^2+($A25-Entradas!$L$14)^2)&lt;=Entradas!$D$14)+--(SQRT((N$5-Entradas!$K$15)^2+($A25-Entradas!$L$15)^2)&lt;=Entradas!$D$15)+--(SQRT((N$5-Entradas!$K$16)^2+($A25-Entradas!$L$16)^2)&lt;=Entradas!$D$16))</f>
        <v>5</v>
      </c>
      <c r="O25" s="18">
        <f>IF((O$5^2+$A25^2)&gt;Entradas!$B$5^2,"",--(SQRT((O$5-Entradas!$K$12)^2+($A25-Entradas!$L$12)^2)&lt;=Entradas!$D$12)+--(SQRT((O$5-Entradas!$K$13)^2+($A25-Entradas!$L$13)^2)&lt;=Entradas!$D$13)+--(SQRT((O$5-Entradas!$K$14)^2+($A25-Entradas!$L$14)^2)&lt;=Entradas!$D$14)+--(SQRT((O$5-Entradas!$K$15)^2+($A25-Entradas!$L$15)^2)&lt;=Entradas!$D$15)+--(SQRT((O$5-Entradas!$K$16)^2+($A25-Entradas!$L$16)^2)&lt;=Entradas!$D$16))</f>
        <v>5</v>
      </c>
      <c r="P25" s="18">
        <f>IF((P$5^2+$A25^2)&gt;Entradas!$B$5^2,"",--(SQRT((P$5-Entradas!$K$12)^2+($A25-Entradas!$L$12)^2)&lt;=Entradas!$D$12)+--(SQRT((P$5-Entradas!$K$13)^2+($A25-Entradas!$L$13)^2)&lt;=Entradas!$D$13)+--(SQRT((P$5-Entradas!$K$14)^2+($A25-Entradas!$L$14)^2)&lt;=Entradas!$D$14)+--(SQRT((P$5-Entradas!$K$15)^2+($A25-Entradas!$L$15)^2)&lt;=Entradas!$D$15)+--(SQRT((P$5-Entradas!$K$16)^2+($A25-Entradas!$L$16)^2)&lt;=Entradas!$D$16))</f>
        <v>5</v>
      </c>
      <c r="Q25" s="18">
        <f>IF((Q$5^2+$A25^2)&gt;Entradas!$B$5^2,"",--(SQRT((Q$5-Entradas!$K$12)^2+($A25-Entradas!$L$12)^2)&lt;=Entradas!$D$12)+--(SQRT((Q$5-Entradas!$K$13)^2+($A25-Entradas!$L$13)^2)&lt;=Entradas!$D$13)+--(SQRT((Q$5-Entradas!$K$14)^2+($A25-Entradas!$L$14)^2)&lt;=Entradas!$D$14)+--(SQRT((Q$5-Entradas!$K$15)^2+($A25-Entradas!$L$15)^2)&lt;=Entradas!$D$15)+--(SQRT((Q$5-Entradas!$K$16)^2+($A25-Entradas!$L$16)^2)&lt;=Entradas!$D$16))</f>
        <v>5</v>
      </c>
      <c r="R25" s="18">
        <f>IF((R$5^2+$A25^2)&gt;Entradas!$B$5^2,"",--(SQRT((R$5-Entradas!$K$12)^2+($A25-Entradas!$L$12)^2)&lt;=Entradas!$D$12)+--(SQRT((R$5-Entradas!$K$13)^2+($A25-Entradas!$L$13)^2)&lt;=Entradas!$D$13)+--(SQRT((R$5-Entradas!$K$14)^2+($A25-Entradas!$L$14)^2)&lt;=Entradas!$D$14)+--(SQRT((R$5-Entradas!$K$15)^2+($A25-Entradas!$L$15)^2)&lt;=Entradas!$D$15)+--(SQRT((R$5-Entradas!$K$16)^2+($A25-Entradas!$L$16)^2)&lt;=Entradas!$D$16))</f>
        <v>5</v>
      </c>
      <c r="S25" s="18">
        <f>IF((S$5^2+$A25^2)&gt;Entradas!$B$5^2,"",--(SQRT((S$5-Entradas!$K$12)^2+($A25-Entradas!$L$12)^2)&lt;=Entradas!$D$12)+--(SQRT((S$5-Entradas!$K$13)^2+($A25-Entradas!$L$13)^2)&lt;=Entradas!$D$13)+--(SQRT((S$5-Entradas!$K$14)^2+($A25-Entradas!$L$14)^2)&lt;=Entradas!$D$14)+--(SQRT((S$5-Entradas!$K$15)^2+($A25-Entradas!$L$15)^2)&lt;=Entradas!$D$15)+--(SQRT((S$5-Entradas!$K$16)^2+($A25-Entradas!$L$16)^2)&lt;=Entradas!$D$16))</f>
        <v>5</v>
      </c>
      <c r="T25" s="18">
        <f>IF((T$5^2+$A25^2)&gt;Entradas!$B$5^2,"",--(SQRT((T$5-Entradas!$K$12)^2+($A25-Entradas!$L$12)^2)&lt;=Entradas!$D$12)+--(SQRT((T$5-Entradas!$K$13)^2+($A25-Entradas!$L$13)^2)&lt;=Entradas!$D$13)+--(SQRT((T$5-Entradas!$K$14)^2+($A25-Entradas!$L$14)^2)&lt;=Entradas!$D$14)+--(SQRT((T$5-Entradas!$K$15)^2+($A25-Entradas!$L$15)^2)&lt;=Entradas!$D$15)+--(SQRT((T$5-Entradas!$K$16)^2+($A25-Entradas!$L$16)^2)&lt;=Entradas!$D$16))</f>
        <v>5</v>
      </c>
      <c r="U25" s="18">
        <f>IF((U$5^2+$A25^2)&gt;Entradas!$B$5^2,"",--(SQRT((U$5-Entradas!$K$12)^2+($A25-Entradas!$L$12)^2)&lt;=Entradas!$D$12)+--(SQRT((U$5-Entradas!$K$13)^2+($A25-Entradas!$L$13)^2)&lt;=Entradas!$D$13)+--(SQRT((U$5-Entradas!$K$14)^2+($A25-Entradas!$L$14)^2)&lt;=Entradas!$D$14)+--(SQRT((U$5-Entradas!$K$15)^2+($A25-Entradas!$L$15)^2)&lt;=Entradas!$D$15)+--(SQRT((U$5-Entradas!$K$16)^2+($A25-Entradas!$L$16)^2)&lt;=Entradas!$D$16))</f>
        <v>5</v>
      </c>
      <c r="V25" s="18">
        <f>IF((V$5^2+$A25^2)&gt;Entradas!$B$5^2,"",--(SQRT((V$5-Entradas!$K$12)^2+($A25-Entradas!$L$12)^2)&lt;=Entradas!$D$12)+--(SQRT((V$5-Entradas!$K$13)^2+($A25-Entradas!$L$13)^2)&lt;=Entradas!$D$13)+--(SQRT((V$5-Entradas!$K$14)^2+($A25-Entradas!$L$14)^2)&lt;=Entradas!$D$14)+--(SQRT((V$5-Entradas!$K$15)^2+($A25-Entradas!$L$15)^2)&lt;=Entradas!$D$15)+--(SQRT((V$5-Entradas!$K$16)^2+($A25-Entradas!$L$16)^2)&lt;=Entradas!$D$16))</f>
        <v>5</v>
      </c>
      <c r="W25" s="18">
        <f>IF((W$5^2+$A25^2)&gt;Entradas!$B$5^2,"",--(SQRT((W$5-Entradas!$K$12)^2+($A25-Entradas!$L$12)^2)&lt;=Entradas!$D$12)+--(SQRT((W$5-Entradas!$K$13)^2+($A25-Entradas!$L$13)^2)&lt;=Entradas!$D$13)+--(SQRT((W$5-Entradas!$K$14)^2+($A25-Entradas!$L$14)^2)&lt;=Entradas!$D$14)+--(SQRT((W$5-Entradas!$K$15)^2+($A25-Entradas!$L$15)^2)&lt;=Entradas!$D$15)+--(SQRT((W$5-Entradas!$K$16)^2+($A25-Entradas!$L$16)^2)&lt;=Entradas!$D$16))</f>
        <v>5</v>
      </c>
      <c r="X25" s="18">
        <f>IF((X$5^2+$A25^2)&gt;Entradas!$B$5^2,"",--(SQRT((X$5-Entradas!$K$12)^2+($A25-Entradas!$L$12)^2)&lt;=Entradas!$D$12)+--(SQRT((X$5-Entradas!$K$13)^2+($A25-Entradas!$L$13)^2)&lt;=Entradas!$D$13)+--(SQRT((X$5-Entradas!$K$14)^2+($A25-Entradas!$L$14)^2)&lt;=Entradas!$D$14)+--(SQRT((X$5-Entradas!$K$15)^2+($A25-Entradas!$L$15)^2)&lt;=Entradas!$D$15)+--(SQRT((X$5-Entradas!$K$16)^2+($A25-Entradas!$L$16)^2)&lt;=Entradas!$D$16))</f>
        <v>5</v>
      </c>
      <c r="Y25" s="18">
        <f>IF((Y$5^2+$A25^2)&gt;Entradas!$B$5^2,"",--(SQRT((Y$5-Entradas!$K$12)^2+($A25-Entradas!$L$12)^2)&lt;=Entradas!$D$12)+--(SQRT((Y$5-Entradas!$K$13)^2+($A25-Entradas!$L$13)^2)&lt;=Entradas!$D$13)+--(SQRT((Y$5-Entradas!$K$14)^2+($A25-Entradas!$L$14)^2)&lt;=Entradas!$D$14)+--(SQRT((Y$5-Entradas!$K$15)^2+($A25-Entradas!$L$15)^2)&lt;=Entradas!$D$15)+--(SQRT((Y$5-Entradas!$K$16)^2+($A25-Entradas!$L$16)^2)&lt;=Entradas!$D$16))</f>
        <v>5</v>
      </c>
      <c r="Z25" s="18">
        <f>IF((Z$5^2+$A25^2)&gt;Entradas!$B$5^2,"",--(SQRT((Z$5-Entradas!$K$12)^2+($A25-Entradas!$L$12)^2)&lt;=Entradas!$D$12)+--(SQRT((Z$5-Entradas!$K$13)^2+($A25-Entradas!$L$13)^2)&lt;=Entradas!$D$13)+--(SQRT((Z$5-Entradas!$K$14)^2+($A25-Entradas!$L$14)^2)&lt;=Entradas!$D$14)+--(SQRT((Z$5-Entradas!$K$15)^2+($A25-Entradas!$L$15)^2)&lt;=Entradas!$D$15)+--(SQRT((Z$5-Entradas!$K$16)^2+($A25-Entradas!$L$16)^2)&lt;=Entradas!$D$16))</f>
        <v>5</v>
      </c>
      <c r="AA25" s="18">
        <f>IF((AA$5^2+$A25^2)&gt;Entradas!$B$5^2,"",--(SQRT((AA$5-Entradas!$K$12)^2+($A25-Entradas!$L$12)^2)&lt;=Entradas!$D$12)+--(SQRT((AA$5-Entradas!$K$13)^2+($A25-Entradas!$L$13)^2)&lt;=Entradas!$D$13)+--(SQRT((AA$5-Entradas!$K$14)^2+($A25-Entradas!$L$14)^2)&lt;=Entradas!$D$14)+--(SQRT((AA$5-Entradas!$K$15)^2+($A25-Entradas!$L$15)^2)&lt;=Entradas!$D$15)+--(SQRT((AA$5-Entradas!$K$16)^2+($A25-Entradas!$L$16)^2)&lt;=Entradas!$D$16))</f>
        <v>5</v>
      </c>
      <c r="AB25" s="18">
        <f>IF((AB$5^2+$A25^2)&gt;Entradas!$B$5^2,"",--(SQRT((AB$5-Entradas!$K$12)^2+($A25-Entradas!$L$12)^2)&lt;=Entradas!$D$12)+--(SQRT((AB$5-Entradas!$K$13)^2+($A25-Entradas!$L$13)^2)&lt;=Entradas!$D$13)+--(SQRT((AB$5-Entradas!$K$14)^2+($A25-Entradas!$L$14)^2)&lt;=Entradas!$D$14)+--(SQRT((AB$5-Entradas!$K$15)^2+($A25-Entradas!$L$15)^2)&lt;=Entradas!$D$15)+--(SQRT((AB$5-Entradas!$K$16)^2+($A25-Entradas!$L$16)^2)&lt;=Entradas!$D$16))</f>
        <v>5</v>
      </c>
      <c r="AC25" s="18">
        <f>IF((AC$5^2+$A25^2)&gt;Entradas!$B$5^2,"",--(SQRT((AC$5-Entradas!$K$12)^2+($A25-Entradas!$L$12)^2)&lt;=Entradas!$D$12)+--(SQRT((AC$5-Entradas!$K$13)^2+($A25-Entradas!$L$13)^2)&lt;=Entradas!$D$13)+--(SQRT((AC$5-Entradas!$K$14)^2+($A25-Entradas!$L$14)^2)&lt;=Entradas!$D$14)+--(SQRT((AC$5-Entradas!$K$15)^2+($A25-Entradas!$L$15)^2)&lt;=Entradas!$D$15)+--(SQRT((AC$5-Entradas!$K$16)^2+($A25-Entradas!$L$16)^2)&lt;=Entradas!$D$16))</f>
        <v>5</v>
      </c>
      <c r="AD25" s="18">
        <f>IF((AD$5^2+$A25^2)&gt;Entradas!$B$5^2,"",--(SQRT((AD$5-Entradas!$K$12)^2+($A25-Entradas!$L$12)^2)&lt;=Entradas!$D$12)+--(SQRT((AD$5-Entradas!$K$13)^2+($A25-Entradas!$L$13)^2)&lt;=Entradas!$D$13)+--(SQRT((AD$5-Entradas!$K$14)^2+($A25-Entradas!$L$14)^2)&lt;=Entradas!$D$14)+--(SQRT((AD$5-Entradas!$K$15)^2+($A25-Entradas!$L$15)^2)&lt;=Entradas!$D$15)+--(SQRT((AD$5-Entradas!$K$16)^2+($A25-Entradas!$L$16)^2)&lt;=Entradas!$D$16))</f>
        <v>5</v>
      </c>
      <c r="AE25" s="18">
        <f>IF((AE$5^2+$A25^2)&gt;Entradas!$B$5^2,"",--(SQRT((AE$5-Entradas!$K$12)^2+($A25-Entradas!$L$12)^2)&lt;=Entradas!$D$12)+--(SQRT((AE$5-Entradas!$K$13)^2+($A25-Entradas!$L$13)^2)&lt;=Entradas!$D$13)+--(SQRT((AE$5-Entradas!$K$14)^2+($A25-Entradas!$L$14)^2)&lt;=Entradas!$D$14)+--(SQRT((AE$5-Entradas!$K$15)^2+($A25-Entradas!$L$15)^2)&lt;=Entradas!$D$15)+--(SQRT((AE$5-Entradas!$K$16)^2+($A25-Entradas!$L$16)^2)&lt;=Entradas!$D$16))</f>
        <v>5</v>
      </c>
      <c r="AF25" s="18">
        <f>IF((AF$5^2+$A25^2)&gt;Entradas!$B$5^2,"",--(SQRT((AF$5-Entradas!$K$12)^2+($A25-Entradas!$L$12)^2)&lt;=Entradas!$D$12)+--(SQRT((AF$5-Entradas!$K$13)^2+($A25-Entradas!$L$13)^2)&lt;=Entradas!$D$13)+--(SQRT((AF$5-Entradas!$K$14)^2+($A25-Entradas!$L$14)^2)&lt;=Entradas!$D$14)+--(SQRT((AF$5-Entradas!$K$15)^2+($A25-Entradas!$L$15)^2)&lt;=Entradas!$D$15)+--(SQRT((AF$5-Entradas!$K$16)^2+($A25-Entradas!$L$16)^2)&lt;=Entradas!$D$16))</f>
        <v>5</v>
      </c>
      <c r="AG25" s="18">
        <f>IF((AG$5^2+$A25^2)&gt;Entradas!$B$5^2,"",--(SQRT((AG$5-Entradas!$K$12)^2+($A25-Entradas!$L$12)^2)&lt;=Entradas!$D$12)+--(SQRT((AG$5-Entradas!$K$13)^2+($A25-Entradas!$L$13)^2)&lt;=Entradas!$D$13)+--(SQRT((AG$5-Entradas!$K$14)^2+($A25-Entradas!$L$14)^2)&lt;=Entradas!$D$14)+--(SQRT((AG$5-Entradas!$K$15)^2+($A25-Entradas!$L$15)^2)&lt;=Entradas!$D$15)+--(SQRT((AG$5-Entradas!$K$16)^2+($A25-Entradas!$L$16)^2)&lt;=Entradas!$D$16))</f>
        <v>4</v>
      </c>
      <c r="AH25" s="18">
        <f>IF((AH$5^2+$A25^2)&gt;Entradas!$B$5^2,"",--(SQRT((AH$5-Entradas!$K$12)^2+($A25-Entradas!$L$12)^2)&lt;=Entradas!$D$12)+--(SQRT((AH$5-Entradas!$K$13)^2+($A25-Entradas!$L$13)^2)&lt;=Entradas!$D$13)+--(SQRT((AH$5-Entradas!$K$14)^2+($A25-Entradas!$L$14)^2)&lt;=Entradas!$D$14)+--(SQRT((AH$5-Entradas!$K$15)^2+($A25-Entradas!$L$15)^2)&lt;=Entradas!$D$15)+--(SQRT((AH$5-Entradas!$K$16)^2+($A25-Entradas!$L$16)^2)&lt;=Entradas!$D$16))</f>
        <v>4</v>
      </c>
      <c r="AI25" s="18">
        <f>IF((AI$5^2+$A25^2)&gt;Entradas!$B$5^2,"",--(SQRT((AI$5-Entradas!$K$12)^2+($A25-Entradas!$L$12)^2)&lt;=Entradas!$D$12)+--(SQRT((AI$5-Entradas!$K$13)^2+($A25-Entradas!$L$13)^2)&lt;=Entradas!$D$13)+--(SQRT((AI$5-Entradas!$K$14)^2+($A25-Entradas!$L$14)^2)&lt;=Entradas!$D$14)+--(SQRT((AI$5-Entradas!$K$15)^2+($A25-Entradas!$L$15)^2)&lt;=Entradas!$D$15)+--(SQRT((AI$5-Entradas!$K$16)^2+($A25-Entradas!$L$16)^2)&lt;=Entradas!$D$16))</f>
        <v>4</v>
      </c>
      <c r="AJ25" s="18">
        <f>IF((AJ$5^2+$A25^2)&gt;Entradas!$B$5^2,"",--(SQRT((AJ$5-Entradas!$K$12)^2+($A25-Entradas!$L$12)^2)&lt;=Entradas!$D$12)+--(SQRT((AJ$5-Entradas!$K$13)^2+($A25-Entradas!$L$13)^2)&lt;=Entradas!$D$13)+--(SQRT((AJ$5-Entradas!$K$14)^2+($A25-Entradas!$L$14)^2)&lt;=Entradas!$D$14)+--(SQRT((AJ$5-Entradas!$K$15)^2+($A25-Entradas!$L$15)^2)&lt;=Entradas!$D$15)+--(SQRT((AJ$5-Entradas!$K$16)^2+($A25-Entradas!$L$16)^2)&lt;=Entradas!$D$16))</f>
        <v>4</v>
      </c>
      <c r="AK25" s="18">
        <f>IF((AK$5^2+$A25^2)&gt;Entradas!$B$5^2,"",--(SQRT((AK$5-Entradas!$K$12)^2+($A25-Entradas!$L$12)^2)&lt;=Entradas!$D$12)+--(SQRT((AK$5-Entradas!$K$13)^2+($A25-Entradas!$L$13)^2)&lt;=Entradas!$D$13)+--(SQRT((AK$5-Entradas!$K$14)^2+($A25-Entradas!$L$14)^2)&lt;=Entradas!$D$14)+--(SQRT((AK$5-Entradas!$K$15)^2+($A25-Entradas!$L$15)^2)&lt;=Entradas!$D$15)+--(SQRT((AK$5-Entradas!$K$16)^2+($A25-Entradas!$L$16)^2)&lt;=Entradas!$D$16))</f>
        <v>4</v>
      </c>
      <c r="AL25" s="18">
        <f>IF((AL$5^2+$A25^2)&gt;Entradas!$B$5^2,"",--(SQRT((AL$5-Entradas!$K$12)^2+($A25-Entradas!$L$12)^2)&lt;=Entradas!$D$12)+--(SQRT((AL$5-Entradas!$K$13)^2+($A25-Entradas!$L$13)^2)&lt;=Entradas!$D$13)+--(SQRT((AL$5-Entradas!$K$14)^2+($A25-Entradas!$L$14)^2)&lt;=Entradas!$D$14)+--(SQRT((AL$5-Entradas!$K$15)^2+($A25-Entradas!$L$15)^2)&lt;=Entradas!$D$15)+--(SQRT((AL$5-Entradas!$K$16)^2+($A25-Entradas!$L$16)^2)&lt;=Entradas!$D$16))</f>
        <v>4</v>
      </c>
      <c r="AM25" s="18">
        <f>IF((AM$5^2+$A25^2)&gt;Entradas!$B$5^2,"",--(SQRT((AM$5-Entradas!$K$12)^2+($A25-Entradas!$L$12)^2)&lt;=Entradas!$D$12)+--(SQRT((AM$5-Entradas!$K$13)^2+($A25-Entradas!$L$13)^2)&lt;=Entradas!$D$13)+--(SQRT((AM$5-Entradas!$K$14)^2+($A25-Entradas!$L$14)^2)&lt;=Entradas!$D$14)+--(SQRT((AM$5-Entradas!$K$15)^2+($A25-Entradas!$L$15)^2)&lt;=Entradas!$D$15)+--(SQRT((AM$5-Entradas!$K$16)^2+($A25-Entradas!$L$16)^2)&lt;=Entradas!$D$16))</f>
        <v>4</v>
      </c>
      <c r="AN25" s="18">
        <f>IF((AN$5^2+$A25^2)&gt;Entradas!$B$5^2,"",--(SQRT((AN$5-Entradas!$K$12)^2+($A25-Entradas!$L$12)^2)&lt;=Entradas!$D$12)+--(SQRT((AN$5-Entradas!$K$13)^2+($A25-Entradas!$L$13)^2)&lt;=Entradas!$D$13)+--(SQRT((AN$5-Entradas!$K$14)^2+($A25-Entradas!$L$14)^2)&lt;=Entradas!$D$14)+--(SQRT((AN$5-Entradas!$K$15)^2+($A25-Entradas!$L$15)^2)&lt;=Entradas!$D$15)+--(SQRT((AN$5-Entradas!$K$16)^2+($A25-Entradas!$L$16)^2)&lt;=Entradas!$D$16))</f>
        <v>4</v>
      </c>
      <c r="AO25" s="18">
        <f>IF((AO$5^2+$A25^2)&gt;Entradas!$B$5^2,"",--(SQRT((AO$5-Entradas!$K$12)^2+($A25-Entradas!$L$12)^2)&lt;=Entradas!$D$12)+--(SQRT((AO$5-Entradas!$K$13)^2+($A25-Entradas!$L$13)^2)&lt;=Entradas!$D$13)+--(SQRT((AO$5-Entradas!$K$14)^2+($A25-Entradas!$L$14)^2)&lt;=Entradas!$D$14)+--(SQRT((AO$5-Entradas!$K$15)^2+($A25-Entradas!$L$15)^2)&lt;=Entradas!$D$15)+--(SQRT((AO$5-Entradas!$K$16)^2+($A25-Entradas!$L$16)^2)&lt;=Entradas!$D$16))</f>
        <v>4</v>
      </c>
      <c r="AP25" s="18" t="str">
        <f>IF((AP$5^2+$A25^2)&gt;Entradas!$B$5^2,"",--(SQRT((AP$5-Entradas!$K$12)^2+($A25-Entradas!$L$12)^2)&lt;=Entradas!$D$12)+--(SQRT((AP$5-Entradas!$K$13)^2+($A25-Entradas!$L$13)^2)&lt;=Entradas!$D$13)+--(SQRT((AP$5-Entradas!$K$14)^2+($A25-Entradas!$L$14)^2)&lt;=Entradas!$D$14)+--(SQRT((AP$5-Entradas!$K$15)^2+($A25-Entradas!$L$15)^2)&lt;=Entradas!$D$15)+--(SQRT((AP$5-Entradas!$K$16)^2+($A25-Entradas!$L$16)^2)&lt;=Entradas!$D$16))</f>
        <v/>
      </c>
    </row>
    <row r="26" spans="1:42" ht="18" customHeight="1" x14ac:dyDescent="0.2">
      <c r="A26" s="17">
        <f>A25-2*Entradas!$B$5/(41-1)</f>
        <v>-6.3837823915946501E-16</v>
      </c>
      <c r="B26" s="18">
        <f>IF((B$5^2+$A26^2)&gt;Entradas!$B$5^2,"",--(SQRT((B$5-Entradas!$K$12)^2+($A26-Entradas!$L$12)^2)&lt;=Entradas!$D$12)+--(SQRT((B$5-Entradas!$K$13)^2+($A26-Entradas!$L$13)^2)&lt;=Entradas!$D$13)+--(SQRT((B$5-Entradas!$K$14)^2+($A26-Entradas!$L$14)^2)&lt;=Entradas!$D$14)+--(SQRT((B$5-Entradas!$K$15)^2+($A26-Entradas!$L$15)^2)&lt;=Entradas!$D$15)+--(SQRT((B$5-Entradas!$K$16)^2+($A26-Entradas!$L$16)^2)&lt;=Entradas!$D$16))</f>
        <v>5</v>
      </c>
      <c r="C26" s="18">
        <f>IF((C$5^2+$A26^2)&gt;Entradas!$B$5^2,"",--(SQRT((C$5-Entradas!$K$12)^2+($A26-Entradas!$L$12)^2)&lt;=Entradas!$D$12)+--(SQRT((C$5-Entradas!$K$13)^2+($A26-Entradas!$L$13)^2)&lt;=Entradas!$D$13)+--(SQRT((C$5-Entradas!$K$14)^2+($A26-Entradas!$L$14)^2)&lt;=Entradas!$D$14)+--(SQRT((C$5-Entradas!$K$15)^2+($A26-Entradas!$L$15)^2)&lt;=Entradas!$D$15)+--(SQRT((C$5-Entradas!$K$16)^2+($A26-Entradas!$L$16)^2)&lt;=Entradas!$D$16))</f>
        <v>5</v>
      </c>
      <c r="D26" s="18">
        <f>IF((D$5^2+$A26^2)&gt;Entradas!$B$5^2,"",--(SQRT((D$5-Entradas!$K$12)^2+($A26-Entradas!$L$12)^2)&lt;=Entradas!$D$12)+--(SQRT((D$5-Entradas!$K$13)^2+($A26-Entradas!$L$13)^2)&lt;=Entradas!$D$13)+--(SQRT((D$5-Entradas!$K$14)^2+($A26-Entradas!$L$14)^2)&lt;=Entradas!$D$14)+--(SQRT((D$5-Entradas!$K$15)^2+($A26-Entradas!$L$15)^2)&lt;=Entradas!$D$15)+--(SQRT((D$5-Entradas!$K$16)^2+($A26-Entradas!$L$16)^2)&lt;=Entradas!$D$16))</f>
        <v>5</v>
      </c>
      <c r="E26" s="18">
        <f>IF((E$5^2+$A26^2)&gt;Entradas!$B$5^2,"",--(SQRT((E$5-Entradas!$K$12)^2+($A26-Entradas!$L$12)^2)&lt;=Entradas!$D$12)+--(SQRT((E$5-Entradas!$K$13)^2+($A26-Entradas!$L$13)^2)&lt;=Entradas!$D$13)+--(SQRT((E$5-Entradas!$K$14)^2+($A26-Entradas!$L$14)^2)&lt;=Entradas!$D$14)+--(SQRT((E$5-Entradas!$K$15)^2+($A26-Entradas!$L$15)^2)&lt;=Entradas!$D$15)+--(SQRT((E$5-Entradas!$K$16)^2+($A26-Entradas!$L$16)^2)&lt;=Entradas!$D$16))</f>
        <v>5</v>
      </c>
      <c r="F26" s="18">
        <f>IF((F$5^2+$A26^2)&gt;Entradas!$B$5^2,"",--(SQRT((F$5-Entradas!$K$12)^2+($A26-Entradas!$L$12)^2)&lt;=Entradas!$D$12)+--(SQRT((F$5-Entradas!$K$13)^2+($A26-Entradas!$L$13)^2)&lt;=Entradas!$D$13)+--(SQRT((F$5-Entradas!$K$14)^2+($A26-Entradas!$L$14)^2)&lt;=Entradas!$D$14)+--(SQRT((F$5-Entradas!$K$15)^2+($A26-Entradas!$L$15)^2)&lt;=Entradas!$D$15)+--(SQRT((F$5-Entradas!$K$16)^2+($A26-Entradas!$L$16)^2)&lt;=Entradas!$D$16))</f>
        <v>5</v>
      </c>
      <c r="G26" s="18">
        <f>IF((G$5^2+$A26^2)&gt;Entradas!$B$5^2,"",--(SQRT((G$5-Entradas!$K$12)^2+($A26-Entradas!$L$12)^2)&lt;=Entradas!$D$12)+--(SQRT((G$5-Entradas!$K$13)^2+($A26-Entradas!$L$13)^2)&lt;=Entradas!$D$13)+--(SQRT((G$5-Entradas!$K$14)^2+($A26-Entradas!$L$14)^2)&lt;=Entradas!$D$14)+--(SQRT((G$5-Entradas!$K$15)^2+($A26-Entradas!$L$15)^2)&lt;=Entradas!$D$15)+--(SQRT((G$5-Entradas!$K$16)^2+($A26-Entradas!$L$16)^2)&lt;=Entradas!$D$16))</f>
        <v>5</v>
      </c>
      <c r="H26" s="18">
        <f>IF((H$5^2+$A26^2)&gt;Entradas!$B$5^2,"",--(SQRT((H$5-Entradas!$K$12)^2+($A26-Entradas!$L$12)^2)&lt;=Entradas!$D$12)+--(SQRT((H$5-Entradas!$K$13)^2+($A26-Entradas!$L$13)^2)&lt;=Entradas!$D$13)+--(SQRT((H$5-Entradas!$K$14)^2+($A26-Entradas!$L$14)^2)&lt;=Entradas!$D$14)+--(SQRT((H$5-Entradas!$K$15)^2+($A26-Entradas!$L$15)^2)&lt;=Entradas!$D$15)+--(SQRT((H$5-Entradas!$K$16)^2+($A26-Entradas!$L$16)^2)&lt;=Entradas!$D$16))</f>
        <v>5</v>
      </c>
      <c r="I26" s="18">
        <f>IF((I$5^2+$A26^2)&gt;Entradas!$B$5^2,"",--(SQRT((I$5-Entradas!$K$12)^2+($A26-Entradas!$L$12)^2)&lt;=Entradas!$D$12)+--(SQRT((I$5-Entradas!$K$13)^2+($A26-Entradas!$L$13)^2)&lt;=Entradas!$D$13)+--(SQRT((I$5-Entradas!$K$14)^2+($A26-Entradas!$L$14)^2)&lt;=Entradas!$D$14)+--(SQRT((I$5-Entradas!$K$15)^2+($A26-Entradas!$L$15)^2)&lt;=Entradas!$D$15)+--(SQRT((I$5-Entradas!$K$16)^2+($A26-Entradas!$L$16)^2)&lt;=Entradas!$D$16))</f>
        <v>5</v>
      </c>
      <c r="J26" s="18">
        <f>IF((J$5^2+$A26^2)&gt;Entradas!$B$5^2,"",--(SQRT((J$5-Entradas!$K$12)^2+($A26-Entradas!$L$12)^2)&lt;=Entradas!$D$12)+--(SQRT((J$5-Entradas!$K$13)^2+($A26-Entradas!$L$13)^2)&lt;=Entradas!$D$13)+--(SQRT((J$5-Entradas!$K$14)^2+($A26-Entradas!$L$14)^2)&lt;=Entradas!$D$14)+--(SQRT((J$5-Entradas!$K$15)^2+($A26-Entradas!$L$15)^2)&lt;=Entradas!$D$15)+--(SQRT((J$5-Entradas!$K$16)^2+($A26-Entradas!$L$16)^2)&lt;=Entradas!$D$16))</f>
        <v>5</v>
      </c>
      <c r="K26" s="18">
        <f>IF((K$5^2+$A26^2)&gt;Entradas!$B$5^2,"",--(SQRT((K$5-Entradas!$K$12)^2+($A26-Entradas!$L$12)^2)&lt;=Entradas!$D$12)+--(SQRT((K$5-Entradas!$K$13)^2+($A26-Entradas!$L$13)^2)&lt;=Entradas!$D$13)+--(SQRT((K$5-Entradas!$K$14)^2+($A26-Entradas!$L$14)^2)&lt;=Entradas!$D$14)+--(SQRT((K$5-Entradas!$K$15)^2+($A26-Entradas!$L$15)^2)&lt;=Entradas!$D$15)+--(SQRT((K$5-Entradas!$K$16)^2+($A26-Entradas!$L$16)^2)&lt;=Entradas!$D$16))</f>
        <v>5</v>
      </c>
      <c r="L26" s="18">
        <f>IF((L$5^2+$A26^2)&gt;Entradas!$B$5^2,"",--(SQRT((L$5-Entradas!$K$12)^2+($A26-Entradas!$L$12)^2)&lt;=Entradas!$D$12)+--(SQRT((L$5-Entradas!$K$13)^2+($A26-Entradas!$L$13)^2)&lt;=Entradas!$D$13)+--(SQRT((L$5-Entradas!$K$14)^2+($A26-Entradas!$L$14)^2)&lt;=Entradas!$D$14)+--(SQRT((L$5-Entradas!$K$15)^2+($A26-Entradas!$L$15)^2)&lt;=Entradas!$D$15)+--(SQRT((L$5-Entradas!$K$16)^2+($A26-Entradas!$L$16)^2)&lt;=Entradas!$D$16))</f>
        <v>5</v>
      </c>
      <c r="M26" s="18">
        <f>IF((M$5^2+$A26^2)&gt;Entradas!$B$5^2,"",--(SQRT((M$5-Entradas!$K$12)^2+($A26-Entradas!$L$12)^2)&lt;=Entradas!$D$12)+--(SQRT((M$5-Entradas!$K$13)^2+($A26-Entradas!$L$13)^2)&lt;=Entradas!$D$13)+--(SQRT((M$5-Entradas!$K$14)^2+($A26-Entradas!$L$14)^2)&lt;=Entradas!$D$14)+--(SQRT((M$5-Entradas!$K$15)^2+($A26-Entradas!$L$15)^2)&lt;=Entradas!$D$15)+--(SQRT((M$5-Entradas!$K$16)^2+($A26-Entradas!$L$16)^2)&lt;=Entradas!$D$16))</f>
        <v>5</v>
      </c>
      <c r="N26" s="18">
        <f>IF((N$5^2+$A26^2)&gt;Entradas!$B$5^2,"",--(SQRT((N$5-Entradas!$K$12)^2+($A26-Entradas!$L$12)^2)&lt;=Entradas!$D$12)+--(SQRT((N$5-Entradas!$K$13)^2+($A26-Entradas!$L$13)^2)&lt;=Entradas!$D$13)+--(SQRT((N$5-Entradas!$K$14)^2+($A26-Entradas!$L$14)^2)&lt;=Entradas!$D$14)+--(SQRT((N$5-Entradas!$K$15)^2+($A26-Entradas!$L$15)^2)&lt;=Entradas!$D$15)+--(SQRT((N$5-Entradas!$K$16)^2+($A26-Entradas!$L$16)^2)&lt;=Entradas!$D$16))</f>
        <v>5</v>
      </c>
      <c r="O26" s="18">
        <f>IF((O$5^2+$A26^2)&gt;Entradas!$B$5^2,"",--(SQRT((O$5-Entradas!$K$12)^2+($A26-Entradas!$L$12)^2)&lt;=Entradas!$D$12)+--(SQRT((O$5-Entradas!$K$13)^2+($A26-Entradas!$L$13)^2)&lt;=Entradas!$D$13)+--(SQRT((O$5-Entradas!$K$14)^2+($A26-Entradas!$L$14)^2)&lt;=Entradas!$D$14)+--(SQRT((O$5-Entradas!$K$15)^2+($A26-Entradas!$L$15)^2)&lt;=Entradas!$D$15)+--(SQRT((O$5-Entradas!$K$16)^2+($A26-Entradas!$L$16)^2)&lt;=Entradas!$D$16))</f>
        <v>5</v>
      </c>
      <c r="P26" s="18">
        <f>IF((P$5^2+$A26^2)&gt;Entradas!$B$5^2,"",--(SQRT((P$5-Entradas!$K$12)^2+($A26-Entradas!$L$12)^2)&lt;=Entradas!$D$12)+--(SQRT((P$5-Entradas!$K$13)^2+($A26-Entradas!$L$13)^2)&lt;=Entradas!$D$13)+--(SQRT((P$5-Entradas!$K$14)^2+($A26-Entradas!$L$14)^2)&lt;=Entradas!$D$14)+--(SQRT((P$5-Entradas!$K$15)^2+($A26-Entradas!$L$15)^2)&lt;=Entradas!$D$15)+--(SQRT((P$5-Entradas!$K$16)^2+($A26-Entradas!$L$16)^2)&lt;=Entradas!$D$16))</f>
        <v>5</v>
      </c>
      <c r="Q26" s="18">
        <f>IF((Q$5^2+$A26^2)&gt;Entradas!$B$5^2,"",--(SQRT((Q$5-Entradas!$K$12)^2+($A26-Entradas!$L$12)^2)&lt;=Entradas!$D$12)+--(SQRT((Q$5-Entradas!$K$13)^2+($A26-Entradas!$L$13)^2)&lt;=Entradas!$D$13)+--(SQRT((Q$5-Entradas!$K$14)^2+($A26-Entradas!$L$14)^2)&lt;=Entradas!$D$14)+--(SQRT((Q$5-Entradas!$K$15)^2+($A26-Entradas!$L$15)^2)&lt;=Entradas!$D$15)+--(SQRT((Q$5-Entradas!$K$16)^2+($A26-Entradas!$L$16)^2)&lt;=Entradas!$D$16))</f>
        <v>5</v>
      </c>
      <c r="R26" s="18">
        <f>IF((R$5^2+$A26^2)&gt;Entradas!$B$5^2,"",--(SQRT((R$5-Entradas!$K$12)^2+($A26-Entradas!$L$12)^2)&lt;=Entradas!$D$12)+--(SQRT((R$5-Entradas!$K$13)^2+($A26-Entradas!$L$13)^2)&lt;=Entradas!$D$13)+--(SQRT((R$5-Entradas!$K$14)^2+($A26-Entradas!$L$14)^2)&lt;=Entradas!$D$14)+--(SQRT((R$5-Entradas!$K$15)^2+($A26-Entradas!$L$15)^2)&lt;=Entradas!$D$15)+--(SQRT((R$5-Entradas!$K$16)^2+($A26-Entradas!$L$16)^2)&lt;=Entradas!$D$16))</f>
        <v>5</v>
      </c>
      <c r="S26" s="18">
        <f>IF((S$5^2+$A26^2)&gt;Entradas!$B$5^2,"",--(SQRT((S$5-Entradas!$K$12)^2+($A26-Entradas!$L$12)^2)&lt;=Entradas!$D$12)+--(SQRT((S$5-Entradas!$K$13)^2+($A26-Entradas!$L$13)^2)&lt;=Entradas!$D$13)+--(SQRT((S$5-Entradas!$K$14)^2+($A26-Entradas!$L$14)^2)&lt;=Entradas!$D$14)+--(SQRT((S$5-Entradas!$K$15)^2+($A26-Entradas!$L$15)^2)&lt;=Entradas!$D$15)+--(SQRT((S$5-Entradas!$K$16)^2+($A26-Entradas!$L$16)^2)&lt;=Entradas!$D$16))</f>
        <v>5</v>
      </c>
      <c r="T26" s="18">
        <f>IF((T$5^2+$A26^2)&gt;Entradas!$B$5^2,"",--(SQRT((T$5-Entradas!$K$12)^2+($A26-Entradas!$L$12)^2)&lt;=Entradas!$D$12)+--(SQRT((T$5-Entradas!$K$13)^2+($A26-Entradas!$L$13)^2)&lt;=Entradas!$D$13)+--(SQRT((T$5-Entradas!$K$14)^2+($A26-Entradas!$L$14)^2)&lt;=Entradas!$D$14)+--(SQRT((T$5-Entradas!$K$15)^2+($A26-Entradas!$L$15)^2)&lt;=Entradas!$D$15)+--(SQRT((T$5-Entradas!$K$16)^2+($A26-Entradas!$L$16)^2)&lt;=Entradas!$D$16))</f>
        <v>5</v>
      </c>
      <c r="U26" s="18">
        <f>IF((U$5^2+$A26^2)&gt;Entradas!$B$5^2,"",--(SQRT((U$5-Entradas!$K$12)^2+($A26-Entradas!$L$12)^2)&lt;=Entradas!$D$12)+--(SQRT((U$5-Entradas!$K$13)^2+($A26-Entradas!$L$13)^2)&lt;=Entradas!$D$13)+--(SQRT((U$5-Entradas!$K$14)^2+($A26-Entradas!$L$14)^2)&lt;=Entradas!$D$14)+--(SQRT((U$5-Entradas!$K$15)^2+($A26-Entradas!$L$15)^2)&lt;=Entradas!$D$15)+--(SQRT((U$5-Entradas!$K$16)^2+($A26-Entradas!$L$16)^2)&lt;=Entradas!$D$16))</f>
        <v>5</v>
      </c>
      <c r="V26" s="19">
        <f>IF((V$5^2+$A26^2)&gt;Entradas!$B$5^2,"",--(SQRT((V$5-Entradas!$K$12)^2+($A26-Entradas!$L$12)^2)&lt;=Entradas!$D$12)+--(SQRT((V$5-Entradas!$K$13)^2+($A26-Entradas!$L$13)^2)&lt;=Entradas!$D$13)+--(SQRT((V$5-Entradas!$K$14)^2+($A26-Entradas!$L$14)^2)&lt;=Entradas!$D$14)+--(SQRT((V$5-Entradas!$K$15)^2+($A26-Entradas!$L$15)^2)&lt;=Entradas!$D$15)+--(SQRT((V$5-Entradas!$K$16)^2+($A26-Entradas!$L$16)^2)&lt;=Entradas!$D$16))</f>
        <v>5</v>
      </c>
      <c r="W26" s="18">
        <f>IF((W$5^2+$A26^2)&gt;Entradas!$B$5^2,"",--(SQRT((W$5-Entradas!$K$12)^2+($A26-Entradas!$L$12)^2)&lt;=Entradas!$D$12)+--(SQRT((W$5-Entradas!$K$13)^2+($A26-Entradas!$L$13)^2)&lt;=Entradas!$D$13)+--(SQRT((W$5-Entradas!$K$14)^2+($A26-Entradas!$L$14)^2)&lt;=Entradas!$D$14)+--(SQRT((W$5-Entradas!$K$15)^2+($A26-Entradas!$L$15)^2)&lt;=Entradas!$D$15)+--(SQRT((W$5-Entradas!$K$16)^2+($A26-Entradas!$L$16)^2)&lt;=Entradas!$D$16))</f>
        <v>5</v>
      </c>
      <c r="X26" s="18">
        <f>IF((X$5^2+$A26^2)&gt;Entradas!$B$5^2,"",--(SQRT((X$5-Entradas!$K$12)^2+($A26-Entradas!$L$12)^2)&lt;=Entradas!$D$12)+--(SQRT((X$5-Entradas!$K$13)^2+($A26-Entradas!$L$13)^2)&lt;=Entradas!$D$13)+--(SQRT((X$5-Entradas!$K$14)^2+($A26-Entradas!$L$14)^2)&lt;=Entradas!$D$14)+--(SQRT((X$5-Entradas!$K$15)^2+($A26-Entradas!$L$15)^2)&lt;=Entradas!$D$15)+--(SQRT((X$5-Entradas!$K$16)^2+($A26-Entradas!$L$16)^2)&lt;=Entradas!$D$16))</f>
        <v>5</v>
      </c>
      <c r="Y26" s="18">
        <f>IF((Y$5^2+$A26^2)&gt;Entradas!$B$5^2,"",--(SQRT((Y$5-Entradas!$K$12)^2+($A26-Entradas!$L$12)^2)&lt;=Entradas!$D$12)+--(SQRT((Y$5-Entradas!$K$13)^2+($A26-Entradas!$L$13)^2)&lt;=Entradas!$D$13)+--(SQRT((Y$5-Entradas!$K$14)^2+($A26-Entradas!$L$14)^2)&lt;=Entradas!$D$14)+--(SQRT((Y$5-Entradas!$K$15)^2+($A26-Entradas!$L$15)^2)&lt;=Entradas!$D$15)+--(SQRT((Y$5-Entradas!$K$16)^2+($A26-Entradas!$L$16)^2)&lt;=Entradas!$D$16))</f>
        <v>5</v>
      </c>
      <c r="Z26" s="18">
        <f>IF((Z$5^2+$A26^2)&gt;Entradas!$B$5^2,"",--(SQRT((Z$5-Entradas!$K$12)^2+($A26-Entradas!$L$12)^2)&lt;=Entradas!$D$12)+--(SQRT((Z$5-Entradas!$K$13)^2+($A26-Entradas!$L$13)^2)&lt;=Entradas!$D$13)+--(SQRT((Z$5-Entradas!$K$14)^2+($A26-Entradas!$L$14)^2)&lt;=Entradas!$D$14)+--(SQRT((Z$5-Entradas!$K$15)^2+($A26-Entradas!$L$15)^2)&lt;=Entradas!$D$15)+--(SQRT((Z$5-Entradas!$K$16)^2+($A26-Entradas!$L$16)^2)&lt;=Entradas!$D$16))</f>
        <v>5</v>
      </c>
      <c r="AA26" s="18">
        <f>IF((AA$5^2+$A26^2)&gt;Entradas!$B$5^2,"",--(SQRT((AA$5-Entradas!$K$12)^2+($A26-Entradas!$L$12)^2)&lt;=Entradas!$D$12)+--(SQRT((AA$5-Entradas!$K$13)^2+($A26-Entradas!$L$13)^2)&lt;=Entradas!$D$13)+--(SQRT((AA$5-Entradas!$K$14)^2+($A26-Entradas!$L$14)^2)&lt;=Entradas!$D$14)+--(SQRT((AA$5-Entradas!$K$15)^2+($A26-Entradas!$L$15)^2)&lt;=Entradas!$D$15)+--(SQRT((AA$5-Entradas!$K$16)^2+($A26-Entradas!$L$16)^2)&lt;=Entradas!$D$16))</f>
        <v>5</v>
      </c>
      <c r="AB26" s="18">
        <f>IF((AB$5^2+$A26^2)&gt;Entradas!$B$5^2,"",--(SQRT((AB$5-Entradas!$K$12)^2+($A26-Entradas!$L$12)^2)&lt;=Entradas!$D$12)+--(SQRT((AB$5-Entradas!$K$13)^2+($A26-Entradas!$L$13)^2)&lt;=Entradas!$D$13)+--(SQRT((AB$5-Entradas!$K$14)^2+($A26-Entradas!$L$14)^2)&lt;=Entradas!$D$14)+--(SQRT((AB$5-Entradas!$K$15)^2+($A26-Entradas!$L$15)^2)&lt;=Entradas!$D$15)+--(SQRT((AB$5-Entradas!$K$16)^2+($A26-Entradas!$L$16)^2)&lt;=Entradas!$D$16))</f>
        <v>5</v>
      </c>
      <c r="AC26" s="18">
        <f>IF((AC$5^2+$A26^2)&gt;Entradas!$B$5^2,"",--(SQRT((AC$5-Entradas!$K$12)^2+($A26-Entradas!$L$12)^2)&lt;=Entradas!$D$12)+--(SQRT((AC$5-Entradas!$K$13)^2+($A26-Entradas!$L$13)^2)&lt;=Entradas!$D$13)+--(SQRT((AC$5-Entradas!$K$14)^2+($A26-Entradas!$L$14)^2)&lt;=Entradas!$D$14)+--(SQRT((AC$5-Entradas!$K$15)^2+($A26-Entradas!$L$15)^2)&lt;=Entradas!$D$15)+--(SQRT((AC$5-Entradas!$K$16)^2+($A26-Entradas!$L$16)^2)&lt;=Entradas!$D$16))</f>
        <v>5</v>
      </c>
      <c r="AD26" s="18">
        <f>IF((AD$5^2+$A26^2)&gt;Entradas!$B$5^2,"",--(SQRT((AD$5-Entradas!$K$12)^2+($A26-Entradas!$L$12)^2)&lt;=Entradas!$D$12)+--(SQRT((AD$5-Entradas!$K$13)^2+($A26-Entradas!$L$13)^2)&lt;=Entradas!$D$13)+--(SQRT((AD$5-Entradas!$K$14)^2+($A26-Entradas!$L$14)^2)&lt;=Entradas!$D$14)+--(SQRT((AD$5-Entradas!$K$15)^2+($A26-Entradas!$L$15)^2)&lt;=Entradas!$D$15)+--(SQRT((AD$5-Entradas!$K$16)^2+($A26-Entradas!$L$16)^2)&lt;=Entradas!$D$16))</f>
        <v>5</v>
      </c>
      <c r="AE26" s="18">
        <f>IF((AE$5^2+$A26^2)&gt;Entradas!$B$5^2,"",--(SQRT((AE$5-Entradas!$K$12)^2+($A26-Entradas!$L$12)^2)&lt;=Entradas!$D$12)+--(SQRT((AE$5-Entradas!$K$13)^2+($A26-Entradas!$L$13)^2)&lt;=Entradas!$D$13)+--(SQRT((AE$5-Entradas!$K$14)^2+($A26-Entradas!$L$14)^2)&lt;=Entradas!$D$14)+--(SQRT((AE$5-Entradas!$K$15)^2+($A26-Entradas!$L$15)^2)&lt;=Entradas!$D$15)+--(SQRT((AE$5-Entradas!$K$16)^2+($A26-Entradas!$L$16)^2)&lt;=Entradas!$D$16))</f>
        <v>5</v>
      </c>
      <c r="AF26" s="18">
        <f>IF((AF$5^2+$A26^2)&gt;Entradas!$B$5^2,"",--(SQRT((AF$5-Entradas!$K$12)^2+($A26-Entradas!$L$12)^2)&lt;=Entradas!$D$12)+--(SQRT((AF$5-Entradas!$K$13)^2+($A26-Entradas!$L$13)^2)&lt;=Entradas!$D$13)+--(SQRT((AF$5-Entradas!$K$14)^2+($A26-Entradas!$L$14)^2)&lt;=Entradas!$D$14)+--(SQRT((AF$5-Entradas!$K$15)^2+($A26-Entradas!$L$15)^2)&lt;=Entradas!$D$15)+--(SQRT((AF$5-Entradas!$K$16)^2+($A26-Entradas!$L$16)^2)&lt;=Entradas!$D$16))</f>
        <v>5</v>
      </c>
      <c r="AG26" s="18">
        <f>IF((AG$5^2+$A26^2)&gt;Entradas!$B$5^2,"",--(SQRT((AG$5-Entradas!$K$12)^2+($A26-Entradas!$L$12)^2)&lt;=Entradas!$D$12)+--(SQRT((AG$5-Entradas!$K$13)^2+($A26-Entradas!$L$13)^2)&lt;=Entradas!$D$13)+--(SQRT((AG$5-Entradas!$K$14)^2+($A26-Entradas!$L$14)^2)&lt;=Entradas!$D$14)+--(SQRT((AG$5-Entradas!$K$15)^2+($A26-Entradas!$L$15)^2)&lt;=Entradas!$D$15)+--(SQRT((AG$5-Entradas!$K$16)^2+($A26-Entradas!$L$16)^2)&lt;=Entradas!$D$16))</f>
        <v>4</v>
      </c>
      <c r="AH26" s="18">
        <f>IF((AH$5^2+$A26^2)&gt;Entradas!$B$5^2,"",--(SQRT((AH$5-Entradas!$K$12)^2+($A26-Entradas!$L$12)^2)&lt;=Entradas!$D$12)+--(SQRT((AH$5-Entradas!$K$13)^2+($A26-Entradas!$L$13)^2)&lt;=Entradas!$D$13)+--(SQRT((AH$5-Entradas!$K$14)^2+($A26-Entradas!$L$14)^2)&lt;=Entradas!$D$14)+--(SQRT((AH$5-Entradas!$K$15)^2+($A26-Entradas!$L$15)^2)&lt;=Entradas!$D$15)+--(SQRT((AH$5-Entradas!$K$16)^2+($A26-Entradas!$L$16)^2)&lt;=Entradas!$D$16))</f>
        <v>4</v>
      </c>
      <c r="AI26" s="18">
        <f>IF((AI$5^2+$A26^2)&gt;Entradas!$B$5^2,"",--(SQRT((AI$5-Entradas!$K$12)^2+($A26-Entradas!$L$12)^2)&lt;=Entradas!$D$12)+--(SQRT((AI$5-Entradas!$K$13)^2+($A26-Entradas!$L$13)^2)&lt;=Entradas!$D$13)+--(SQRT((AI$5-Entradas!$K$14)^2+($A26-Entradas!$L$14)^2)&lt;=Entradas!$D$14)+--(SQRT((AI$5-Entradas!$K$15)^2+($A26-Entradas!$L$15)^2)&lt;=Entradas!$D$15)+--(SQRT((AI$5-Entradas!$K$16)^2+($A26-Entradas!$L$16)^2)&lt;=Entradas!$D$16))</f>
        <v>4</v>
      </c>
      <c r="AJ26" s="18">
        <f>IF((AJ$5^2+$A26^2)&gt;Entradas!$B$5^2,"",--(SQRT((AJ$5-Entradas!$K$12)^2+($A26-Entradas!$L$12)^2)&lt;=Entradas!$D$12)+--(SQRT((AJ$5-Entradas!$K$13)^2+($A26-Entradas!$L$13)^2)&lt;=Entradas!$D$13)+--(SQRT((AJ$5-Entradas!$K$14)^2+($A26-Entradas!$L$14)^2)&lt;=Entradas!$D$14)+--(SQRT((AJ$5-Entradas!$K$15)^2+($A26-Entradas!$L$15)^2)&lt;=Entradas!$D$15)+--(SQRT((AJ$5-Entradas!$K$16)^2+($A26-Entradas!$L$16)^2)&lt;=Entradas!$D$16))</f>
        <v>4</v>
      </c>
      <c r="AK26" s="18">
        <f>IF((AK$5^2+$A26^2)&gt;Entradas!$B$5^2,"",--(SQRT((AK$5-Entradas!$K$12)^2+($A26-Entradas!$L$12)^2)&lt;=Entradas!$D$12)+--(SQRT((AK$5-Entradas!$K$13)^2+($A26-Entradas!$L$13)^2)&lt;=Entradas!$D$13)+--(SQRT((AK$5-Entradas!$K$14)^2+($A26-Entradas!$L$14)^2)&lt;=Entradas!$D$14)+--(SQRT((AK$5-Entradas!$K$15)^2+($A26-Entradas!$L$15)^2)&lt;=Entradas!$D$15)+--(SQRT((AK$5-Entradas!$K$16)^2+($A26-Entradas!$L$16)^2)&lt;=Entradas!$D$16))</f>
        <v>4</v>
      </c>
      <c r="AL26" s="18">
        <f>IF((AL$5^2+$A26^2)&gt;Entradas!$B$5^2,"",--(SQRT((AL$5-Entradas!$K$12)^2+($A26-Entradas!$L$12)^2)&lt;=Entradas!$D$12)+--(SQRT((AL$5-Entradas!$K$13)^2+($A26-Entradas!$L$13)^2)&lt;=Entradas!$D$13)+--(SQRT((AL$5-Entradas!$K$14)^2+($A26-Entradas!$L$14)^2)&lt;=Entradas!$D$14)+--(SQRT((AL$5-Entradas!$K$15)^2+($A26-Entradas!$L$15)^2)&lt;=Entradas!$D$15)+--(SQRT((AL$5-Entradas!$K$16)^2+($A26-Entradas!$L$16)^2)&lt;=Entradas!$D$16))</f>
        <v>4</v>
      </c>
      <c r="AM26" s="18">
        <f>IF((AM$5^2+$A26^2)&gt;Entradas!$B$5^2,"",--(SQRT((AM$5-Entradas!$K$12)^2+($A26-Entradas!$L$12)^2)&lt;=Entradas!$D$12)+--(SQRT((AM$5-Entradas!$K$13)^2+($A26-Entradas!$L$13)^2)&lt;=Entradas!$D$13)+--(SQRT((AM$5-Entradas!$K$14)^2+($A26-Entradas!$L$14)^2)&lt;=Entradas!$D$14)+--(SQRT((AM$5-Entradas!$K$15)^2+($A26-Entradas!$L$15)^2)&lt;=Entradas!$D$15)+--(SQRT((AM$5-Entradas!$K$16)^2+($A26-Entradas!$L$16)^2)&lt;=Entradas!$D$16))</f>
        <v>4</v>
      </c>
      <c r="AN26" s="18">
        <f>IF((AN$5^2+$A26^2)&gt;Entradas!$B$5^2,"",--(SQRT((AN$5-Entradas!$K$12)^2+($A26-Entradas!$L$12)^2)&lt;=Entradas!$D$12)+--(SQRT((AN$5-Entradas!$K$13)^2+($A26-Entradas!$L$13)^2)&lt;=Entradas!$D$13)+--(SQRT((AN$5-Entradas!$K$14)^2+($A26-Entradas!$L$14)^2)&lt;=Entradas!$D$14)+--(SQRT((AN$5-Entradas!$K$15)^2+($A26-Entradas!$L$15)^2)&lt;=Entradas!$D$15)+--(SQRT((AN$5-Entradas!$K$16)^2+($A26-Entradas!$L$16)^2)&lt;=Entradas!$D$16))</f>
        <v>4</v>
      </c>
      <c r="AO26" s="18">
        <f>IF((AO$5^2+$A26^2)&gt;Entradas!$B$5^2,"",--(SQRT((AO$5-Entradas!$K$12)^2+($A26-Entradas!$L$12)^2)&lt;=Entradas!$D$12)+--(SQRT((AO$5-Entradas!$K$13)^2+($A26-Entradas!$L$13)^2)&lt;=Entradas!$D$13)+--(SQRT((AO$5-Entradas!$K$14)^2+($A26-Entradas!$L$14)^2)&lt;=Entradas!$D$14)+--(SQRT((AO$5-Entradas!$K$15)^2+($A26-Entradas!$L$15)^2)&lt;=Entradas!$D$15)+--(SQRT((AO$5-Entradas!$K$16)^2+($A26-Entradas!$L$16)^2)&lt;=Entradas!$D$16))</f>
        <v>4</v>
      </c>
      <c r="AP26" s="18" t="str">
        <f>IF((AP$5^2+$A26^2)&gt;Entradas!$B$5^2,"",--(SQRT((AP$5-Entradas!$K$12)^2+($A26-Entradas!$L$12)^2)&lt;=Entradas!$D$12)+--(SQRT((AP$5-Entradas!$K$13)^2+($A26-Entradas!$L$13)^2)&lt;=Entradas!$D$13)+--(SQRT((AP$5-Entradas!$K$14)^2+($A26-Entradas!$L$14)^2)&lt;=Entradas!$D$14)+--(SQRT((AP$5-Entradas!$K$15)^2+($A26-Entradas!$L$15)^2)&lt;=Entradas!$D$15)+--(SQRT((AP$5-Entradas!$K$16)^2+($A26-Entradas!$L$16)^2)&lt;=Entradas!$D$16))</f>
        <v/>
      </c>
    </row>
    <row r="27" spans="1:42" ht="18" customHeight="1" x14ac:dyDescent="0.2">
      <c r="A27" s="17">
        <f>A26-2*Entradas!$B$5/(41-1)</f>
        <v>-0.10000000000000064</v>
      </c>
      <c r="B27" s="18" t="str">
        <f>IF((B$5^2+$A27^2)&gt;Entradas!$B$5^2,"",--(SQRT((B$5-Entradas!$K$12)^2+($A27-Entradas!$L$12)^2)&lt;=Entradas!$D$12)+--(SQRT((B$5-Entradas!$K$13)^2+($A27-Entradas!$L$13)^2)&lt;=Entradas!$D$13)+--(SQRT((B$5-Entradas!$K$14)^2+($A27-Entradas!$L$14)^2)&lt;=Entradas!$D$14)+--(SQRT((B$5-Entradas!$K$15)^2+($A27-Entradas!$L$15)^2)&lt;=Entradas!$D$15)+--(SQRT((B$5-Entradas!$K$16)^2+($A27-Entradas!$L$16)^2)&lt;=Entradas!$D$16))</f>
        <v/>
      </c>
      <c r="C27" s="18">
        <f>IF((C$5^2+$A27^2)&gt;Entradas!$B$5^2,"",--(SQRT((C$5-Entradas!$K$12)^2+($A27-Entradas!$L$12)^2)&lt;=Entradas!$D$12)+--(SQRT((C$5-Entradas!$K$13)^2+($A27-Entradas!$L$13)^2)&lt;=Entradas!$D$13)+--(SQRT((C$5-Entradas!$K$14)^2+($A27-Entradas!$L$14)^2)&lt;=Entradas!$D$14)+--(SQRT((C$5-Entradas!$K$15)^2+($A27-Entradas!$L$15)^2)&lt;=Entradas!$D$15)+--(SQRT((C$5-Entradas!$K$16)^2+($A27-Entradas!$L$16)^2)&lt;=Entradas!$D$16))</f>
        <v>5</v>
      </c>
      <c r="D27" s="18">
        <f>IF((D$5^2+$A27^2)&gt;Entradas!$B$5^2,"",--(SQRT((D$5-Entradas!$K$12)^2+($A27-Entradas!$L$12)^2)&lt;=Entradas!$D$12)+--(SQRT((D$5-Entradas!$K$13)^2+($A27-Entradas!$L$13)^2)&lt;=Entradas!$D$13)+--(SQRT((D$5-Entradas!$K$14)^2+($A27-Entradas!$L$14)^2)&lt;=Entradas!$D$14)+--(SQRT((D$5-Entradas!$K$15)^2+($A27-Entradas!$L$15)^2)&lt;=Entradas!$D$15)+--(SQRT((D$5-Entradas!$K$16)^2+($A27-Entradas!$L$16)^2)&lt;=Entradas!$D$16))</f>
        <v>5</v>
      </c>
      <c r="E27" s="18">
        <f>IF((E$5^2+$A27^2)&gt;Entradas!$B$5^2,"",--(SQRT((E$5-Entradas!$K$12)^2+($A27-Entradas!$L$12)^2)&lt;=Entradas!$D$12)+--(SQRT((E$5-Entradas!$K$13)^2+($A27-Entradas!$L$13)^2)&lt;=Entradas!$D$13)+--(SQRT((E$5-Entradas!$K$14)^2+($A27-Entradas!$L$14)^2)&lt;=Entradas!$D$14)+--(SQRT((E$5-Entradas!$K$15)^2+($A27-Entradas!$L$15)^2)&lt;=Entradas!$D$15)+--(SQRT((E$5-Entradas!$K$16)^2+($A27-Entradas!$L$16)^2)&lt;=Entradas!$D$16))</f>
        <v>5</v>
      </c>
      <c r="F27" s="18">
        <f>IF((F$5^2+$A27^2)&gt;Entradas!$B$5^2,"",--(SQRT((F$5-Entradas!$K$12)^2+($A27-Entradas!$L$12)^2)&lt;=Entradas!$D$12)+--(SQRT((F$5-Entradas!$K$13)^2+($A27-Entradas!$L$13)^2)&lt;=Entradas!$D$13)+--(SQRT((F$5-Entradas!$K$14)^2+($A27-Entradas!$L$14)^2)&lt;=Entradas!$D$14)+--(SQRT((F$5-Entradas!$K$15)^2+($A27-Entradas!$L$15)^2)&lt;=Entradas!$D$15)+--(SQRT((F$5-Entradas!$K$16)^2+($A27-Entradas!$L$16)^2)&lt;=Entradas!$D$16))</f>
        <v>5</v>
      </c>
      <c r="G27" s="18">
        <f>IF((G$5^2+$A27^2)&gt;Entradas!$B$5^2,"",--(SQRT((G$5-Entradas!$K$12)^2+($A27-Entradas!$L$12)^2)&lt;=Entradas!$D$12)+--(SQRT((G$5-Entradas!$K$13)^2+($A27-Entradas!$L$13)^2)&lt;=Entradas!$D$13)+--(SQRT((G$5-Entradas!$K$14)^2+($A27-Entradas!$L$14)^2)&lt;=Entradas!$D$14)+--(SQRT((G$5-Entradas!$K$15)^2+($A27-Entradas!$L$15)^2)&lt;=Entradas!$D$15)+--(SQRT((G$5-Entradas!$K$16)^2+($A27-Entradas!$L$16)^2)&lt;=Entradas!$D$16))</f>
        <v>5</v>
      </c>
      <c r="H27" s="18">
        <f>IF((H$5^2+$A27^2)&gt;Entradas!$B$5^2,"",--(SQRT((H$5-Entradas!$K$12)^2+($A27-Entradas!$L$12)^2)&lt;=Entradas!$D$12)+--(SQRT((H$5-Entradas!$K$13)^2+($A27-Entradas!$L$13)^2)&lt;=Entradas!$D$13)+--(SQRT((H$5-Entradas!$K$14)^2+($A27-Entradas!$L$14)^2)&lt;=Entradas!$D$14)+--(SQRT((H$5-Entradas!$K$15)^2+($A27-Entradas!$L$15)^2)&lt;=Entradas!$D$15)+--(SQRT((H$5-Entradas!$K$16)^2+($A27-Entradas!$L$16)^2)&lt;=Entradas!$D$16))</f>
        <v>5</v>
      </c>
      <c r="I27" s="18">
        <f>IF((I$5^2+$A27^2)&gt;Entradas!$B$5^2,"",--(SQRT((I$5-Entradas!$K$12)^2+($A27-Entradas!$L$12)^2)&lt;=Entradas!$D$12)+--(SQRT((I$5-Entradas!$K$13)^2+($A27-Entradas!$L$13)^2)&lt;=Entradas!$D$13)+--(SQRT((I$5-Entradas!$K$14)^2+($A27-Entradas!$L$14)^2)&lt;=Entradas!$D$14)+--(SQRT((I$5-Entradas!$K$15)^2+($A27-Entradas!$L$15)^2)&lt;=Entradas!$D$15)+--(SQRT((I$5-Entradas!$K$16)^2+($A27-Entradas!$L$16)^2)&lt;=Entradas!$D$16))</f>
        <v>5</v>
      </c>
      <c r="J27" s="18">
        <f>IF((J$5^2+$A27^2)&gt;Entradas!$B$5^2,"",--(SQRT((J$5-Entradas!$K$12)^2+($A27-Entradas!$L$12)^2)&lt;=Entradas!$D$12)+--(SQRT((J$5-Entradas!$K$13)^2+($A27-Entradas!$L$13)^2)&lt;=Entradas!$D$13)+--(SQRT((J$5-Entradas!$K$14)^2+($A27-Entradas!$L$14)^2)&lt;=Entradas!$D$14)+--(SQRT((J$5-Entradas!$K$15)^2+($A27-Entradas!$L$15)^2)&lt;=Entradas!$D$15)+--(SQRT((J$5-Entradas!$K$16)^2+($A27-Entradas!$L$16)^2)&lt;=Entradas!$D$16))</f>
        <v>5</v>
      </c>
      <c r="K27" s="18">
        <f>IF((K$5^2+$A27^2)&gt;Entradas!$B$5^2,"",--(SQRT((K$5-Entradas!$K$12)^2+($A27-Entradas!$L$12)^2)&lt;=Entradas!$D$12)+--(SQRT((K$5-Entradas!$K$13)^2+($A27-Entradas!$L$13)^2)&lt;=Entradas!$D$13)+--(SQRT((K$5-Entradas!$K$14)^2+($A27-Entradas!$L$14)^2)&lt;=Entradas!$D$14)+--(SQRT((K$5-Entradas!$K$15)^2+($A27-Entradas!$L$15)^2)&lt;=Entradas!$D$15)+--(SQRT((K$5-Entradas!$K$16)^2+($A27-Entradas!$L$16)^2)&lt;=Entradas!$D$16))</f>
        <v>5</v>
      </c>
      <c r="L27" s="18">
        <f>IF((L$5^2+$A27^2)&gt;Entradas!$B$5^2,"",--(SQRT((L$5-Entradas!$K$12)^2+($A27-Entradas!$L$12)^2)&lt;=Entradas!$D$12)+--(SQRT((L$5-Entradas!$K$13)^2+($A27-Entradas!$L$13)^2)&lt;=Entradas!$D$13)+--(SQRT((L$5-Entradas!$K$14)^2+($A27-Entradas!$L$14)^2)&lt;=Entradas!$D$14)+--(SQRT((L$5-Entradas!$K$15)^2+($A27-Entradas!$L$15)^2)&lt;=Entradas!$D$15)+--(SQRT((L$5-Entradas!$K$16)^2+($A27-Entradas!$L$16)^2)&lt;=Entradas!$D$16))</f>
        <v>5</v>
      </c>
      <c r="M27" s="18">
        <f>IF((M$5^2+$A27^2)&gt;Entradas!$B$5^2,"",--(SQRT((M$5-Entradas!$K$12)^2+($A27-Entradas!$L$12)^2)&lt;=Entradas!$D$12)+--(SQRT((M$5-Entradas!$K$13)^2+($A27-Entradas!$L$13)^2)&lt;=Entradas!$D$13)+--(SQRT((M$5-Entradas!$K$14)^2+($A27-Entradas!$L$14)^2)&lt;=Entradas!$D$14)+--(SQRT((M$5-Entradas!$K$15)^2+($A27-Entradas!$L$15)^2)&lt;=Entradas!$D$15)+--(SQRT((M$5-Entradas!$K$16)^2+($A27-Entradas!$L$16)^2)&lt;=Entradas!$D$16))</f>
        <v>5</v>
      </c>
      <c r="N27" s="18">
        <f>IF((N$5^2+$A27^2)&gt;Entradas!$B$5^2,"",--(SQRT((N$5-Entradas!$K$12)^2+($A27-Entradas!$L$12)^2)&lt;=Entradas!$D$12)+--(SQRT((N$5-Entradas!$K$13)^2+($A27-Entradas!$L$13)^2)&lt;=Entradas!$D$13)+--(SQRT((N$5-Entradas!$K$14)^2+($A27-Entradas!$L$14)^2)&lt;=Entradas!$D$14)+--(SQRT((N$5-Entradas!$K$15)^2+($A27-Entradas!$L$15)^2)&lt;=Entradas!$D$15)+--(SQRT((N$5-Entradas!$K$16)^2+($A27-Entradas!$L$16)^2)&lt;=Entradas!$D$16))</f>
        <v>5</v>
      </c>
      <c r="O27" s="18">
        <f>IF((O$5^2+$A27^2)&gt;Entradas!$B$5^2,"",--(SQRT((O$5-Entradas!$K$12)^2+($A27-Entradas!$L$12)^2)&lt;=Entradas!$D$12)+--(SQRT((O$5-Entradas!$K$13)^2+($A27-Entradas!$L$13)^2)&lt;=Entradas!$D$13)+--(SQRT((O$5-Entradas!$K$14)^2+($A27-Entradas!$L$14)^2)&lt;=Entradas!$D$14)+--(SQRT((O$5-Entradas!$K$15)^2+($A27-Entradas!$L$15)^2)&lt;=Entradas!$D$15)+--(SQRT((O$5-Entradas!$K$16)^2+($A27-Entradas!$L$16)^2)&lt;=Entradas!$D$16))</f>
        <v>5</v>
      </c>
      <c r="P27" s="18">
        <f>IF((P$5^2+$A27^2)&gt;Entradas!$B$5^2,"",--(SQRT((P$5-Entradas!$K$12)^2+($A27-Entradas!$L$12)^2)&lt;=Entradas!$D$12)+--(SQRT((P$5-Entradas!$K$13)^2+($A27-Entradas!$L$13)^2)&lt;=Entradas!$D$13)+--(SQRT((P$5-Entradas!$K$14)^2+($A27-Entradas!$L$14)^2)&lt;=Entradas!$D$14)+--(SQRT((P$5-Entradas!$K$15)^2+($A27-Entradas!$L$15)^2)&lt;=Entradas!$D$15)+--(SQRT((P$5-Entradas!$K$16)^2+($A27-Entradas!$L$16)^2)&lt;=Entradas!$D$16))</f>
        <v>5</v>
      </c>
      <c r="Q27" s="18">
        <f>IF((Q$5^2+$A27^2)&gt;Entradas!$B$5^2,"",--(SQRT((Q$5-Entradas!$K$12)^2+($A27-Entradas!$L$12)^2)&lt;=Entradas!$D$12)+--(SQRT((Q$5-Entradas!$K$13)^2+($A27-Entradas!$L$13)^2)&lt;=Entradas!$D$13)+--(SQRT((Q$5-Entradas!$K$14)^2+($A27-Entradas!$L$14)^2)&lt;=Entradas!$D$14)+--(SQRT((Q$5-Entradas!$K$15)^2+($A27-Entradas!$L$15)^2)&lt;=Entradas!$D$15)+--(SQRT((Q$5-Entradas!$K$16)^2+($A27-Entradas!$L$16)^2)&lt;=Entradas!$D$16))</f>
        <v>5</v>
      </c>
      <c r="R27" s="18">
        <f>IF((R$5^2+$A27^2)&gt;Entradas!$B$5^2,"",--(SQRT((R$5-Entradas!$K$12)^2+($A27-Entradas!$L$12)^2)&lt;=Entradas!$D$12)+--(SQRT((R$5-Entradas!$K$13)^2+($A27-Entradas!$L$13)^2)&lt;=Entradas!$D$13)+--(SQRT((R$5-Entradas!$K$14)^2+($A27-Entradas!$L$14)^2)&lt;=Entradas!$D$14)+--(SQRT((R$5-Entradas!$K$15)^2+($A27-Entradas!$L$15)^2)&lt;=Entradas!$D$15)+--(SQRT((R$5-Entradas!$K$16)^2+($A27-Entradas!$L$16)^2)&lt;=Entradas!$D$16))</f>
        <v>5</v>
      </c>
      <c r="S27" s="18">
        <f>IF((S$5^2+$A27^2)&gt;Entradas!$B$5^2,"",--(SQRT((S$5-Entradas!$K$12)^2+($A27-Entradas!$L$12)^2)&lt;=Entradas!$D$12)+--(SQRT((S$5-Entradas!$K$13)^2+($A27-Entradas!$L$13)^2)&lt;=Entradas!$D$13)+--(SQRT((S$5-Entradas!$K$14)^2+($A27-Entradas!$L$14)^2)&lt;=Entradas!$D$14)+--(SQRT((S$5-Entradas!$K$15)^2+($A27-Entradas!$L$15)^2)&lt;=Entradas!$D$15)+--(SQRT((S$5-Entradas!$K$16)^2+($A27-Entradas!$L$16)^2)&lt;=Entradas!$D$16))</f>
        <v>5</v>
      </c>
      <c r="T27" s="18">
        <f>IF((T$5^2+$A27^2)&gt;Entradas!$B$5^2,"",--(SQRT((T$5-Entradas!$K$12)^2+($A27-Entradas!$L$12)^2)&lt;=Entradas!$D$12)+--(SQRT((T$5-Entradas!$K$13)^2+($A27-Entradas!$L$13)^2)&lt;=Entradas!$D$13)+--(SQRT((T$5-Entradas!$K$14)^2+($A27-Entradas!$L$14)^2)&lt;=Entradas!$D$14)+--(SQRT((T$5-Entradas!$K$15)^2+($A27-Entradas!$L$15)^2)&lt;=Entradas!$D$15)+--(SQRT((T$5-Entradas!$K$16)^2+($A27-Entradas!$L$16)^2)&lt;=Entradas!$D$16))</f>
        <v>5</v>
      </c>
      <c r="U27" s="18">
        <f>IF((U$5^2+$A27^2)&gt;Entradas!$B$5^2,"",--(SQRT((U$5-Entradas!$K$12)^2+($A27-Entradas!$L$12)^2)&lt;=Entradas!$D$12)+--(SQRT((U$5-Entradas!$K$13)^2+($A27-Entradas!$L$13)^2)&lt;=Entradas!$D$13)+--(SQRT((U$5-Entradas!$K$14)^2+($A27-Entradas!$L$14)^2)&lt;=Entradas!$D$14)+--(SQRT((U$5-Entradas!$K$15)^2+($A27-Entradas!$L$15)^2)&lt;=Entradas!$D$15)+--(SQRT((U$5-Entradas!$K$16)^2+($A27-Entradas!$L$16)^2)&lt;=Entradas!$D$16))</f>
        <v>5</v>
      </c>
      <c r="V27" s="18">
        <f>IF((V$5^2+$A27^2)&gt;Entradas!$B$5^2,"",--(SQRT((V$5-Entradas!$K$12)^2+($A27-Entradas!$L$12)^2)&lt;=Entradas!$D$12)+--(SQRT((V$5-Entradas!$K$13)^2+($A27-Entradas!$L$13)^2)&lt;=Entradas!$D$13)+--(SQRT((V$5-Entradas!$K$14)^2+($A27-Entradas!$L$14)^2)&lt;=Entradas!$D$14)+--(SQRT((V$5-Entradas!$K$15)^2+($A27-Entradas!$L$15)^2)&lt;=Entradas!$D$15)+--(SQRT((V$5-Entradas!$K$16)^2+($A27-Entradas!$L$16)^2)&lt;=Entradas!$D$16))</f>
        <v>5</v>
      </c>
      <c r="W27" s="18">
        <f>IF((W$5^2+$A27^2)&gt;Entradas!$B$5^2,"",--(SQRT((W$5-Entradas!$K$12)^2+($A27-Entradas!$L$12)^2)&lt;=Entradas!$D$12)+--(SQRT((W$5-Entradas!$K$13)^2+($A27-Entradas!$L$13)^2)&lt;=Entradas!$D$13)+--(SQRT((W$5-Entradas!$K$14)^2+($A27-Entradas!$L$14)^2)&lt;=Entradas!$D$14)+--(SQRT((W$5-Entradas!$K$15)^2+($A27-Entradas!$L$15)^2)&lt;=Entradas!$D$15)+--(SQRT((W$5-Entradas!$K$16)^2+($A27-Entradas!$L$16)^2)&lt;=Entradas!$D$16))</f>
        <v>5</v>
      </c>
      <c r="X27" s="18">
        <f>IF((X$5^2+$A27^2)&gt;Entradas!$B$5^2,"",--(SQRT((X$5-Entradas!$K$12)^2+($A27-Entradas!$L$12)^2)&lt;=Entradas!$D$12)+--(SQRT((X$5-Entradas!$K$13)^2+($A27-Entradas!$L$13)^2)&lt;=Entradas!$D$13)+--(SQRT((X$5-Entradas!$K$14)^2+($A27-Entradas!$L$14)^2)&lt;=Entradas!$D$14)+--(SQRT((X$5-Entradas!$K$15)^2+($A27-Entradas!$L$15)^2)&lt;=Entradas!$D$15)+--(SQRT((X$5-Entradas!$K$16)^2+($A27-Entradas!$L$16)^2)&lt;=Entradas!$D$16))</f>
        <v>5</v>
      </c>
      <c r="Y27" s="18">
        <f>IF((Y$5^2+$A27^2)&gt;Entradas!$B$5^2,"",--(SQRT((Y$5-Entradas!$K$12)^2+($A27-Entradas!$L$12)^2)&lt;=Entradas!$D$12)+--(SQRT((Y$5-Entradas!$K$13)^2+($A27-Entradas!$L$13)^2)&lt;=Entradas!$D$13)+--(SQRT((Y$5-Entradas!$K$14)^2+($A27-Entradas!$L$14)^2)&lt;=Entradas!$D$14)+--(SQRT((Y$5-Entradas!$K$15)^2+($A27-Entradas!$L$15)^2)&lt;=Entradas!$D$15)+--(SQRT((Y$5-Entradas!$K$16)^2+($A27-Entradas!$L$16)^2)&lt;=Entradas!$D$16))</f>
        <v>5</v>
      </c>
      <c r="Z27" s="18">
        <f>IF((Z$5^2+$A27^2)&gt;Entradas!$B$5^2,"",--(SQRT((Z$5-Entradas!$K$12)^2+($A27-Entradas!$L$12)^2)&lt;=Entradas!$D$12)+--(SQRT((Z$5-Entradas!$K$13)^2+($A27-Entradas!$L$13)^2)&lt;=Entradas!$D$13)+--(SQRT((Z$5-Entradas!$K$14)^2+($A27-Entradas!$L$14)^2)&lt;=Entradas!$D$14)+--(SQRT((Z$5-Entradas!$K$15)^2+($A27-Entradas!$L$15)^2)&lt;=Entradas!$D$15)+--(SQRT((Z$5-Entradas!$K$16)^2+($A27-Entradas!$L$16)^2)&lt;=Entradas!$D$16))</f>
        <v>5</v>
      </c>
      <c r="AA27" s="18">
        <f>IF((AA$5^2+$A27^2)&gt;Entradas!$B$5^2,"",--(SQRT((AA$5-Entradas!$K$12)^2+($A27-Entradas!$L$12)^2)&lt;=Entradas!$D$12)+--(SQRT((AA$5-Entradas!$K$13)^2+($A27-Entradas!$L$13)^2)&lt;=Entradas!$D$13)+--(SQRT((AA$5-Entradas!$K$14)^2+($A27-Entradas!$L$14)^2)&lt;=Entradas!$D$14)+--(SQRT((AA$5-Entradas!$K$15)^2+($A27-Entradas!$L$15)^2)&lt;=Entradas!$D$15)+--(SQRT((AA$5-Entradas!$K$16)^2+($A27-Entradas!$L$16)^2)&lt;=Entradas!$D$16))</f>
        <v>5</v>
      </c>
      <c r="AB27" s="18">
        <f>IF((AB$5^2+$A27^2)&gt;Entradas!$B$5^2,"",--(SQRT((AB$5-Entradas!$K$12)^2+($A27-Entradas!$L$12)^2)&lt;=Entradas!$D$12)+--(SQRT((AB$5-Entradas!$K$13)^2+($A27-Entradas!$L$13)^2)&lt;=Entradas!$D$13)+--(SQRT((AB$5-Entradas!$K$14)^2+($A27-Entradas!$L$14)^2)&lt;=Entradas!$D$14)+--(SQRT((AB$5-Entradas!$K$15)^2+($A27-Entradas!$L$15)^2)&lt;=Entradas!$D$15)+--(SQRT((AB$5-Entradas!$K$16)^2+($A27-Entradas!$L$16)^2)&lt;=Entradas!$D$16))</f>
        <v>5</v>
      </c>
      <c r="AC27" s="18">
        <f>IF((AC$5^2+$A27^2)&gt;Entradas!$B$5^2,"",--(SQRT((AC$5-Entradas!$K$12)^2+($A27-Entradas!$L$12)^2)&lt;=Entradas!$D$12)+--(SQRT((AC$5-Entradas!$K$13)^2+($A27-Entradas!$L$13)^2)&lt;=Entradas!$D$13)+--(SQRT((AC$5-Entradas!$K$14)^2+($A27-Entradas!$L$14)^2)&lt;=Entradas!$D$14)+--(SQRT((AC$5-Entradas!$K$15)^2+($A27-Entradas!$L$15)^2)&lt;=Entradas!$D$15)+--(SQRT((AC$5-Entradas!$K$16)^2+($A27-Entradas!$L$16)^2)&lt;=Entradas!$D$16))</f>
        <v>5</v>
      </c>
      <c r="AD27" s="18">
        <f>IF((AD$5^2+$A27^2)&gt;Entradas!$B$5^2,"",--(SQRT((AD$5-Entradas!$K$12)^2+($A27-Entradas!$L$12)^2)&lt;=Entradas!$D$12)+--(SQRT((AD$5-Entradas!$K$13)^2+($A27-Entradas!$L$13)^2)&lt;=Entradas!$D$13)+--(SQRT((AD$5-Entradas!$K$14)^2+($A27-Entradas!$L$14)^2)&lt;=Entradas!$D$14)+--(SQRT((AD$5-Entradas!$K$15)^2+($A27-Entradas!$L$15)^2)&lt;=Entradas!$D$15)+--(SQRT((AD$5-Entradas!$K$16)^2+($A27-Entradas!$L$16)^2)&lt;=Entradas!$D$16))</f>
        <v>5</v>
      </c>
      <c r="AE27" s="18">
        <f>IF((AE$5^2+$A27^2)&gt;Entradas!$B$5^2,"",--(SQRT((AE$5-Entradas!$K$12)^2+($A27-Entradas!$L$12)^2)&lt;=Entradas!$D$12)+--(SQRT((AE$5-Entradas!$K$13)^2+($A27-Entradas!$L$13)^2)&lt;=Entradas!$D$13)+--(SQRT((AE$5-Entradas!$K$14)^2+($A27-Entradas!$L$14)^2)&lt;=Entradas!$D$14)+--(SQRT((AE$5-Entradas!$K$15)^2+($A27-Entradas!$L$15)^2)&lt;=Entradas!$D$15)+--(SQRT((AE$5-Entradas!$K$16)^2+($A27-Entradas!$L$16)^2)&lt;=Entradas!$D$16))</f>
        <v>5</v>
      </c>
      <c r="AF27" s="18">
        <f>IF((AF$5^2+$A27^2)&gt;Entradas!$B$5^2,"",--(SQRT((AF$5-Entradas!$K$12)^2+($A27-Entradas!$L$12)^2)&lt;=Entradas!$D$12)+--(SQRT((AF$5-Entradas!$K$13)^2+($A27-Entradas!$L$13)^2)&lt;=Entradas!$D$13)+--(SQRT((AF$5-Entradas!$K$14)^2+($A27-Entradas!$L$14)^2)&lt;=Entradas!$D$14)+--(SQRT((AF$5-Entradas!$K$15)^2+($A27-Entradas!$L$15)^2)&lt;=Entradas!$D$15)+--(SQRT((AF$5-Entradas!$K$16)^2+($A27-Entradas!$L$16)^2)&lt;=Entradas!$D$16))</f>
        <v>4</v>
      </c>
      <c r="AG27" s="18">
        <f>IF((AG$5^2+$A27^2)&gt;Entradas!$B$5^2,"",--(SQRT((AG$5-Entradas!$K$12)^2+($A27-Entradas!$L$12)^2)&lt;=Entradas!$D$12)+--(SQRT((AG$5-Entradas!$K$13)^2+($A27-Entradas!$L$13)^2)&lt;=Entradas!$D$13)+--(SQRT((AG$5-Entradas!$K$14)^2+($A27-Entradas!$L$14)^2)&lt;=Entradas!$D$14)+--(SQRT((AG$5-Entradas!$K$15)^2+($A27-Entradas!$L$15)^2)&lt;=Entradas!$D$15)+--(SQRT((AG$5-Entradas!$K$16)^2+($A27-Entradas!$L$16)^2)&lt;=Entradas!$D$16))</f>
        <v>4</v>
      </c>
      <c r="AH27" s="18">
        <f>IF((AH$5^2+$A27^2)&gt;Entradas!$B$5^2,"",--(SQRT((AH$5-Entradas!$K$12)^2+($A27-Entradas!$L$12)^2)&lt;=Entradas!$D$12)+--(SQRT((AH$5-Entradas!$K$13)^2+($A27-Entradas!$L$13)^2)&lt;=Entradas!$D$13)+--(SQRT((AH$5-Entradas!$K$14)^2+($A27-Entradas!$L$14)^2)&lt;=Entradas!$D$14)+--(SQRT((AH$5-Entradas!$K$15)^2+($A27-Entradas!$L$15)^2)&lt;=Entradas!$D$15)+--(SQRT((AH$5-Entradas!$K$16)^2+($A27-Entradas!$L$16)^2)&lt;=Entradas!$D$16))</f>
        <v>4</v>
      </c>
      <c r="AI27" s="18">
        <f>IF((AI$5^2+$A27^2)&gt;Entradas!$B$5^2,"",--(SQRT((AI$5-Entradas!$K$12)^2+($A27-Entradas!$L$12)^2)&lt;=Entradas!$D$12)+--(SQRT((AI$5-Entradas!$K$13)^2+($A27-Entradas!$L$13)^2)&lt;=Entradas!$D$13)+--(SQRT((AI$5-Entradas!$K$14)^2+($A27-Entradas!$L$14)^2)&lt;=Entradas!$D$14)+--(SQRT((AI$5-Entradas!$K$15)^2+($A27-Entradas!$L$15)^2)&lt;=Entradas!$D$15)+--(SQRT((AI$5-Entradas!$K$16)^2+($A27-Entradas!$L$16)^2)&lt;=Entradas!$D$16))</f>
        <v>4</v>
      </c>
      <c r="AJ27" s="18">
        <f>IF((AJ$5^2+$A27^2)&gt;Entradas!$B$5^2,"",--(SQRT((AJ$5-Entradas!$K$12)^2+($A27-Entradas!$L$12)^2)&lt;=Entradas!$D$12)+--(SQRT((AJ$5-Entradas!$K$13)^2+($A27-Entradas!$L$13)^2)&lt;=Entradas!$D$13)+--(SQRT((AJ$5-Entradas!$K$14)^2+($A27-Entradas!$L$14)^2)&lt;=Entradas!$D$14)+--(SQRT((AJ$5-Entradas!$K$15)^2+($A27-Entradas!$L$15)^2)&lt;=Entradas!$D$15)+--(SQRT((AJ$5-Entradas!$K$16)^2+($A27-Entradas!$L$16)^2)&lt;=Entradas!$D$16))</f>
        <v>4</v>
      </c>
      <c r="AK27" s="18">
        <f>IF((AK$5^2+$A27^2)&gt;Entradas!$B$5^2,"",--(SQRT((AK$5-Entradas!$K$12)^2+($A27-Entradas!$L$12)^2)&lt;=Entradas!$D$12)+--(SQRT((AK$5-Entradas!$K$13)^2+($A27-Entradas!$L$13)^2)&lt;=Entradas!$D$13)+--(SQRT((AK$5-Entradas!$K$14)^2+($A27-Entradas!$L$14)^2)&lt;=Entradas!$D$14)+--(SQRT((AK$5-Entradas!$K$15)^2+($A27-Entradas!$L$15)^2)&lt;=Entradas!$D$15)+--(SQRT((AK$5-Entradas!$K$16)^2+($A27-Entradas!$L$16)^2)&lt;=Entradas!$D$16))</f>
        <v>4</v>
      </c>
      <c r="AL27" s="18">
        <f>IF((AL$5^2+$A27^2)&gt;Entradas!$B$5^2,"",--(SQRT((AL$5-Entradas!$K$12)^2+($A27-Entradas!$L$12)^2)&lt;=Entradas!$D$12)+--(SQRT((AL$5-Entradas!$K$13)^2+($A27-Entradas!$L$13)^2)&lt;=Entradas!$D$13)+--(SQRT((AL$5-Entradas!$K$14)^2+($A27-Entradas!$L$14)^2)&lt;=Entradas!$D$14)+--(SQRT((AL$5-Entradas!$K$15)^2+($A27-Entradas!$L$15)^2)&lt;=Entradas!$D$15)+--(SQRT((AL$5-Entradas!$K$16)^2+($A27-Entradas!$L$16)^2)&lt;=Entradas!$D$16))</f>
        <v>4</v>
      </c>
      <c r="AM27" s="18">
        <f>IF((AM$5^2+$A27^2)&gt;Entradas!$B$5^2,"",--(SQRT((AM$5-Entradas!$K$12)^2+($A27-Entradas!$L$12)^2)&lt;=Entradas!$D$12)+--(SQRT((AM$5-Entradas!$K$13)^2+($A27-Entradas!$L$13)^2)&lt;=Entradas!$D$13)+--(SQRT((AM$5-Entradas!$K$14)^2+($A27-Entradas!$L$14)^2)&lt;=Entradas!$D$14)+--(SQRT((AM$5-Entradas!$K$15)^2+($A27-Entradas!$L$15)^2)&lt;=Entradas!$D$15)+--(SQRT((AM$5-Entradas!$K$16)^2+($A27-Entradas!$L$16)^2)&lt;=Entradas!$D$16))</f>
        <v>4</v>
      </c>
      <c r="AN27" s="18">
        <f>IF((AN$5^2+$A27^2)&gt;Entradas!$B$5^2,"",--(SQRT((AN$5-Entradas!$K$12)^2+($A27-Entradas!$L$12)^2)&lt;=Entradas!$D$12)+--(SQRT((AN$5-Entradas!$K$13)^2+($A27-Entradas!$L$13)^2)&lt;=Entradas!$D$13)+--(SQRT((AN$5-Entradas!$K$14)^2+($A27-Entradas!$L$14)^2)&lt;=Entradas!$D$14)+--(SQRT((AN$5-Entradas!$K$15)^2+($A27-Entradas!$L$15)^2)&lt;=Entradas!$D$15)+--(SQRT((AN$5-Entradas!$K$16)^2+($A27-Entradas!$L$16)^2)&lt;=Entradas!$D$16))</f>
        <v>4</v>
      </c>
      <c r="AO27" s="18">
        <f>IF((AO$5^2+$A27^2)&gt;Entradas!$B$5^2,"",--(SQRT((AO$5-Entradas!$K$12)^2+($A27-Entradas!$L$12)^2)&lt;=Entradas!$D$12)+--(SQRT((AO$5-Entradas!$K$13)^2+($A27-Entradas!$L$13)^2)&lt;=Entradas!$D$13)+--(SQRT((AO$5-Entradas!$K$14)^2+($A27-Entradas!$L$14)^2)&lt;=Entradas!$D$14)+--(SQRT((AO$5-Entradas!$K$15)^2+($A27-Entradas!$L$15)^2)&lt;=Entradas!$D$15)+--(SQRT((AO$5-Entradas!$K$16)^2+($A27-Entradas!$L$16)^2)&lt;=Entradas!$D$16))</f>
        <v>4</v>
      </c>
      <c r="AP27" s="18" t="str">
        <f>IF((AP$5^2+$A27^2)&gt;Entradas!$B$5^2,"",--(SQRT((AP$5-Entradas!$K$12)^2+($A27-Entradas!$L$12)^2)&lt;=Entradas!$D$12)+--(SQRT((AP$5-Entradas!$K$13)^2+($A27-Entradas!$L$13)^2)&lt;=Entradas!$D$13)+--(SQRT((AP$5-Entradas!$K$14)^2+($A27-Entradas!$L$14)^2)&lt;=Entradas!$D$14)+--(SQRT((AP$5-Entradas!$K$15)^2+($A27-Entradas!$L$15)^2)&lt;=Entradas!$D$15)+--(SQRT((AP$5-Entradas!$K$16)^2+($A27-Entradas!$L$16)^2)&lt;=Entradas!$D$16))</f>
        <v/>
      </c>
    </row>
    <row r="28" spans="1:42" ht="18" customHeight="1" x14ac:dyDescent="0.2">
      <c r="A28" s="17">
        <f>A27-2*Entradas!$B$5/(41-1)</f>
        <v>-0.20000000000000065</v>
      </c>
      <c r="B28" s="18" t="str">
        <f>IF((B$5^2+$A28^2)&gt;Entradas!$B$5^2,"",--(SQRT((B$5-Entradas!$K$12)^2+($A28-Entradas!$L$12)^2)&lt;=Entradas!$D$12)+--(SQRT((B$5-Entradas!$K$13)^2+($A28-Entradas!$L$13)^2)&lt;=Entradas!$D$13)+--(SQRT((B$5-Entradas!$K$14)^2+($A28-Entradas!$L$14)^2)&lt;=Entradas!$D$14)+--(SQRT((B$5-Entradas!$K$15)^2+($A28-Entradas!$L$15)^2)&lt;=Entradas!$D$15)+--(SQRT((B$5-Entradas!$K$16)^2+($A28-Entradas!$L$16)^2)&lt;=Entradas!$D$16))</f>
        <v/>
      </c>
      <c r="C28" s="18">
        <f>IF((C$5^2+$A28^2)&gt;Entradas!$B$5^2,"",--(SQRT((C$5-Entradas!$K$12)^2+($A28-Entradas!$L$12)^2)&lt;=Entradas!$D$12)+--(SQRT((C$5-Entradas!$K$13)^2+($A28-Entradas!$L$13)^2)&lt;=Entradas!$D$13)+--(SQRT((C$5-Entradas!$K$14)^2+($A28-Entradas!$L$14)^2)&lt;=Entradas!$D$14)+--(SQRT((C$5-Entradas!$K$15)^2+($A28-Entradas!$L$15)^2)&lt;=Entradas!$D$15)+--(SQRT((C$5-Entradas!$K$16)^2+($A28-Entradas!$L$16)^2)&lt;=Entradas!$D$16))</f>
        <v>5</v>
      </c>
      <c r="D28" s="18">
        <f>IF((D$5^2+$A28^2)&gt;Entradas!$B$5^2,"",--(SQRT((D$5-Entradas!$K$12)^2+($A28-Entradas!$L$12)^2)&lt;=Entradas!$D$12)+--(SQRT((D$5-Entradas!$K$13)^2+($A28-Entradas!$L$13)^2)&lt;=Entradas!$D$13)+--(SQRT((D$5-Entradas!$K$14)^2+($A28-Entradas!$L$14)^2)&lt;=Entradas!$D$14)+--(SQRT((D$5-Entradas!$K$15)^2+($A28-Entradas!$L$15)^2)&lt;=Entradas!$D$15)+--(SQRT((D$5-Entradas!$K$16)^2+($A28-Entradas!$L$16)^2)&lt;=Entradas!$D$16))</f>
        <v>5</v>
      </c>
      <c r="E28" s="18">
        <f>IF((E$5^2+$A28^2)&gt;Entradas!$B$5^2,"",--(SQRT((E$5-Entradas!$K$12)^2+($A28-Entradas!$L$12)^2)&lt;=Entradas!$D$12)+--(SQRT((E$5-Entradas!$K$13)^2+($A28-Entradas!$L$13)^2)&lt;=Entradas!$D$13)+--(SQRT((E$5-Entradas!$K$14)^2+($A28-Entradas!$L$14)^2)&lt;=Entradas!$D$14)+--(SQRT((E$5-Entradas!$K$15)^2+($A28-Entradas!$L$15)^2)&lt;=Entradas!$D$15)+--(SQRT((E$5-Entradas!$K$16)^2+($A28-Entradas!$L$16)^2)&lt;=Entradas!$D$16))</f>
        <v>5</v>
      </c>
      <c r="F28" s="18">
        <f>IF((F$5^2+$A28^2)&gt;Entradas!$B$5^2,"",--(SQRT((F$5-Entradas!$K$12)^2+($A28-Entradas!$L$12)^2)&lt;=Entradas!$D$12)+--(SQRT((F$5-Entradas!$K$13)^2+($A28-Entradas!$L$13)^2)&lt;=Entradas!$D$13)+--(SQRT((F$5-Entradas!$K$14)^2+($A28-Entradas!$L$14)^2)&lt;=Entradas!$D$14)+--(SQRT((F$5-Entradas!$K$15)^2+($A28-Entradas!$L$15)^2)&lt;=Entradas!$D$15)+--(SQRT((F$5-Entradas!$K$16)^2+($A28-Entradas!$L$16)^2)&lt;=Entradas!$D$16))</f>
        <v>5</v>
      </c>
      <c r="G28" s="18">
        <f>IF((G$5^2+$A28^2)&gt;Entradas!$B$5^2,"",--(SQRT((G$5-Entradas!$K$12)^2+($A28-Entradas!$L$12)^2)&lt;=Entradas!$D$12)+--(SQRT((G$5-Entradas!$K$13)^2+($A28-Entradas!$L$13)^2)&lt;=Entradas!$D$13)+--(SQRT((G$5-Entradas!$K$14)^2+($A28-Entradas!$L$14)^2)&lt;=Entradas!$D$14)+--(SQRT((G$5-Entradas!$K$15)^2+($A28-Entradas!$L$15)^2)&lt;=Entradas!$D$15)+--(SQRT((G$5-Entradas!$K$16)^2+($A28-Entradas!$L$16)^2)&lt;=Entradas!$D$16))</f>
        <v>5</v>
      </c>
      <c r="H28" s="18">
        <f>IF((H$5^2+$A28^2)&gt;Entradas!$B$5^2,"",--(SQRT((H$5-Entradas!$K$12)^2+($A28-Entradas!$L$12)^2)&lt;=Entradas!$D$12)+--(SQRT((H$5-Entradas!$K$13)^2+($A28-Entradas!$L$13)^2)&lt;=Entradas!$D$13)+--(SQRT((H$5-Entradas!$K$14)^2+($A28-Entradas!$L$14)^2)&lt;=Entradas!$D$14)+--(SQRT((H$5-Entradas!$K$15)^2+($A28-Entradas!$L$15)^2)&lt;=Entradas!$D$15)+--(SQRT((H$5-Entradas!$K$16)^2+($A28-Entradas!$L$16)^2)&lt;=Entradas!$D$16))</f>
        <v>5</v>
      </c>
      <c r="I28" s="18">
        <f>IF((I$5^2+$A28^2)&gt;Entradas!$B$5^2,"",--(SQRT((I$5-Entradas!$K$12)^2+($A28-Entradas!$L$12)^2)&lt;=Entradas!$D$12)+--(SQRT((I$5-Entradas!$K$13)^2+($A28-Entradas!$L$13)^2)&lt;=Entradas!$D$13)+--(SQRT((I$5-Entradas!$K$14)^2+($A28-Entradas!$L$14)^2)&lt;=Entradas!$D$14)+--(SQRT((I$5-Entradas!$K$15)^2+($A28-Entradas!$L$15)^2)&lt;=Entradas!$D$15)+--(SQRT((I$5-Entradas!$K$16)^2+($A28-Entradas!$L$16)^2)&lt;=Entradas!$D$16))</f>
        <v>5</v>
      </c>
      <c r="J28" s="18">
        <f>IF((J$5^2+$A28^2)&gt;Entradas!$B$5^2,"",--(SQRT((J$5-Entradas!$K$12)^2+($A28-Entradas!$L$12)^2)&lt;=Entradas!$D$12)+--(SQRT((J$5-Entradas!$K$13)^2+($A28-Entradas!$L$13)^2)&lt;=Entradas!$D$13)+--(SQRT((J$5-Entradas!$K$14)^2+($A28-Entradas!$L$14)^2)&lt;=Entradas!$D$14)+--(SQRT((J$5-Entradas!$K$15)^2+($A28-Entradas!$L$15)^2)&lt;=Entradas!$D$15)+--(SQRT((J$5-Entradas!$K$16)^2+($A28-Entradas!$L$16)^2)&lt;=Entradas!$D$16))</f>
        <v>5</v>
      </c>
      <c r="K28" s="18">
        <f>IF((K$5^2+$A28^2)&gt;Entradas!$B$5^2,"",--(SQRT((K$5-Entradas!$K$12)^2+($A28-Entradas!$L$12)^2)&lt;=Entradas!$D$12)+--(SQRT((K$5-Entradas!$K$13)^2+($A28-Entradas!$L$13)^2)&lt;=Entradas!$D$13)+--(SQRT((K$5-Entradas!$K$14)^2+($A28-Entradas!$L$14)^2)&lt;=Entradas!$D$14)+--(SQRT((K$5-Entradas!$K$15)^2+($A28-Entradas!$L$15)^2)&lt;=Entradas!$D$15)+--(SQRT((K$5-Entradas!$K$16)^2+($A28-Entradas!$L$16)^2)&lt;=Entradas!$D$16))</f>
        <v>5</v>
      </c>
      <c r="L28" s="18">
        <f>IF((L$5^2+$A28^2)&gt;Entradas!$B$5^2,"",--(SQRT((L$5-Entradas!$K$12)^2+($A28-Entradas!$L$12)^2)&lt;=Entradas!$D$12)+--(SQRT((L$5-Entradas!$K$13)^2+($A28-Entradas!$L$13)^2)&lt;=Entradas!$D$13)+--(SQRT((L$5-Entradas!$K$14)^2+($A28-Entradas!$L$14)^2)&lt;=Entradas!$D$14)+--(SQRT((L$5-Entradas!$K$15)^2+($A28-Entradas!$L$15)^2)&lt;=Entradas!$D$15)+--(SQRT((L$5-Entradas!$K$16)^2+($A28-Entradas!$L$16)^2)&lt;=Entradas!$D$16))</f>
        <v>5</v>
      </c>
      <c r="M28" s="18">
        <f>IF((M$5^2+$A28^2)&gt;Entradas!$B$5^2,"",--(SQRT((M$5-Entradas!$K$12)^2+($A28-Entradas!$L$12)^2)&lt;=Entradas!$D$12)+--(SQRT((M$5-Entradas!$K$13)^2+($A28-Entradas!$L$13)^2)&lt;=Entradas!$D$13)+--(SQRT((M$5-Entradas!$K$14)^2+($A28-Entradas!$L$14)^2)&lt;=Entradas!$D$14)+--(SQRT((M$5-Entradas!$K$15)^2+($A28-Entradas!$L$15)^2)&lt;=Entradas!$D$15)+--(SQRT((M$5-Entradas!$K$16)^2+($A28-Entradas!$L$16)^2)&lt;=Entradas!$D$16))</f>
        <v>5</v>
      </c>
      <c r="N28" s="18">
        <f>IF((N$5^2+$A28^2)&gt;Entradas!$B$5^2,"",--(SQRT((N$5-Entradas!$K$12)^2+($A28-Entradas!$L$12)^2)&lt;=Entradas!$D$12)+--(SQRT((N$5-Entradas!$K$13)^2+($A28-Entradas!$L$13)^2)&lt;=Entradas!$D$13)+--(SQRT((N$5-Entradas!$K$14)^2+($A28-Entradas!$L$14)^2)&lt;=Entradas!$D$14)+--(SQRT((N$5-Entradas!$K$15)^2+($A28-Entradas!$L$15)^2)&lt;=Entradas!$D$15)+--(SQRT((N$5-Entradas!$K$16)^2+($A28-Entradas!$L$16)^2)&lt;=Entradas!$D$16))</f>
        <v>5</v>
      </c>
      <c r="O28" s="18">
        <f>IF((O$5^2+$A28^2)&gt;Entradas!$B$5^2,"",--(SQRT((O$5-Entradas!$K$12)^2+($A28-Entradas!$L$12)^2)&lt;=Entradas!$D$12)+--(SQRT((O$5-Entradas!$K$13)^2+($A28-Entradas!$L$13)^2)&lt;=Entradas!$D$13)+--(SQRT((O$5-Entradas!$K$14)^2+($A28-Entradas!$L$14)^2)&lt;=Entradas!$D$14)+--(SQRT((O$5-Entradas!$K$15)^2+($A28-Entradas!$L$15)^2)&lt;=Entradas!$D$15)+--(SQRT((O$5-Entradas!$K$16)^2+($A28-Entradas!$L$16)^2)&lt;=Entradas!$D$16))</f>
        <v>5</v>
      </c>
      <c r="P28" s="18">
        <f>IF((P$5^2+$A28^2)&gt;Entradas!$B$5^2,"",--(SQRT((P$5-Entradas!$K$12)^2+($A28-Entradas!$L$12)^2)&lt;=Entradas!$D$12)+--(SQRT((P$5-Entradas!$K$13)^2+($A28-Entradas!$L$13)^2)&lt;=Entradas!$D$13)+--(SQRT((P$5-Entradas!$K$14)^2+($A28-Entradas!$L$14)^2)&lt;=Entradas!$D$14)+--(SQRT((P$5-Entradas!$K$15)^2+($A28-Entradas!$L$15)^2)&lt;=Entradas!$D$15)+--(SQRT((P$5-Entradas!$K$16)^2+($A28-Entradas!$L$16)^2)&lt;=Entradas!$D$16))</f>
        <v>5</v>
      </c>
      <c r="Q28" s="18">
        <f>IF((Q$5^2+$A28^2)&gt;Entradas!$B$5^2,"",--(SQRT((Q$5-Entradas!$K$12)^2+($A28-Entradas!$L$12)^2)&lt;=Entradas!$D$12)+--(SQRT((Q$5-Entradas!$K$13)^2+($A28-Entradas!$L$13)^2)&lt;=Entradas!$D$13)+--(SQRT((Q$5-Entradas!$K$14)^2+($A28-Entradas!$L$14)^2)&lt;=Entradas!$D$14)+--(SQRT((Q$5-Entradas!$K$15)^2+($A28-Entradas!$L$15)^2)&lt;=Entradas!$D$15)+--(SQRT((Q$5-Entradas!$K$16)^2+($A28-Entradas!$L$16)^2)&lt;=Entradas!$D$16))</f>
        <v>5</v>
      </c>
      <c r="R28" s="18">
        <f>IF((R$5^2+$A28^2)&gt;Entradas!$B$5^2,"",--(SQRT((R$5-Entradas!$K$12)^2+($A28-Entradas!$L$12)^2)&lt;=Entradas!$D$12)+--(SQRT((R$5-Entradas!$K$13)^2+($A28-Entradas!$L$13)^2)&lt;=Entradas!$D$13)+--(SQRT((R$5-Entradas!$K$14)^2+($A28-Entradas!$L$14)^2)&lt;=Entradas!$D$14)+--(SQRT((R$5-Entradas!$K$15)^2+($A28-Entradas!$L$15)^2)&lt;=Entradas!$D$15)+--(SQRT((R$5-Entradas!$K$16)^2+($A28-Entradas!$L$16)^2)&lt;=Entradas!$D$16))</f>
        <v>5</v>
      </c>
      <c r="S28" s="18">
        <f>IF((S$5^2+$A28^2)&gt;Entradas!$B$5^2,"",--(SQRT((S$5-Entradas!$K$12)^2+($A28-Entradas!$L$12)^2)&lt;=Entradas!$D$12)+--(SQRT((S$5-Entradas!$K$13)^2+($A28-Entradas!$L$13)^2)&lt;=Entradas!$D$13)+--(SQRT((S$5-Entradas!$K$14)^2+($A28-Entradas!$L$14)^2)&lt;=Entradas!$D$14)+--(SQRT((S$5-Entradas!$K$15)^2+($A28-Entradas!$L$15)^2)&lt;=Entradas!$D$15)+--(SQRT((S$5-Entradas!$K$16)^2+($A28-Entradas!$L$16)^2)&lt;=Entradas!$D$16))</f>
        <v>5</v>
      </c>
      <c r="T28" s="18">
        <f>IF((T$5^2+$A28^2)&gt;Entradas!$B$5^2,"",--(SQRT((T$5-Entradas!$K$12)^2+($A28-Entradas!$L$12)^2)&lt;=Entradas!$D$12)+--(SQRT((T$5-Entradas!$K$13)^2+($A28-Entradas!$L$13)^2)&lt;=Entradas!$D$13)+--(SQRT((T$5-Entradas!$K$14)^2+($A28-Entradas!$L$14)^2)&lt;=Entradas!$D$14)+--(SQRT((T$5-Entradas!$K$15)^2+($A28-Entradas!$L$15)^2)&lt;=Entradas!$D$15)+--(SQRT((T$5-Entradas!$K$16)^2+($A28-Entradas!$L$16)^2)&lt;=Entradas!$D$16))</f>
        <v>5</v>
      </c>
      <c r="U28" s="18">
        <f>IF((U$5^2+$A28^2)&gt;Entradas!$B$5^2,"",--(SQRT((U$5-Entradas!$K$12)^2+($A28-Entradas!$L$12)^2)&lt;=Entradas!$D$12)+--(SQRT((U$5-Entradas!$K$13)^2+($A28-Entradas!$L$13)^2)&lt;=Entradas!$D$13)+--(SQRT((U$5-Entradas!$K$14)^2+($A28-Entradas!$L$14)^2)&lt;=Entradas!$D$14)+--(SQRT((U$5-Entradas!$K$15)^2+($A28-Entradas!$L$15)^2)&lt;=Entradas!$D$15)+--(SQRT((U$5-Entradas!$K$16)^2+($A28-Entradas!$L$16)^2)&lt;=Entradas!$D$16))</f>
        <v>5</v>
      </c>
      <c r="V28" s="18">
        <f>IF((V$5^2+$A28^2)&gt;Entradas!$B$5^2,"",--(SQRT((V$5-Entradas!$K$12)^2+($A28-Entradas!$L$12)^2)&lt;=Entradas!$D$12)+--(SQRT((V$5-Entradas!$K$13)^2+($A28-Entradas!$L$13)^2)&lt;=Entradas!$D$13)+--(SQRT((V$5-Entradas!$K$14)^2+($A28-Entradas!$L$14)^2)&lt;=Entradas!$D$14)+--(SQRT((V$5-Entradas!$K$15)^2+($A28-Entradas!$L$15)^2)&lt;=Entradas!$D$15)+--(SQRT((V$5-Entradas!$K$16)^2+($A28-Entradas!$L$16)^2)&lt;=Entradas!$D$16))</f>
        <v>5</v>
      </c>
      <c r="W28" s="18">
        <f>IF((W$5^2+$A28^2)&gt;Entradas!$B$5^2,"",--(SQRT((W$5-Entradas!$K$12)^2+($A28-Entradas!$L$12)^2)&lt;=Entradas!$D$12)+--(SQRT((W$5-Entradas!$K$13)^2+($A28-Entradas!$L$13)^2)&lt;=Entradas!$D$13)+--(SQRT((W$5-Entradas!$K$14)^2+($A28-Entradas!$L$14)^2)&lt;=Entradas!$D$14)+--(SQRT((W$5-Entradas!$K$15)^2+($A28-Entradas!$L$15)^2)&lt;=Entradas!$D$15)+--(SQRT((W$5-Entradas!$K$16)^2+($A28-Entradas!$L$16)^2)&lt;=Entradas!$D$16))</f>
        <v>5</v>
      </c>
      <c r="X28" s="18">
        <f>IF((X$5^2+$A28^2)&gt;Entradas!$B$5^2,"",--(SQRT((X$5-Entradas!$K$12)^2+($A28-Entradas!$L$12)^2)&lt;=Entradas!$D$12)+--(SQRT((X$5-Entradas!$K$13)^2+($A28-Entradas!$L$13)^2)&lt;=Entradas!$D$13)+--(SQRT((X$5-Entradas!$K$14)^2+($A28-Entradas!$L$14)^2)&lt;=Entradas!$D$14)+--(SQRT((X$5-Entradas!$K$15)^2+($A28-Entradas!$L$15)^2)&lt;=Entradas!$D$15)+--(SQRT((X$5-Entradas!$K$16)^2+($A28-Entradas!$L$16)^2)&lt;=Entradas!$D$16))</f>
        <v>5</v>
      </c>
      <c r="Y28" s="18">
        <f>IF((Y$5^2+$A28^2)&gt;Entradas!$B$5^2,"",--(SQRT((Y$5-Entradas!$K$12)^2+($A28-Entradas!$L$12)^2)&lt;=Entradas!$D$12)+--(SQRT((Y$5-Entradas!$K$13)^2+($A28-Entradas!$L$13)^2)&lt;=Entradas!$D$13)+--(SQRT((Y$5-Entradas!$K$14)^2+($A28-Entradas!$L$14)^2)&lt;=Entradas!$D$14)+--(SQRT((Y$5-Entradas!$K$15)^2+($A28-Entradas!$L$15)^2)&lt;=Entradas!$D$15)+--(SQRT((Y$5-Entradas!$K$16)^2+($A28-Entradas!$L$16)^2)&lt;=Entradas!$D$16))</f>
        <v>5</v>
      </c>
      <c r="Z28" s="18">
        <f>IF((Z$5^2+$A28^2)&gt;Entradas!$B$5^2,"",--(SQRT((Z$5-Entradas!$K$12)^2+($A28-Entradas!$L$12)^2)&lt;=Entradas!$D$12)+--(SQRT((Z$5-Entradas!$K$13)^2+($A28-Entradas!$L$13)^2)&lt;=Entradas!$D$13)+--(SQRT((Z$5-Entradas!$K$14)^2+($A28-Entradas!$L$14)^2)&lt;=Entradas!$D$14)+--(SQRT((Z$5-Entradas!$K$15)^2+($A28-Entradas!$L$15)^2)&lt;=Entradas!$D$15)+--(SQRT((Z$5-Entradas!$K$16)^2+($A28-Entradas!$L$16)^2)&lt;=Entradas!$D$16))</f>
        <v>5</v>
      </c>
      <c r="AA28" s="18">
        <f>IF((AA$5^2+$A28^2)&gt;Entradas!$B$5^2,"",--(SQRT((AA$5-Entradas!$K$12)^2+($A28-Entradas!$L$12)^2)&lt;=Entradas!$D$12)+--(SQRT((AA$5-Entradas!$K$13)^2+($A28-Entradas!$L$13)^2)&lt;=Entradas!$D$13)+--(SQRT((AA$5-Entradas!$K$14)^2+($A28-Entradas!$L$14)^2)&lt;=Entradas!$D$14)+--(SQRT((AA$5-Entradas!$K$15)^2+($A28-Entradas!$L$15)^2)&lt;=Entradas!$D$15)+--(SQRT((AA$5-Entradas!$K$16)^2+($A28-Entradas!$L$16)^2)&lt;=Entradas!$D$16))</f>
        <v>5</v>
      </c>
      <c r="AB28" s="18">
        <f>IF((AB$5^2+$A28^2)&gt;Entradas!$B$5^2,"",--(SQRT((AB$5-Entradas!$K$12)^2+($A28-Entradas!$L$12)^2)&lt;=Entradas!$D$12)+--(SQRT((AB$5-Entradas!$K$13)^2+($A28-Entradas!$L$13)^2)&lt;=Entradas!$D$13)+--(SQRT((AB$5-Entradas!$K$14)^2+($A28-Entradas!$L$14)^2)&lt;=Entradas!$D$14)+--(SQRT((AB$5-Entradas!$K$15)^2+($A28-Entradas!$L$15)^2)&lt;=Entradas!$D$15)+--(SQRT((AB$5-Entradas!$K$16)^2+($A28-Entradas!$L$16)^2)&lt;=Entradas!$D$16))</f>
        <v>5</v>
      </c>
      <c r="AC28" s="18">
        <f>IF((AC$5^2+$A28^2)&gt;Entradas!$B$5^2,"",--(SQRT((AC$5-Entradas!$K$12)^2+($A28-Entradas!$L$12)^2)&lt;=Entradas!$D$12)+--(SQRT((AC$5-Entradas!$K$13)^2+($A28-Entradas!$L$13)^2)&lt;=Entradas!$D$13)+--(SQRT((AC$5-Entradas!$K$14)^2+($A28-Entradas!$L$14)^2)&lt;=Entradas!$D$14)+--(SQRT((AC$5-Entradas!$K$15)^2+($A28-Entradas!$L$15)^2)&lt;=Entradas!$D$15)+--(SQRT((AC$5-Entradas!$K$16)^2+($A28-Entradas!$L$16)^2)&lt;=Entradas!$D$16))</f>
        <v>5</v>
      </c>
      <c r="AD28" s="18">
        <f>IF((AD$5^2+$A28^2)&gt;Entradas!$B$5^2,"",--(SQRT((AD$5-Entradas!$K$12)^2+($A28-Entradas!$L$12)^2)&lt;=Entradas!$D$12)+--(SQRT((AD$5-Entradas!$K$13)^2+($A28-Entradas!$L$13)^2)&lt;=Entradas!$D$13)+--(SQRT((AD$5-Entradas!$K$14)^2+($A28-Entradas!$L$14)^2)&lt;=Entradas!$D$14)+--(SQRT((AD$5-Entradas!$K$15)^2+($A28-Entradas!$L$15)^2)&lt;=Entradas!$D$15)+--(SQRT((AD$5-Entradas!$K$16)^2+($A28-Entradas!$L$16)^2)&lt;=Entradas!$D$16))</f>
        <v>5</v>
      </c>
      <c r="AE28" s="18">
        <f>IF((AE$5^2+$A28^2)&gt;Entradas!$B$5^2,"",--(SQRT((AE$5-Entradas!$K$12)^2+($A28-Entradas!$L$12)^2)&lt;=Entradas!$D$12)+--(SQRT((AE$5-Entradas!$K$13)^2+($A28-Entradas!$L$13)^2)&lt;=Entradas!$D$13)+--(SQRT((AE$5-Entradas!$K$14)^2+($A28-Entradas!$L$14)^2)&lt;=Entradas!$D$14)+--(SQRT((AE$5-Entradas!$K$15)^2+($A28-Entradas!$L$15)^2)&lt;=Entradas!$D$15)+--(SQRT((AE$5-Entradas!$K$16)^2+($A28-Entradas!$L$16)^2)&lt;=Entradas!$D$16))</f>
        <v>4</v>
      </c>
      <c r="AF28" s="18">
        <f>IF((AF$5^2+$A28^2)&gt;Entradas!$B$5^2,"",--(SQRT((AF$5-Entradas!$K$12)^2+($A28-Entradas!$L$12)^2)&lt;=Entradas!$D$12)+--(SQRT((AF$5-Entradas!$K$13)^2+($A28-Entradas!$L$13)^2)&lt;=Entradas!$D$13)+--(SQRT((AF$5-Entradas!$K$14)^2+($A28-Entradas!$L$14)^2)&lt;=Entradas!$D$14)+--(SQRT((AF$5-Entradas!$K$15)^2+($A28-Entradas!$L$15)^2)&lt;=Entradas!$D$15)+--(SQRT((AF$5-Entradas!$K$16)^2+($A28-Entradas!$L$16)^2)&lt;=Entradas!$D$16))</f>
        <v>4</v>
      </c>
      <c r="AG28" s="18">
        <f>IF((AG$5^2+$A28^2)&gt;Entradas!$B$5^2,"",--(SQRT((AG$5-Entradas!$K$12)^2+($A28-Entradas!$L$12)^2)&lt;=Entradas!$D$12)+--(SQRT((AG$5-Entradas!$K$13)^2+($A28-Entradas!$L$13)^2)&lt;=Entradas!$D$13)+--(SQRT((AG$5-Entradas!$K$14)^2+($A28-Entradas!$L$14)^2)&lt;=Entradas!$D$14)+--(SQRT((AG$5-Entradas!$K$15)^2+($A28-Entradas!$L$15)^2)&lt;=Entradas!$D$15)+--(SQRT((AG$5-Entradas!$K$16)^2+($A28-Entradas!$L$16)^2)&lt;=Entradas!$D$16))</f>
        <v>4</v>
      </c>
      <c r="AH28" s="18">
        <f>IF((AH$5^2+$A28^2)&gt;Entradas!$B$5^2,"",--(SQRT((AH$5-Entradas!$K$12)^2+($A28-Entradas!$L$12)^2)&lt;=Entradas!$D$12)+--(SQRT((AH$5-Entradas!$K$13)^2+($A28-Entradas!$L$13)^2)&lt;=Entradas!$D$13)+--(SQRT((AH$5-Entradas!$K$14)^2+($A28-Entradas!$L$14)^2)&lt;=Entradas!$D$14)+--(SQRT((AH$5-Entradas!$K$15)^2+($A28-Entradas!$L$15)^2)&lt;=Entradas!$D$15)+--(SQRT((AH$5-Entradas!$K$16)^2+($A28-Entradas!$L$16)^2)&lt;=Entradas!$D$16))</f>
        <v>4</v>
      </c>
      <c r="AI28" s="18">
        <f>IF((AI$5^2+$A28^2)&gt;Entradas!$B$5^2,"",--(SQRT((AI$5-Entradas!$K$12)^2+($A28-Entradas!$L$12)^2)&lt;=Entradas!$D$12)+--(SQRT((AI$5-Entradas!$K$13)^2+($A28-Entradas!$L$13)^2)&lt;=Entradas!$D$13)+--(SQRT((AI$5-Entradas!$K$14)^2+($A28-Entradas!$L$14)^2)&lt;=Entradas!$D$14)+--(SQRT((AI$5-Entradas!$K$15)^2+($A28-Entradas!$L$15)^2)&lt;=Entradas!$D$15)+--(SQRT((AI$5-Entradas!$K$16)^2+($A28-Entradas!$L$16)^2)&lt;=Entradas!$D$16))</f>
        <v>4</v>
      </c>
      <c r="AJ28" s="18">
        <f>IF((AJ$5^2+$A28^2)&gt;Entradas!$B$5^2,"",--(SQRT((AJ$5-Entradas!$K$12)^2+($A28-Entradas!$L$12)^2)&lt;=Entradas!$D$12)+--(SQRT((AJ$5-Entradas!$K$13)^2+($A28-Entradas!$L$13)^2)&lt;=Entradas!$D$13)+--(SQRT((AJ$5-Entradas!$K$14)^2+($A28-Entradas!$L$14)^2)&lt;=Entradas!$D$14)+--(SQRT((AJ$5-Entradas!$K$15)^2+($A28-Entradas!$L$15)^2)&lt;=Entradas!$D$15)+--(SQRT((AJ$5-Entradas!$K$16)^2+($A28-Entradas!$L$16)^2)&lt;=Entradas!$D$16))</f>
        <v>4</v>
      </c>
      <c r="AK28" s="18">
        <f>IF((AK$5^2+$A28^2)&gt;Entradas!$B$5^2,"",--(SQRT((AK$5-Entradas!$K$12)^2+($A28-Entradas!$L$12)^2)&lt;=Entradas!$D$12)+--(SQRT((AK$5-Entradas!$K$13)^2+($A28-Entradas!$L$13)^2)&lt;=Entradas!$D$13)+--(SQRT((AK$5-Entradas!$K$14)^2+($A28-Entradas!$L$14)^2)&lt;=Entradas!$D$14)+--(SQRT((AK$5-Entradas!$K$15)^2+($A28-Entradas!$L$15)^2)&lt;=Entradas!$D$15)+--(SQRT((AK$5-Entradas!$K$16)^2+($A28-Entradas!$L$16)^2)&lt;=Entradas!$D$16))</f>
        <v>4</v>
      </c>
      <c r="AL28" s="18">
        <f>IF((AL$5^2+$A28^2)&gt;Entradas!$B$5^2,"",--(SQRT((AL$5-Entradas!$K$12)^2+($A28-Entradas!$L$12)^2)&lt;=Entradas!$D$12)+--(SQRT((AL$5-Entradas!$K$13)^2+($A28-Entradas!$L$13)^2)&lt;=Entradas!$D$13)+--(SQRT((AL$5-Entradas!$K$14)^2+($A28-Entradas!$L$14)^2)&lt;=Entradas!$D$14)+--(SQRT((AL$5-Entradas!$K$15)^2+($A28-Entradas!$L$15)^2)&lt;=Entradas!$D$15)+--(SQRT((AL$5-Entradas!$K$16)^2+($A28-Entradas!$L$16)^2)&lt;=Entradas!$D$16))</f>
        <v>4</v>
      </c>
      <c r="AM28" s="18">
        <f>IF((AM$5^2+$A28^2)&gt;Entradas!$B$5^2,"",--(SQRT((AM$5-Entradas!$K$12)^2+($A28-Entradas!$L$12)^2)&lt;=Entradas!$D$12)+--(SQRT((AM$5-Entradas!$K$13)^2+($A28-Entradas!$L$13)^2)&lt;=Entradas!$D$13)+--(SQRT((AM$5-Entradas!$K$14)^2+($A28-Entradas!$L$14)^2)&lt;=Entradas!$D$14)+--(SQRT((AM$5-Entradas!$K$15)^2+($A28-Entradas!$L$15)^2)&lt;=Entradas!$D$15)+--(SQRT((AM$5-Entradas!$K$16)^2+($A28-Entradas!$L$16)^2)&lt;=Entradas!$D$16))</f>
        <v>4</v>
      </c>
      <c r="AN28" s="18">
        <f>IF((AN$5^2+$A28^2)&gt;Entradas!$B$5^2,"",--(SQRT((AN$5-Entradas!$K$12)^2+($A28-Entradas!$L$12)^2)&lt;=Entradas!$D$12)+--(SQRT((AN$5-Entradas!$K$13)^2+($A28-Entradas!$L$13)^2)&lt;=Entradas!$D$13)+--(SQRT((AN$5-Entradas!$K$14)^2+($A28-Entradas!$L$14)^2)&lt;=Entradas!$D$14)+--(SQRT((AN$5-Entradas!$K$15)^2+($A28-Entradas!$L$15)^2)&lt;=Entradas!$D$15)+--(SQRT((AN$5-Entradas!$K$16)^2+($A28-Entradas!$L$16)^2)&lt;=Entradas!$D$16))</f>
        <v>4</v>
      </c>
      <c r="AO28" s="18">
        <f>IF((AO$5^2+$A28^2)&gt;Entradas!$B$5^2,"",--(SQRT((AO$5-Entradas!$K$12)^2+($A28-Entradas!$L$12)^2)&lt;=Entradas!$D$12)+--(SQRT((AO$5-Entradas!$K$13)^2+($A28-Entradas!$L$13)^2)&lt;=Entradas!$D$13)+--(SQRT((AO$5-Entradas!$K$14)^2+($A28-Entradas!$L$14)^2)&lt;=Entradas!$D$14)+--(SQRT((AO$5-Entradas!$K$15)^2+($A28-Entradas!$L$15)^2)&lt;=Entradas!$D$15)+--(SQRT((AO$5-Entradas!$K$16)^2+($A28-Entradas!$L$16)^2)&lt;=Entradas!$D$16))</f>
        <v>4</v>
      </c>
      <c r="AP28" s="18" t="str">
        <f>IF((AP$5^2+$A28^2)&gt;Entradas!$B$5^2,"",--(SQRT((AP$5-Entradas!$K$12)^2+($A28-Entradas!$L$12)^2)&lt;=Entradas!$D$12)+--(SQRT((AP$5-Entradas!$K$13)^2+($A28-Entradas!$L$13)^2)&lt;=Entradas!$D$13)+--(SQRT((AP$5-Entradas!$K$14)^2+($A28-Entradas!$L$14)^2)&lt;=Entradas!$D$14)+--(SQRT((AP$5-Entradas!$K$15)^2+($A28-Entradas!$L$15)^2)&lt;=Entradas!$D$15)+--(SQRT((AP$5-Entradas!$K$16)^2+($A28-Entradas!$L$16)^2)&lt;=Entradas!$D$16))</f>
        <v/>
      </c>
    </row>
    <row r="29" spans="1:42" ht="18" customHeight="1" x14ac:dyDescent="0.2">
      <c r="A29" s="17">
        <f>A28-2*Entradas!$B$5/(41-1)</f>
        <v>-0.30000000000000066</v>
      </c>
      <c r="B29" s="18" t="str">
        <f>IF((B$5^2+$A29^2)&gt;Entradas!$B$5^2,"",--(SQRT((B$5-Entradas!$K$12)^2+($A29-Entradas!$L$12)^2)&lt;=Entradas!$D$12)+--(SQRT((B$5-Entradas!$K$13)^2+($A29-Entradas!$L$13)^2)&lt;=Entradas!$D$13)+--(SQRT((B$5-Entradas!$K$14)^2+($A29-Entradas!$L$14)^2)&lt;=Entradas!$D$14)+--(SQRT((B$5-Entradas!$K$15)^2+($A29-Entradas!$L$15)^2)&lt;=Entradas!$D$15)+--(SQRT((B$5-Entradas!$K$16)^2+($A29-Entradas!$L$16)^2)&lt;=Entradas!$D$16))</f>
        <v/>
      </c>
      <c r="C29" s="18">
        <f>IF((C$5^2+$A29^2)&gt;Entradas!$B$5^2,"",--(SQRT((C$5-Entradas!$K$12)^2+($A29-Entradas!$L$12)^2)&lt;=Entradas!$D$12)+--(SQRT((C$5-Entradas!$K$13)^2+($A29-Entradas!$L$13)^2)&lt;=Entradas!$D$13)+--(SQRT((C$5-Entradas!$K$14)^2+($A29-Entradas!$L$14)^2)&lt;=Entradas!$D$14)+--(SQRT((C$5-Entradas!$K$15)^2+($A29-Entradas!$L$15)^2)&lt;=Entradas!$D$15)+--(SQRT((C$5-Entradas!$K$16)^2+($A29-Entradas!$L$16)^2)&lt;=Entradas!$D$16))</f>
        <v>5</v>
      </c>
      <c r="D29" s="18">
        <f>IF((D$5^2+$A29^2)&gt;Entradas!$B$5^2,"",--(SQRT((D$5-Entradas!$K$12)^2+($A29-Entradas!$L$12)^2)&lt;=Entradas!$D$12)+--(SQRT((D$5-Entradas!$K$13)^2+($A29-Entradas!$L$13)^2)&lt;=Entradas!$D$13)+--(SQRT((D$5-Entradas!$K$14)^2+($A29-Entradas!$L$14)^2)&lt;=Entradas!$D$14)+--(SQRT((D$5-Entradas!$K$15)^2+($A29-Entradas!$L$15)^2)&lt;=Entradas!$D$15)+--(SQRT((D$5-Entradas!$K$16)^2+($A29-Entradas!$L$16)^2)&lt;=Entradas!$D$16))</f>
        <v>5</v>
      </c>
      <c r="E29" s="18">
        <f>IF((E$5^2+$A29^2)&gt;Entradas!$B$5^2,"",--(SQRT((E$5-Entradas!$K$12)^2+($A29-Entradas!$L$12)^2)&lt;=Entradas!$D$12)+--(SQRT((E$5-Entradas!$K$13)^2+($A29-Entradas!$L$13)^2)&lt;=Entradas!$D$13)+--(SQRT((E$5-Entradas!$K$14)^2+($A29-Entradas!$L$14)^2)&lt;=Entradas!$D$14)+--(SQRT((E$5-Entradas!$K$15)^2+($A29-Entradas!$L$15)^2)&lt;=Entradas!$D$15)+--(SQRT((E$5-Entradas!$K$16)^2+($A29-Entradas!$L$16)^2)&lt;=Entradas!$D$16))</f>
        <v>5</v>
      </c>
      <c r="F29" s="18">
        <f>IF((F$5^2+$A29^2)&gt;Entradas!$B$5^2,"",--(SQRT((F$5-Entradas!$K$12)^2+($A29-Entradas!$L$12)^2)&lt;=Entradas!$D$12)+--(SQRT((F$5-Entradas!$K$13)^2+($A29-Entradas!$L$13)^2)&lt;=Entradas!$D$13)+--(SQRT((F$5-Entradas!$K$14)^2+($A29-Entradas!$L$14)^2)&lt;=Entradas!$D$14)+--(SQRT((F$5-Entradas!$K$15)^2+($A29-Entradas!$L$15)^2)&lt;=Entradas!$D$15)+--(SQRT((F$5-Entradas!$K$16)^2+($A29-Entradas!$L$16)^2)&lt;=Entradas!$D$16))</f>
        <v>5</v>
      </c>
      <c r="G29" s="18">
        <f>IF((G$5^2+$A29^2)&gt;Entradas!$B$5^2,"",--(SQRT((G$5-Entradas!$K$12)^2+($A29-Entradas!$L$12)^2)&lt;=Entradas!$D$12)+--(SQRT((G$5-Entradas!$K$13)^2+($A29-Entradas!$L$13)^2)&lt;=Entradas!$D$13)+--(SQRT((G$5-Entradas!$K$14)^2+($A29-Entradas!$L$14)^2)&lt;=Entradas!$D$14)+--(SQRT((G$5-Entradas!$K$15)^2+($A29-Entradas!$L$15)^2)&lt;=Entradas!$D$15)+--(SQRT((G$5-Entradas!$K$16)^2+($A29-Entradas!$L$16)^2)&lt;=Entradas!$D$16))</f>
        <v>5</v>
      </c>
      <c r="H29" s="18">
        <f>IF((H$5^2+$A29^2)&gt;Entradas!$B$5^2,"",--(SQRT((H$5-Entradas!$K$12)^2+($A29-Entradas!$L$12)^2)&lt;=Entradas!$D$12)+--(SQRT((H$5-Entradas!$K$13)^2+($A29-Entradas!$L$13)^2)&lt;=Entradas!$D$13)+--(SQRT((H$5-Entradas!$K$14)^2+($A29-Entradas!$L$14)^2)&lt;=Entradas!$D$14)+--(SQRT((H$5-Entradas!$K$15)^2+($A29-Entradas!$L$15)^2)&lt;=Entradas!$D$15)+--(SQRT((H$5-Entradas!$K$16)^2+($A29-Entradas!$L$16)^2)&lt;=Entradas!$D$16))</f>
        <v>5</v>
      </c>
      <c r="I29" s="18">
        <f>IF((I$5^2+$A29^2)&gt;Entradas!$B$5^2,"",--(SQRT((I$5-Entradas!$K$12)^2+($A29-Entradas!$L$12)^2)&lt;=Entradas!$D$12)+--(SQRT((I$5-Entradas!$K$13)^2+($A29-Entradas!$L$13)^2)&lt;=Entradas!$D$13)+--(SQRT((I$5-Entradas!$K$14)^2+($A29-Entradas!$L$14)^2)&lt;=Entradas!$D$14)+--(SQRT((I$5-Entradas!$K$15)^2+($A29-Entradas!$L$15)^2)&lt;=Entradas!$D$15)+--(SQRT((I$5-Entradas!$K$16)^2+($A29-Entradas!$L$16)^2)&lt;=Entradas!$D$16))</f>
        <v>5</v>
      </c>
      <c r="J29" s="18">
        <f>IF((J$5^2+$A29^2)&gt;Entradas!$B$5^2,"",--(SQRT((J$5-Entradas!$K$12)^2+($A29-Entradas!$L$12)^2)&lt;=Entradas!$D$12)+--(SQRT((J$5-Entradas!$K$13)^2+($A29-Entradas!$L$13)^2)&lt;=Entradas!$D$13)+--(SQRT((J$5-Entradas!$K$14)^2+($A29-Entradas!$L$14)^2)&lt;=Entradas!$D$14)+--(SQRT((J$5-Entradas!$K$15)^2+($A29-Entradas!$L$15)^2)&lt;=Entradas!$D$15)+--(SQRT((J$5-Entradas!$K$16)^2+($A29-Entradas!$L$16)^2)&lt;=Entradas!$D$16))</f>
        <v>5</v>
      </c>
      <c r="K29" s="18">
        <f>IF((K$5^2+$A29^2)&gt;Entradas!$B$5^2,"",--(SQRT((K$5-Entradas!$K$12)^2+($A29-Entradas!$L$12)^2)&lt;=Entradas!$D$12)+--(SQRT((K$5-Entradas!$K$13)^2+($A29-Entradas!$L$13)^2)&lt;=Entradas!$D$13)+--(SQRT((K$5-Entradas!$K$14)^2+($A29-Entradas!$L$14)^2)&lt;=Entradas!$D$14)+--(SQRT((K$5-Entradas!$K$15)^2+($A29-Entradas!$L$15)^2)&lt;=Entradas!$D$15)+--(SQRT((K$5-Entradas!$K$16)^2+($A29-Entradas!$L$16)^2)&lt;=Entradas!$D$16))</f>
        <v>5</v>
      </c>
      <c r="L29" s="18">
        <f>IF((L$5^2+$A29^2)&gt;Entradas!$B$5^2,"",--(SQRT((L$5-Entradas!$K$12)^2+($A29-Entradas!$L$12)^2)&lt;=Entradas!$D$12)+--(SQRT((L$5-Entradas!$K$13)^2+($A29-Entradas!$L$13)^2)&lt;=Entradas!$D$13)+--(SQRT((L$5-Entradas!$K$14)^2+($A29-Entradas!$L$14)^2)&lt;=Entradas!$D$14)+--(SQRT((L$5-Entradas!$K$15)^2+($A29-Entradas!$L$15)^2)&lt;=Entradas!$D$15)+--(SQRT((L$5-Entradas!$K$16)^2+($A29-Entradas!$L$16)^2)&lt;=Entradas!$D$16))</f>
        <v>5</v>
      </c>
      <c r="M29" s="18">
        <f>IF((M$5^2+$A29^2)&gt;Entradas!$B$5^2,"",--(SQRT((M$5-Entradas!$K$12)^2+($A29-Entradas!$L$12)^2)&lt;=Entradas!$D$12)+--(SQRT((M$5-Entradas!$K$13)^2+($A29-Entradas!$L$13)^2)&lt;=Entradas!$D$13)+--(SQRT((M$5-Entradas!$K$14)^2+($A29-Entradas!$L$14)^2)&lt;=Entradas!$D$14)+--(SQRT((M$5-Entradas!$K$15)^2+($A29-Entradas!$L$15)^2)&lt;=Entradas!$D$15)+--(SQRT((M$5-Entradas!$K$16)^2+($A29-Entradas!$L$16)^2)&lt;=Entradas!$D$16))</f>
        <v>5</v>
      </c>
      <c r="N29" s="18">
        <f>IF((N$5^2+$A29^2)&gt;Entradas!$B$5^2,"",--(SQRT((N$5-Entradas!$K$12)^2+($A29-Entradas!$L$12)^2)&lt;=Entradas!$D$12)+--(SQRT((N$5-Entradas!$K$13)^2+($A29-Entradas!$L$13)^2)&lt;=Entradas!$D$13)+--(SQRT((N$5-Entradas!$K$14)^2+($A29-Entradas!$L$14)^2)&lt;=Entradas!$D$14)+--(SQRT((N$5-Entradas!$K$15)^2+($A29-Entradas!$L$15)^2)&lt;=Entradas!$D$15)+--(SQRT((N$5-Entradas!$K$16)^2+($A29-Entradas!$L$16)^2)&lt;=Entradas!$D$16))</f>
        <v>5</v>
      </c>
      <c r="O29" s="18">
        <f>IF((O$5^2+$A29^2)&gt;Entradas!$B$5^2,"",--(SQRT((O$5-Entradas!$K$12)^2+($A29-Entradas!$L$12)^2)&lt;=Entradas!$D$12)+--(SQRT((O$5-Entradas!$K$13)^2+($A29-Entradas!$L$13)^2)&lt;=Entradas!$D$13)+--(SQRT((O$5-Entradas!$K$14)^2+($A29-Entradas!$L$14)^2)&lt;=Entradas!$D$14)+--(SQRT((O$5-Entradas!$K$15)^2+($A29-Entradas!$L$15)^2)&lt;=Entradas!$D$15)+--(SQRT((O$5-Entradas!$K$16)^2+($A29-Entradas!$L$16)^2)&lt;=Entradas!$D$16))</f>
        <v>5</v>
      </c>
      <c r="P29" s="18">
        <f>IF((P$5^2+$A29^2)&gt;Entradas!$B$5^2,"",--(SQRT((P$5-Entradas!$K$12)^2+($A29-Entradas!$L$12)^2)&lt;=Entradas!$D$12)+--(SQRT((P$5-Entradas!$K$13)^2+($A29-Entradas!$L$13)^2)&lt;=Entradas!$D$13)+--(SQRT((P$5-Entradas!$K$14)^2+($A29-Entradas!$L$14)^2)&lt;=Entradas!$D$14)+--(SQRT((P$5-Entradas!$K$15)^2+($A29-Entradas!$L$15)^2)&lt;=Entradas!$D$15)+--(SQRT((P$5-Entradas!$K$16)^2+($A29-Entradas!$L$16)^2)&lt;=Entradas!$D$16))</f>
        <v>5</v>
      </c>
      <c r="Q29" s="18">
        <f>IF((Q$5^2+$A29^2)&gt;Entradas!$B$5^2,"",--(SQRT((Q$5-Entradas!$K$12)^2+($A29-Entradas!$L$12)^2)&lt;=Entradas!$D$12)+--(SQRT((Q$5-Entradas!$K$13)^2+($A29-Entradas!$L$13)^2)&lt;=Entradas!$D$13)+--(SQRT((Q$5-Entradas!$K$14)^2+($A29-Entradas!$L$14)^2)&lt;=Entradas!$D$14)+--(SQRT((Q$5-Entradas!$K$15)^2+($A29-Entradas!$L$15)^2)&lt;=Entradas!$D$15)+--(SQRT((Q$5-Entradas!$K$16)^2+($A29-Entradas!$L$16)^2)&lt;=Entradas!$D$16))</f>
        <v>5</v>
      </c>
      <c r="R29" s="18">
        <f>IF((R$5^2+$A29^2)&gt;Entradas!$B$5^2,"",--(SQRT((R$5-Entradas!$K$12)^2+($A29-Entradas!$L$12)^2)&lt;=Entradas!$D$12)+--(SQRT((R$5-Entradas!$K$13)^2+($A29-Entradas!$L$13)^2)&lt;=Entradas!$D$13)+--(SQRT((R$5-Entradas!$K$14)^2+($A29-Entradas!$L$14)^2)&lt;=Entradas!$D$14)+--(SQRT((R$5-Entradas!$K$15)^2+($A29-Entradas!$L$15)^2)&lt;=Entradas!$D$15)+--(SQRT((R$5-Entradas!$K$16)^2+($A29-Entradas!$L$16)^2)&lt;=Entradas!$D$16))</f>
        <v>5</v>
      </c>
      <c r="S29" s="18">
        <f>IF((S$5^2+$A29^2)&gt;Entradas!$B$5^2,"",--(SQRT((S$5-Entradas!$K$12)^2+($A29-Entradas!$L$12)^2)&lt;=Entradas!$D$12)+--(SQRT((S$5-Entradas!$K$13)^2+($A29-Entradas!$L$13)^2)&lt;=Entradas!$D$13)+--(SQRT((S$5-Entradas!$K$14)^2+($A29-Entradas!$L$14)^2)&lt;=Entradas!$D$14)+--(SQRT((S$5-Entradas!$K$15)^2+($A29-Entradas!$L$15)^2)&lt;=Entradas!$D$15)+--(SQRT((S$5-Entradas!$K$16)^2+($A29-Entradas!$L$16)^2)&lt;=Entradas!$D$16))</f>
        <v>5</v>
      </c>
      <c r="T29" s="18">
        <f>IF((T$5^2+$A29^2)&gt;Entradas!$B$5^2,"",--(SQRT((T$5-Entradas!$K$12)^2+($A29-Entradas!$L$12)^2)&lt;=Entradas!$D$12)+--(SQRT((T$5-Entradas!$K$13)^2+($A29-Entradas!$L$13)^2)&lt;=Entradas!$D$13)+--(SQRT((T$5-Entradas!$K$14)^2+($A29-Entradas!$L$14)^2)&lt;=Entradas!$D$14)+--(SQRT((T$5-Entradas!$K$15)^2+($A29-Entradas!$L$15)^2)&lt;=Entradas!$D$15)+--(SQRT((T$5-Entradas!$K$16)^2+($A29-Entradas!$L$16)^2)&lt;=Entradas!$D$16))</f>
        <v>5</v>
      </c>
      <c r="U29" s="18">
        <f>IF((U$5^2+$A29^2)&gt;Entradas!$B$5^2,"",--(SQRT((U$5-Entradas!$K$12)^2+($A29-Entradas!$L$12)^2)&lt;=Entradas!$D$12)+--(SQRT((U$5-Entradas!$K$13)^2+($A29-Entradas!$L$13)^2)&lt;=Entradas!$D$13)+--(SQRT((U$5-Entradas!$K$14)^2+($A29-Entradas!$L$14)^2)&lt;=Entradas!$D$14)+--(SQRT((U$5-Entradas!$K$15)^2+($A29-Entradas!$L$15)^2)&lt;=Entradas!$D$15)+--(SQRT((U$5-Entradas!$K$16)^2+($A29-Entradas!$L$16)^2)&lt;=Entradas!$D$16))</f>
        <v>5</v>
      </c>
      <c r="V29" s="18">
        <f>IF((V$5^2+$A29^2)&gt;Entradas!$B$5^2,"",--(SQRT((V$5-Entradas!$K$12)^2+($A29-Entradas!$L$12)^2)&lt;=Entradas!$D$12)+--(SQRT((V$5-Entradas!$K$13)^2+($A29-Entradas!$L$13)^2)&lt;=Entradas!$D$13)+--(SQRT((V$5-Entradas!$K$14)^2+($A29-Entradas!$L$14)^2)&lt;=Entradas!$D$14)+--(SQRT((V$5-Entradas!$K$15)^2+($A29-Entradas!$L$15)^2)&lt;=Entradas!$D$15)+--(SQRT((V$5-Entradas!$K$16)^2+($A29-Entradas!$L$16)^2)&lt;=Entradas!$D$16))</f>
        <v>5</v>
      </c>
      <c r="W29" s="18">
        <f>IF((W$5^2+$A29^2)&gt;Entradas!$B$5^2,"",--(SQRT((W$5-Entradas!$K$12)^2+($A29-Entradas!$L$12)^2)&lt;=Entradas!$D$12)+--(SQRT((W$5-Entradas!$K$13)^2+($A29-Entradas!$L$13)^2)&lt;=Entradas!$D$13)+--(SQRT((W$5-Entradas!$K$14)^2+($A29-Entradas!$L$14)^2)&lt;=Entradas!$D$14)+--(SQRT((W$5-Entradas!$K$15)^2+($A29-Entradas!$L$15)^2)&lt;=Entradas!$D$15)+--(SQRT((W$5-Entradas!$K$16)^2+($A29-Entradas!$L$16)^2)&lt;=Entradas!$D$16))</f>
        <v>5</v>
      </c>
      <c r="X29" s="18">
        <f>IF((X$5^2+$A29^2)&gt;Entradas!$B$5^2,"",--(SQRT((X$5-Entradas!$K$12)^2+($A29-Entradas!$L$12)^2)&lt;=Entradas!$D$12)+--(SQRT((X$5-Entradas!$K$13)^2+($A29-Entradas!$L$13)^2)&lt;=Entradas!$D$13)+--(SQRT((X$5-Entradas!$K$14)^2+($A29-Entradas!$L$14)^2)&lt;=Entradas!$D$14)+--(SQRT((X$5-Entradas!$K$15)^2+($A29-Entradas!$L$15)^2)&lt;=Entradas!$D$15)+--(SQRT((X$5-Entradas!$K$16)^2+($A29-Entradas!$L$16)^2)&lt;=Entradas!$D$16))</f>
        <v>5</v>
      </c>
      <c r="Y29" s="18">
        <f>IF((Y$5^2+$A29^2)&gt;Entradas!$B$5^2,"",--(SQRT((Y$5-Entradas!$K$12)^2+($A29-Entradas!$L$12)^2)&lt;=Entradas!$D$12)+--(SQRT((Y$5-Entradas!$K$13)^2+($A29-Entradas!$L$13)^2)&lt;=Entradas!$D$13)+--(SQRT((Y$5-Entradas!$K$14)^2+($A29-Entradas!$L$14)^2)&lt;=Entradas!$D$14)+--(SQRT((Y$5-Entradas!$K$15)^2+($A29-Entradas!$L$15)^2)&lt;=Entradas!$D$15)+--(SQRT((Y$5-Entradas!$K$16)^2+($A29-Entradas!$L$16)^2)&lt;=Entradas!$D$16))</f>
        <v>5</v>
      </c>
      <c r="Z29" s="18">
        <f>IF((Z$5^2+$A29^2)&gt;Entradas!$B$5^2,"",--(SQRT((Z$5-Entradas!$K$12)^2+($A29-Entradas!$L$12)^2)&lt;=Entradas!$D$12)+--(SQRT((Z$5-Entradas!$K$13)^2+($A29-Entradas!$L$13)^2)&lt;=Entradas!$D$13)+--(SQRT((Z$5-Entradas!$K$14)^2+($A29-Entradas!$L$14)^2)&lt;=Entradas!$D$14)+--(SQRT((Z$5-Entradas!$K$15)^2+($A29-Entradas!$L$15)^2)&lt;=Entradas!$D$15)+--(SQRT((Z$5-Entradas!$K$16)^2+($A29-Entradas!$L$16)^2)&lt;=Entradas!$D$16))</f>
        <v>5</v>
      </c>
      <c r="AA29" s="18">
        <f>IF((AA$5^2+$A29^2)&gt;Entradas!$B$5^2,"",--(SQRT((AA$5-Entradas!$K$12)^2+($A29-Entradas!$L$12)^2)&lt;=Entradas!$D$12)+--(SQRT((AA$5-Entradas!$K$13)^2+($A29-Entradas!$L$13)^2)&lt;=Entradas!$D$13)+--(SQRT((AA$5-Entradas!$K$14)^2+($A29-Entradas!$L$14)^2)&lt;=Entradas!$D$14)+--(SQRT((AA$5-Entradas!$K$15)^2+($A29-Entradas!$L$15)^2)&lt;=Entradas!$D$15)+--(SQRT((AA$5-Entradas!$K$16)^2+($A29-Entradas!$L$16)^2)&lt;=Entradas!$D$16))</f>
        <v>5</v>
      </c>
      <c r="AB29" s="18">
        <f>IF((AB$5^2+$A29^2)&gt;Entradas!$B$5^2,"",--(SQRT((AB$5-Entradas!$K$12)^2+($A29-Entradas!$L$12)^2)&lt;=Entradas!$D$12)+--(SQRT((AB$5-Entradas!$K$13)^2+($A29-Entradas!$L$13)^2)&lt;=Entradas!$D$13)+--(SQRT((AB$5-Entradas!$K$14)^2+($A29-Entradas!$L$14)^2)&lt;=Entradas!$D$14)+--(SQRT((AB$5-Entradas!$K$15)^2+($A29-Entradas!$L$15)^2)&lt;=Entradas!$D$15)+--(SQRT((AB$5-Entradas!$K$16)^2+($A29-Entradas!$L$16)^2)&lt;=Entradas!$D$16))</f>
        <v>5</v>
      </c>
      <c r="AC29" s="18">
        <f>IF((AC$5^2+$A29^2)&gt;Entradas!$B$5^2,"",--(SQRT((AC$5-Entradas!$K$12)^2+($A29-Entradas!$L$12)^2)&lt;=Entradas!$D$12)+--(SQRT((AC$5-Entradas!$K$13)^2+($A29-Entradas!$L$13)^2)&lt;=Entradas!$D$13)+--(SQRT((AC$5-Entradas!$K$14)^2+($A29-Entradas!$L$14)^2)&lt;=Entradas!$D$14)+--(SQRT((AC$5-Entradas!$K$15)^2+($A29-Entradas!$L$15)^2)&lt;=Entradas!$D$15)+--(SQRT((AC$5-Entradas!$K$16)^2+($A29-Entradas!$L$16)^2)&lt;=Entradas!$D$16))</f>
        <v>5</v>
      </c>
      <c r="AD29" s="18">
        <f>IF((AD$5^2+$A29^2)&gt;Entradas!$B$5^2,"",--(SQRT((AD$5-Entradas!$K$12)^2+($A29-Entradas!$L$12)^2)&lt;=Entradas!$D$12)+--(SQRT((AD$5-Entradas!$K$13)^2+($A29-Entradas!$L$13)^2)&lt;=Entradas!$D$13)+--(SQRT((AD$5-Entradas!$K$14)^2+($A29-Entradas!$L$14)^2)&lt;=Entradas!$D$14)+--(SQRT((AD$5-Entradas!$K$15)^2+($A29-Entradas!$L$15)^2)&lt;=Entradas!$D$15)+--(SQRT((AD$5-Entradas!$K$16)^2+($A29-Entradas!$L$16)^2)&lt;=Entradas!$D$16))</f>
        <v>4</v>
      </c>
      <c r="AE29" s="18">
        <f>IF((AE$5^2+$A29^2)&gt;Entradas!$B$5^2,"",--(SQRT((AE$5-Entradas!$K$12)^2+($A29-Entradas!$L$12)^2)&lt;=Entradas!$D$12)+--(SQRT((AE$5-Entradas!$K$13)^2+($A29-Entradas!$L$13)^2)&lt;=Entradas!$D$13)+--(SQRT((AE$5-Entradas!$K$14)^2+($A29-Entradas!$L$14)^2)&lt;=Entradas!$D$14)+--(SQRT((AE$5-Entradas!$K$15)^2+($A29-Entradas!$L$15)^2)&lt;=Entradas!$D$15)+--(SQRT((AE$5-Entradas!$K$16)^2+($A29-Entradas!$L$16)^2)&lt;=Entradas!$D$16))</f>
        <v>4</v>
      </c>
      <c r="AF29" s="18">
        <f>IF((AF$5^2+$A29^2)&gt;Entradas!$B$5^2,"",--(SQRT((AF$5-Entradas!$K$12)^2+($A29-Entradas!$L$12)^2)&lt;=Entradas!$D$12)+--(SQRT((AF$5-Entradas!$K$13)^2+($A29-Entradas!$L$13)^2)&lt;=Entradas!$D$13)+--(SQRT((AF$5-Entradas!$K$14)^2+($A29-Entradas!$L$14)^2)&lt;=Entradas!$D$14)+--(SQRT((AF$5-Entradas!$K$15)^2+($A29-Entradas!$L$15)^2)&lt;=Entradas!$D$15)+--(SQRT((AF$5-Entradas!$K$16)^2+($A29-Entradas!$L$16)^2)&lt;=Entradas!$D$16))</f>
        <v>4</v>
      </c>
      <c r="AG29" s="18">
        <f>IF((AG$5^2+$A29^2)&gt;Entradas!$B$5^2,"",--(SQRT((AG$5-Entradas!$K$12)^2+($A29-Entradas!$L$12)^2)&lt;=Entradas!$D$12)+--(SQRT((AG$5-Entradas!$K$13)^2+($A29-Entradas!$L$13)^2)&lt;=Entradas!$D$13)+--(SQRT((AG$5-Entradas!$K$14)^2+($A29-Entradas!$L$14)^2)&lt;=Entradas!$D$14)+--(SQRT((AG$5-Entradas!$K$15)^2+($A29-Entradas!$L$15)^2)&lt;=Entradas!$D$15)+--(SQRT((AG$5-Entradas!$K$16)^2+($A29-Entradas!$L$16)^2)&lt;=Entradas!$D$16))</f>
        <v>4</v>
      </c>
      <c r="AH29" s="18">
        <f>IF((AH$5^2+$A29^2)&gt;Entradas!$B$5^2,"",--(SQRT((AH$5-Entradas!$K$12)^2+($A29-Entradas!$L$12)^2)&lt;=Entradas!$D$12)+--(SQRT((AH$5-Entradas!$K$13)^2+($A29-Entradas!$L$13)^2)&lt;=Entradas!$D$13)+--(SQRT((AH$5-Entradas!$K$14)^2+($A29-Entradas!$L$14)^2)&lt;=Entradas!$D$14)+--(SQRT((AH$5-Entradas!$K$15)^2+($A29-Entradas!$L$15)^2)&lt;=Entradas!$D$15)+--(SQRT((AH$5-Entradas!$K$16)^2+($A29-Entradas!$L$16)^2)&lt;=Entradas!$D$16))</f>
        <v>4</v>
      </c>
      <c r="AI29" s="18">
        <f>IF((AI$5^2+$A29^2)&gt;Entradas!$B$5^2,"",--(SQRT((AI$5-Entradas!$K$12)^2+($A29-Entradas!$L$12)^2)&lt;=Entradas!$D$12)+--(SQRT((AI$5-Entradas!$K$13)^2+($A29-Entradas!$L$13)^2)&lt;=Entradas!$D$13)+--(SQRT((AI$5-Entradas!$K$14)^2+($A29-Entradas!$L$14)^2)&lt;=Entradas!$D$14)+--(SQRT((AI$5-Entradas!$K$15)^2+($A29-Entradas!$L$15)^2)&lt;=Entradas!$D$15)+--(SQRT((AI$5-Entradas!$K$16)^2+($A29-Entradas!$L$16)^2)&lt;=Entradas!$D$16))</f>
        <v>4</v>
      </c>
      <c r="AJ29" s="18">
        <f>IF((AJ$5^2+$A29^2)&gt;Entradas!$B$5^2,"",--(SQRT((AJ$5-Entradas!$K$12)^2+($A29-Entradas!$L$12)^2)&lt;=Entradas!$D$12)+--(SQRT((AJ$5-Entradas!$K$13)^2+($A29-Entradas!$L$13)^2)&lt;=Entradas!$D$13)+--(SQRT((AJ$5-Entradas!$K$14)^2+($A29-Entradas!$L$14)^2)&lt;=Entradas!$D$14)+--(SQRT((AJ$5-Entradas!$K$15)^2+($A29-Entradas!$L$15)^2)&lt;=Entradas!$D$15)+--(SQRT((AJ$5-Entradas!$K$16)^2+($A29-Entradas!$L$16)^2)&lt;=Entradas!$D$16))</f>
        <v>4</v>
      </c>
      <c r="AK29" s="18">
        <f>IF((AK$5^2+$A29^2)&gt;Entradas!$B$5^2,"",--(SQRT((AK$5-Entradas!$K$12)^2+($A29-Entradas!$L$12)^2)&lt;=Entradas!$D$12)+--(SQRT((AK$5-Entradas!$K$13)^2+($A29-Entradas!$L$13)^2)&lt;=Entradas!$D$13)+--(SQRT((AK$5-Entradas!$K$14)^2+($A29-Entradas!$L$14)^2)&lt;=Entradas!$D$14)+--(SQRT((AK$5-Entradas!$K$15)^2+($A29-Entradas!$L$15)^2)&lt;=Entradas!$D$15)+--(SQRT((AK$5-Entradas!$K$16)^2+($A29-Entradas!$L$16)^2)&lt;=Entradas!$D$16))</f>
        <v>4</v>
      </c>
      <c r="AL29" s="18">
        <f>IF((AL$5^2+$A29^2)&gt;Entradas!$B$5^2,"",--(SQRT((AL$5-Entradas!$K$12)^2+($A29-Entradas!$L$12)^2)&lt;=Entradas!$D$12)+--(SQRT((AL$5-Entradas!$K$13)^2+($A29-Entradas!$L$13)^2)&lt;=Entradas!$D$13)+--(SQRT((AL$5-Entradas!$K$14)^2+($A29-Entradas!$L$14)^2)&lt;=Entradas!$D$14)+--(SQRT((AL$5-Entradas!$K$15)^2+($A29-Entradas!$L$15)^2)&lt;=Entradas!$D$15)+--(SQRT((AL$5-Entradas!$K$16)^2+($A29-Entradas!$L$16)^2)&lt;=Entradas!$D$16))</f>
        <v>4</v>
      </c>
      <c r="AM29" s="18">
        <f>IF((AM$5^2+$A29^2)&gt;Entradas!$B$5^2,"",--(SQRT((AM$5-Entradas!$K$12)^2+($A29-Entradas!$L$12)^2)&lt;=Entradas!$D$12)+--(SQRT((AM$5-Entradas!$K$13)^2+($A29-Entradas!$L$13)^2)&lt;=Entradas!$D$13)+--(SQRT((AM$5-Entradas!$K$14)^2+($A29-Entradas!$L$14)^2)&lt;=Entradas!$D$14)+--(SQRT((AM$5-Entradas!$K$15)^2+($A29-Entradas!$L$15)^2)&lt;=Entradas!$D$15)+--(SQRT((AM$5-Entradas!$K$16)^2+($A29-Entradas!$L$16)^2)&lt;=Entradas!$D$16))</f>
        <v>4</v>
      </c>
      <c r="AN29" s="18">
        <f>IF((AN$5^2+$A29^2)&gt;Entradas!$B$5^2,"",--(SQRT((AN$5-Entradas!$K$12)^2+($A29-Entradas!$L$12)^2)&lt;=Entradas!$D$12)+--(SQRT((AN$5-Entradas!$K$13)^2+($A29-Entradas!$L$13)^2)&lt;=Entradas!$D$13)+--(SQRT((AN$5-Entradas!$K$14)^2+($A29-Entradas!$L$14)^2)&lt;=Entradas!$D$14)+--(SQRT((AN$5-Entradas!$K$15)^2+($A29-Entradas!$L$15)^2)&lt;=Entradas!$D$15)+--(SQRT((AN$5-Entradas!$K$16)^2+($A29-Entradas!$L$16)^2)&lt;=Entradas!$D$16))</f>
        <v>4</v>
      </c>
      <c r="AO29" s="18">
        <f>IF((AO$5^2+$A29^2)&gt;Entradas!$B$5^2,"",--(SQRT((AO$5-Entradas!$K$12)^2+($A29-Entradas!$L$12)^2)&lt;=Entradas!$D$12)+--(SQRT((AO$5-Entradas!$K$13)^2+($A29-Entradas!$L$13)^2)&lt;=Entradas!$D$13)+--(SQRT((AO$5-Entradas!$K$14)^2+($A29-Entradas!$L$14)^2)&lt;=Entradas!$D$14)+--(SQRT((AO$5-Entradas!$K$15)^2+($A29-Entradas!$L$15)^2)&lt;=Entradas!$D$15)+--(SQRT((AO$5-Entradas!$K$16)^2+($A29-Entradas!$L$16)^2)&lt;=Entradas!$D$16))</f>
        <v>4</v>
      </c>
      <c r="AP29" s="18" t="str">
        <f>IF((AP$5^2+$A29^2)&gt;Entradas!$B$5^2,"",--(SQRT((AP$5-Entradas!$K$12)^2+($A29-Entradas!$L$12)^2)&lt;=Entradas!$D$12)+--(SQRT((AP$5-Entradas!$K$13)^2+($A29-Entradas!$L$13)^2)&lt;=Entradas!$D$13)+--(SQRT((AP$5-Entradas!$K$14)^2+($A29-Entradas!$L$14)^2)&lt;=Entradas!$D$14)+--(SQRT((AP$5-Entradas!$K$15)^2+($A29-Entradas!$L$15)^2)&lt;=Entradas!$D$15)+--(SQRT((AP$5-Entradas!$K$16)^2+($A29-Entradas!$L$16)^2)&lt;=Entradas!$D$16))</f>
        <v/>
      </c>
    </row>
    <row r="30" spans="1:42" ht="18" customHeight="1" x14ac:dyDescent="0.2">
      <c r="A30" s="17">
        <f>A29-2*Entradas!$B$5/(41-1)</f>
        <v>-0.40000000000000069</v>
      </c>
      <c r="B30" s="18" t="str">
        <f>IF((B$5^2+$A30^2)&gt;Entradas!$B$5^2,"",--(SQRT((B$5-Entradas!$K$12)^2+($A30-Entradas!$L$12)^2)&lt;=Entradas!$D$12)+--(SQRT((B$5-Entradas!$K$13)^2+($A30-Entradas!$L$13)^2)&lt;=Entradas!$D$13)+--(SQRT((B$5-Entradas!$K$14)^2+($A30-Entradas!$L$14)^2)&lt;=Entradas!$D$14)+--(SQRT((B$5-Entradas!$K$15)^2+($A30-Entradas!$L$15)^2)&lt;=Entradas!$D$15)+--(SQRT((B$5-Entradas!$K$16)^2+($A30-Entradas!$L$16)^2)&lt;=Entradas!$D$16))</f>
        <v/>
      </c>
      <c r="C30" s="18">
        <f>IF((C$5^2+$A30^2)&gt;Entradas!$B$5^2,"",--(SQRT((C$5-Entradas!$K$12)^2+($A30-Entradas!$L$12)^2)&lt;=Entradas!$D$12)+--(SQRT((C$5-Entradas!$K$13)^2+($A30-Entradas!$L$13)^2)&lt;=Entradas!$D$13)+--(SQRT((C$5-Entradas!$K$14)^2+($A30-Entradas!$L$14)^2)&lt;=Entradas!$D$14)+--(SQRT((C$5-Entradas!$K$15)^2+($A30-Entradas!$L$15)^2)&lt;=Entradas!$D$15)+--(SQRT((C$5-Entradas!$K$16)^2+($A30-Entradas!$L$16)^2)&lt;=Entradas!$D$16))</f>
        <v>5</v>
      </c>
      <c r="D30" s="18">
        <f>IF((D$5^2+$A30^2)&gt;Entradas!$B$5^2,"",--(SQRT((D$5-Entradas!$K$12)^2+($A30-Entradas!$L$12)^2)&lt;=Entradas!$D$12)+--(SQRT((D$5-Entradas!$K$13)^2+($A30-Entradas!$L$13)^2)&lt;=Entradas!$D$13)+--(SQRT((D$5-Entradas!$K$14)^2+($A30-Entradas!$L$14)^2)&lt;=Entradas!$D$14)+--(SQRT((D$5-Entradas!$K$15)^2+($A30-Entradas!$L$15)^2)&lt;=Entradas!$D$15)+--(SQRT((D$5-Entradas!$K$16)^2+($A30-Entradas!$L$16)^2)&lt;=Entradas!$D$16))</f>
        <v>5</v>
      </c>
      <c r="E30" s="18">
        <f>IF((E$5^2+$A30^2)&gt;Entradas!$B$5^2,"",--(SQRT((E$5-Entradas!$K$12)^2+($A30-Entradas!$L$12)^2)&lt;=Entradas!$D$12)+--(SQRT((E$5-Entradas!$K$13)^2+($A30-Entradas!$L$13)^2)&lt;=Entradas!$D$13)+--(SQRT((E$5-Entradas!$K$14)^2+($A30-Entradas!$L$14)^2)&lt;=Entradas!$D$14)+--(SQRT((E$5-Entradas!$K$15)^2+($A30-Entradas!$L$15)^2)&lt;=Entradas!$D$15)+--(SQRT((E$5-Entradas!$K$16)^2+($A30-Entradas!$L$16)^2)&lt;=Entradas!$D$16))</f>
        <v>5</v>
      </c>
      <c r="F30" s="18">
        <f>IF((F$5^2+$A30^2)&gt;Entradas!$B$5^2,"",--(SQRT((F$5-Entradas!$K$12)^2+($A30-Entradas!$L$12)^2)&lt;=Entradas!$D$12)+--(SQRT((F$5-Entradas!$K$13)^2+($A30-Entradas!$L$13)^2)&lt;=Entradas!$D$13)+--(SQRT((F$5-Entradas!$K$14)^2+($A30-Entradas!$L$14)^2)&lt;=Entradas!$D$14)+--(SQRT((F$5-Entradas!$K$15)^2+($A30-Entradas!$L$15)^2)&lt;=Entradas!$D$15)+--(SQRT((F$5-Entradas!$K$16)^2+($A30-Entradas!$L$16)^2)&lt;=Entradas!$D$16))</f>
        <v>5</v>
      </c>
      <c r="G30" s="18">
        <f>IF((G$5^2+$A30^2)&gt;Entradas!$B$5^2,"",--(SQRT((G$5-Entradas!$K$12)^2+($A30-Entradas!$L$12)^2)&lt;=Entradas!$D$12)+--(SQRT((G$5-Entradas!$K$13)^2+($A30-Entradas!$L$13)^2)&lt;=Entradas!$D$13)+--(SQRT((G$5-Entradas!$K$14)^2+($A30-Entradas!$L$14)^2)&lt;=Entradas!$D$14)+--(SQRT((G$5-Entradas!$K$15)^2+($A30-Entradas!$L$15)^2)&lt;=Entradas!$D$15)+--(SQRT((G$5-Entradas!$K$16)^2+($A30-Entradas!$L$16)^2)&lt;=Entradas!$D$16))</f>
        <v>5</v>
      </c>
      <c r="H30" s="18">
        <f>IF((H$5^2+$A30^2)&gt;Entradas!$B$5^2,"",--(SQRT((H$5-Entradas!$K$12)^2+($A30-Entradas!$L$12)^2)&lt;=Entradas!$D$12)+--(SQRT((H$5-Entradas!$K$13)^2+($A30-Entradas!$L$13)^2)&lt;=Entradas!$D$13)+--(SQRT((H$5-Entradas!$K$14)^2+($A30-Entradas!$L$14)^2)&lt;=Entradas!$D$14)+--(SQRT((H$5-Entradas!$K$15)^2+($A30-Entradas!$L$15)^2)&lt;=Entradas!$D$15)+--(SQRT((H$5-Entradas!$K$16)^2+($A30-Entradas!$L$16)^2)&lt;=Entradas!$D$16))</f>
        <v>5</v>
      </c>
      <c r="I30" s="18">
        <f>IF((I$5^2+$A30^2)&gt;Entradas!$B$5^2,"",--(SQRT((I$5-Entradas!$K$12)^2+($A30-Entradas!$L$12)^2)&lt;=Entradas!$D$12)+--(SQRT((I$5-Entradas!$K$13)^2+($A30-Entradas!$L$13)^2)&lt;=Entradas!$D$13)+--(SQRT((I$5-Entradas!$K$14)^2+($A30-Entradas!$L$14)^2)&lt;=Entradas!$D$14)+--(SQRT((I$5-Entradas!$K$15)^2+($A30-Entradas!$L$15)^2)&lt;=Entradas!$D$15)+--(SQRT((I$5-Entradas!$K$16)^2+($A30-Entradas!$L$16)^2)&lt;=Entradas!$D$16))</f>
        <v>5</v>
      </c>
      <c r="J30" s="18">
        <f>IF((J$5^2+$A30^2)&gt;Entradas!$B$5^2,"",--(SQRT((J$5-Entradas!$K$12)^2+($A30-Entradas!$L$12)^2)&lt;=Entradas!$D$12)+--(SQRT((J$5-Entradas!$K$13)^2+($A30-Entradas!$L$13)^2)&lt;=Entradas!$D$13)+--(SQRT((J$5-Entradas!$K$14)^2+($A30-Entradas!$L$14)^2)&lt;=Entradas!$D$14)+--(SQRT((J$5-Entradas!$K$15)^2+($A30-Entradas!$L$15)^2)&lt;=Entradas!$D$15)+--(SQRT((J$5-Entradas!$K$16)^2+($A30-Entradas!$L$16)^2)&lt;=Entradas!$D$16))</f>
        <v>5</v>
      </c>
      <c r="K30" s="18">
        <f>IF((K$5^2+$A30^2)&gt;Entradas!$B$5^2,"",--(SQRT((K$5-Entradas!$K$12)^2+($A30-Entradas!$L$12)^2)&lt;=Entradas!$D$12)+--(SQRT((K$5-Entradas!$K$13)^2+($A30-Entradas!$L$13)^2)&lt;=Entradas!$D$13)+--(SQRT((K$5-Entradas!$K$14)^2+($A30-Entradas!$L$14)^2)&lt;=Entradas!$D$14)+--(SQRT((K$5-Entradas!$K$15)^2+($A30-Entradas!$L$15)^2)&lt;=Entradas!$D$15)+--(SQRT((K$5-Entradas!$K$16)^2+($A30-Entradas!$L$16)^2)&lt;=Entradas!$D$16))</f>
        <v>5</v>
      </c>
      <c r="L30" s="18">
        <f>IF((L$5^2+$A30^2)&gt;Entradas!$B$5^2,"",--(SQRT((L$5-Entradas!$K$12)^2+($A30-Entradas!$L$12)^2)&lt;=Entradas!$D$12)+--(SQRT((L$5-Entradas!$K$13)^2+($A30-Entradas!$L$13)^2)&lt;=Entradas!$D$13)+--(SQRT((L$5-Entradas!$K$14)^2+($A30-Entradas!$L$14)^2)&lt;=Entradas!$D$14)+--(SQRT((L$5-Entradas!$K$15)^2+($A30-Entradas!$L$15)^2)&lt;=Entradas!$D$15)+--(SQRT((L$5-Entradas!$K$16)^2+($A30-Entradas!$L$16)^2)&lt;=Entradas!$D$16))</f>
        <v>5</v>
      </c>
      <c r="M30" s="18">
        <f>IF((M$5^2+$A30^2)&gt;Entradas!$B$5^2,"",--(SQRT((M$5-Entradas!$K$12)^2+($A30-Entradas!$L$12)^2)&lt;=Entradas!$D$12)+--(SQRT((M$5-Entradas!$K$13)^2+($A30-Entradas!$L$13)^2)&lt;=Entradas!$D$13)+--(SQRT((M$5-Entradas!$K$14)^2+($A30-Entradas!$L$14)^2)&lt;=Entradas!$D$14)+--(SQRT((M$5-Entradas!$K$15)^2+($A30-Entradas!$L$15)^2)&lt;=Entradas!$D$15)+--(SQRT((M$5-Entradas!$K$16)^2+($A30-Entradas!$L$16)^2)&lt;=Entradas!$D$16))</f>
        <v>5</v>
      </c>
      <c r="N30" s="18">
        <f>IF((N$5^2+$A30^2)&gt;Entradas!$B$5^2,"",--(SQRT((N$5-Entradas!$K$12)^2+($A30-Entradas!$L$12)^2)&lt;=Entradas!$D$12)+--(SQRT((N$5-Entradas!$K$13)^2+($A30-Entradas!$L$13)^2)&lt;=Entradas!$D$13)+--(SQRT((N$5-Entradas!$K$14)^2+($A30-Entradas!$L$14)^2)&lt;=Entradas!$D$14)+--(SQRT((N$5-Entradas!$K$15)^2+($A30-Entradas!$L$15)^2)&lt;=Entradas!$D$15)+--(SQRT((N$5-Entradas!$K$16)^2+($A30-Entradas!$L$16)^2)&lt;=Entradas!$D$16))</f>
        <v>5</v>
      </c>
      <c r="O30" s="18">
        <f>IF((O$5^2+$A30^2)&gt;Entradas!$B$5^2,"",--(SQRT((O$5-Entradas!$K$12)^2+($A30-Entradas!$L$12)^2)&lt;=Entradas!$D$12)+--(SQRT((O$5-Entradas!$K$13)^2+($A30-Entradas!$L$13)^2)&lt;=Entradas!$D$13)+--(SQRT((O$5-Entradas!$K$14)^2+($A30-Entradas!$L$14)^2)&lt;=Entradas!$D$14)+--(SQRT((O$5-Entradas!$K$15)^2+($A30-Entradas!$L$15)^2)&lt;=Entradas!$D$15)+--(SQRT((O$5-Entradas!$K$16)^2+($A30-Entradas!$L$16)^2)&lt;=Entradas!$D$16))</f>
        <v>5</v>
      </c>
      <c r="P30" s="18">
        <f>IF((P$5^2+$A30^2)&gt;Entradas!$B$5^2,"",--(SQRT((P$5-Entradas!$K$12)^2+($A30-Entradas!$L$12)^2)&lt;=Entradas!$D$12)+--(SQRT((P$5-Entradas!$K$13)^2+($A30-Entradas!$L$13)^2)&lt;=Entradas!$D$13)+--(SQRT((P$5-Entradas!$K$14)^2+($A30-Entradas!$L$14)^2)&lt;=Entradas!$D$14)+--(SQRT((P$5-Entradas!$K$15)^2+($A30-Entradas!$L$15)^2)&lt;=Entradas!$D$15)+--(SQRT((P$5-Entradas!$K$16)^2+($A30-Entradas!$L$16)^2)&lt;=Entradas!$D$16))</f>
        <v>5</v>
      </c>
      <c r="Q30" s="18">
        <f>IF((Q$5^2+$A30^2)&gt;Entradas!$B$5^2,"",--(SQRT((Q$5-Entradas!$K$12)^2+($A30-Entradas!$L$12)^2)&lt;=Entradas!$D$12)+--(SQRT((Q$5-Entradas!$K$13)^2+($A30-Entradas!$L$13)^2)&lt;=Entradas!$D$13)+--(SQRT((Q$5-Entradas!$K$14)^2+($A30-Entradas!$L$14)^2)&lt;=Entradas!$D$14)+--(SQRT((Q$5-Entradas!$K$15)^2+($A30-Entradas!$L$15)^2)&lt;=Entradas!$D$15)+--(SQRT((Q$5-Entradas!$K$16)^2+($A30-Entradas!$L$16)^2)&lt;=Entradas!$D$16))</f>
        <v>5</v>
      </c>
      <c r="R30" s="18">
        <f>IF((R$5^2+$A30^2)&gt;Entradas!$B$5^2,"",--(SQRT((R$5-Entradas!$K$12)^2+($A30-Entradas!$L$12)^2)&lt;=Entradas!$D$12)+--(SQRT((R$5-Entradas!$K$13)^2+($A30-Entradas!$L$13)^2)&lt;=Entradas!$D$13)+--(SQRT((R$5-Entradas!$K$14)^2+($A30-Entradas!$L$14)^2)&lt;=Entradas!$D$14)+--(SQRT((R$5-Entradas!$K$15)^2+($A30-Entradas!$L$15)^2)&lt;=Entradas!$D$15)+--(SQRT((R$5-Entradas!$K$16)^2+($A30-Entradas!$L$16)^2)&lt;=Entradas!$D$16))</f>
        <v>5</v>
      </c>
      <c r="S30" s="18">
        <f>IF((S$5^2+$A30^2)&gt;Entradas!$B$5^2,"",--(SQRT((S$5-Entradas!$K$12)^2+($A30-Entradas!$L$12)^2)&lt;=Entradas!$D$12)+--(SQRT((S$5-Entradas!$K$13)^2+($A30-Entradas!$L$13)^2)&lt;=Entradas!$D$13)+--(SQRT((S$5-Entradas!$K$14)^2+($A30-Entradas!$L$14)^2)&lt;=Entradas!$D$14)+--(SQRT((S$5-Entradas!$K$15)^2+($A30-Entradas!$L$15)^2)&lt;=Entradas!$D$15)+--(SQRT((S$5-Entradas!$K$16)^2+($A30-Entradas!$L$16)^2)&lt;=Entradas!$D$16))</f>
        <v>5</v>
      </c>
      <c r="T30" s="18">
        <f>IF((T$5^2+$A30^2)&gt;Entradas!$B$5^2,"",--(SQRT((T$5-Entradas!$K$12)^2+($A30-Entradas!$L$12)^2)&lt;=Entradas!$D$12)+--(SQRT((T$5-Entradas!$K$13)^2+($A30-Entradas!$L$13)^2)&lt;=Entradas!$D$13)+--(SQRT((T$5-Entradas!$K$14)^2+($A30-Entradas!$L$14)^2)&lt;=Entradas!$D$14)+--(SQRT((T$5-Entradas!$K$15)^2+($A30-Entradas!$L$15)^2)&lt;=Entradas!$D$15)+--(SQRT((T$5-Entradas!$K$16)^2+($A30-Entradas!$L$16)^2)&lt;=Entradas!$D$16))</f>
        <v>5</v>
      </c>
      <c r="U30" s="18">
        <f>IF((U$5^2+$A30^2)&gt;Entradas!$B$5^2,"",--(SQRT((U$5-Entradas!$K$12)^2+($A30-Entradas!$L$12)^2)&lt;=Entradas!$D$12)+--(SQRT((U$5-Entradas!$K$13)^2+($A30-Entradas!$L$13)^2)&lt;=Entradas!$D$13)+--(SQRT((U$5-Entradas!$K$14)^2+($A30-Entradas!$L$14)^2)&lt;=Entradas!$D$14)+--(SQRT((U$5-Entradas!$K$15)^2+($A30-Entradas!$L$15)^2)&lt;=Entradas!$D$15)+--(SQRT((U$5-Entradas!$K$16)^2+($A30-Entradas!$L$16)^2)&lt;=Entradas!$D$16))</f>
        <v>5</v>
      </c>
      <c r="V30" s="18">
        <f>IF((V$5^2+$A30^2)&gt;Entradas!$B$5^2,"",--(SQRT((V$5-Entradas!$K$12)^2+($A30-Entradas!$L$12)^2)&lt;=Entradas!$D$12)+--(SQRT((V$5-Entradas!$K$13)^2+($A30-Entradas!$L$13)^2)&lt;=Entradas!$D$13)+--(SQRT((V$5-Entradas!$K$14)^2+($A30-Entradas!$L$14)^2)&lt;=Entradas!$D$14)+--(SQRT((V$5-Entradas!$K$15)^2+($A30-Entradas!$L$15)^2)&lt;=Entradas!$D$15)+--(SQRT((V$5-Entradas!$K$16)^2+($A30-Entradas!$L$16)^2)&lt;=Entradas!$D$16))</f>
        <v>5</v>
      </c>
      <c r="W30" s="18">
        <f>IF((W$5^2+$A30^2)&gt;Entradas!$B$5^2,"",--(SQRT((W$5-Entradas!$K$12)^2+($A30-Entradas!$L$12)^2)&lt;=Entradas!$D$12)+--(SQRT((W$5-Entradas!$K$13)^2+($A30-Entradas!$L$13)^2)&lt;=Entradas!$D$13)+--(SQRT((W$5-Entradas!$K$14)^2+($A30-Entradas!$L$14)^2)&lt;=Entradas!$D$14)+--(SQRT((W$5-Entradas!$K$15)^2+($A30-Entradas!$L$15)^2)&lt;=Entradas!$D$15)+--(SQRT((W$5-Entradas!$K$16)^2+($A30-Entradas!$L$16)^2)&lt;=Entradas!$D$16))</f>
        <v>5</v>
      </c>
      <c r="X30" s="18">
        <f>IF((X$5^2+$A30^2)&gt;Entradas!$B$5^2,"",--(SQRT((X$5-Entradas!$K$12)^2+($A30-Entradas!$L$12)^2)&lt;=Entradas!$D$12)+--(SQRT((X$5-Entradas!$K$13)^2+($A30-Entradas!$L$13)^2)&lt;=Entradas!$D$13)+--(SQRT((X$5-Entradas!$K$14)^2+($A30-Entradas!$L$14)^2)&lt;=Entradas!$D$14)+--(SQRT((X$5-Entradas!$K$15)^2+($A30-Entradas!$L$15)^2)&lt;=Entradas!$D$15)+--(SQRT((X$5-Entradas!$K$16)^2+($A30-Entradas!$L$16)^2)&lt;=Entradas!$D$16))</f>
        <v>5</v>
      </c>
      <c r="Y30" s="18">
        <f>IF((Y$5^2+$A30^2)&gt;Entradas!$B$5^2,"",--(SQRT((Y$5-Entradas!$K$12)^2+($A30-Entradas!$L$12)^2)&lt;=Entradas!$D$12)+--(SQRT((Y$5-Entradas!$K$13)^2+($A30-Entradas!$L$13)^2)&lt;=Entradas!$D$13)+--(SQRT((Y$5-Entradas!$K$14)^2+($A30-Entradas!$L$14)^2)&lt;=Entradas!$D$14)+--(SQRT((Y$5-Entradas!$K$15)^2+($A30-Entradas!$L$15)^2)&lt;=Entradas!$D$15)+--(SQRT((Y$5-Entradas!$K$16)^2+($A30-Entradas!$L$16)^2)&lt;=Entradas!$D$16))</f>
        <v>5</v>
      </c>
      <c r="Z30" s="18">
        <f>IF((Z$5^2+$A30^2)&gt;Entradas!$B$5^2,"",--(SQRT((Z$5-Entradas!$K$12)^2+($A30-Entradas!$L$12)^2)&lt;=Entradas!$D$12)+--(SQRT((Z$5-Entradas!$K$13)^2+($A30-Entradas!$L$13)^2)&lt;=Entradas!$D$13)+--(SQRT((Z$5-Entradas!$K$14)^2+($A30-Entradas!$L$14)^2)&lt;=Entradas!$D$14)+--(SQRT((Z$5-Entradas!$K$15)^2+($A30-Entradas!$L$15)^2)&lt;=Entradas!$D$15)+--(SQRT((Z$5-Entradas!$K$16)^2+($A30-Entradas!$L$16)^2)&lt;=Entradas!$D$16))</f>
        <v>5</v>
      </c>
      <c r="AA30" s="18">
        <f>IF((AA$5^2+$A30^2)&gt;Entradas!$B$5^2,"",--(SQRT((AA$5-Entradas!$K$12)^2+($A30-Entradas!$L$12)^2)&lt;=Entradas!$D$12)+--(SQRT((AA$5-Entradas!$K$13)^2+($A30-Entradas!$L$13)^2)&lt;=Entradas!$D$13)+--(SQRT((AA$5-Entradas!$K$14)^2+($A30-Entradas!$L$14)^2)&lt;=Entradas!$D$14)+--(SQRT((AA$5-Entradas!$K$15)^2+($A30-Entradas!$L$15)^2)&lt;=Entradas!$D$15)+--(SQRT((AA$5-Entradas!$K$16)^2+($A30-Entradas!$L$16)^2)&lt;=Entradas!$D$16))</f>
        <v>5</v>
      </c>
      <c r="AB30" s="18">
        <f>IF((AB$5^2+$A30^2)&gt;Entradas!$B$5^2,"",--(SQRT((AB$5-Entradas!$K$12)^2+($A30-Entradas!$L$12)^2)&lt;=Entradas!$D$12)+--(SQRT((AB$5-Entradas!$K$13)^2+($A30-Entradas!$L$13)^2)&lt;=Entradas!$D$13)+--(SQRT((AB$5-Entradas!$K$14)^2+($A30-Entradas!$L$14)^2)&lt;=Entradas!$D$14)+--(SQRT((AB$5-Entradas!$K$15)^2+($A30-Entradas!$L$15)^2)&lt;=Entradas!$D$15)+--(SQRT((AB$5-Entradas!$K$16)^2+($A30-Entradas!$L$16)^2)&lt;=Entradas!$D$16))</f>
        <v>5</v>
      </c>
      <c r="AC30" s="18">
        <f>IF((AC$5^2+$A30^2)&gt;Entradas!$B$5^2,"",--(SQRT((AC$5-Entradas!$K$12)^2+($A30-Entradas!$L$12)^2)&lt;=Entradas!$D$12)+--(SQRT((AC$5-Entradas!$K$13)^2+($A30-Entradas!$L$13)^2)&lt;=Entradas!$D$13)+--(SQRT((AC$5-Entradas!$K$14)^2+($A30-Entradas!$L$14)^2)&lt;=Entradas!$D$14)+--(SQRT((AC$5-Entradas!$K$15)^2+($A30-Entradas!$L$15)^2)&lt;=Entradas!$D$15)+--(SQRT((AC$5-Entradas!$K$16)^2+($A30-Entradas!$L$16)^2)&lt;=Entradas!$D$16))</f>
        <v>4</v>
      </c>
      <c r="AD30" s="18">
        <f>IF((AD$5^2+$A30^2)&gt;Entradas!$B$5^2,"",--(SQRT((AD$5-Entradas!$K$12)^2+($A30-Entradas!$L$12)^2)&lt;=Entradas!$D$12)+--(SQRT((AD$5-Entradas!$K$13)^2+($A30-Entradas!$L$13)^2)&lt;=Entradas!$D$13)+--(SQRT((AD$5-Entradas!$K$14)^2+($A30-Entradas!$L$14)^2)&lt;=Entradas!$D$14)+--(SQRT((AD$5-Entradas!$K$15)^2+($A30-Entradas!$L$15)^2)&lt;=Entradas!$D$15)+--(SQRT((AD$5-Entradas!$K$16)^2+($A30-Entradas!$L$16)^2)&lt;=Entradas!$D$16))</f>
        <v>4</v>
      </c>
      <c r="AE30" s="18">
        <f>IF((AE$5^2+$A30^2)&gt;Entradas!$B$5^2,"",--(SQRT((AE$5-Entradas!$K$12)^2+($A30-Entradas!$L$12)^2)&lt;=Entradas!$D$12)+--(SQRT((AE$5-Entradas!$K$13)^2+($A30-Entradas!$L$13)^2)&lt;=Entradas!$D$13)+--(SQRT((AE$5-Entradas!$K$14)^2+($A30-Entradas!$L$14)^2)&lt;=Entradas!$D$14)+--(SQRT((AE$5-Entradas!$K$15)^2+($A30-Entradas!$L$15)^2)&lt;=Entradas!$D$15)+--(SQRT((AE$5-Entradas!$K$16)^2+($A30-Entradas!$L$16)^2)&lt;=Entradas!$D$16))</f>
        <v>4</v>
      </c>
      <c r="AF30" s="18">
        <f>IF((AF$5^2+$A30^2)&gt;Entradas!$B$5^2,"",--(SQRT((AF$5-Entradas!$K$12)^2+($A30-Entradas!$L$12)^2)&lt;=Entradas!$D$12)+--(SQRT((AF$5-Entradas!$K$13)^2+($A30-Entradas!$L$13)^2)&lt;=Entradas!$D$13)+--(SQRT((AF$5-Entradas!$K$14)^2+($A30-Entradas!$L$14)^2)&lt;=Entradas!$D$14)+--(SQRT((AF$5-Entradas!$K$15)^2+($A30-Entradas!$L$15)^2)&lt;=Entradas!$D$15)+--(SQRT((AF$5-Entradas!$K$16)^2+($A30-Entradas!$L$16)^2)&lt;=Entradas!$D$16))</f>
        <v>4</v>
      </c>
      <c r="AG30" s="18">
        <f>IF((AG$5^2+$A30^2)&gt;Entradas!$B$5^2,"",--(SQRT((AG$5-Entradas!$K$12)^2+($A30-Entradas!$L$12)^2)&lt;=Entradas!$D$12)+--(SQRT((AG$5-Entradas!$K$13)^2+($A30-Entradas!$L$13)^2)&lt;=Entradas!$D$13)+--(SQRT((AG$5-Entradas!$K$14)^2+($A30-Entradas!$L$14)^2)&lt;=Entradas!$D$14)+--(SQRT((AG$5-Entradas!$K$15)^2+($A30-Entradas!$L$15)^2)&lt;=Entradas!$D$15)+--(SQRT((AG$5-Entradas!$K$16)^2+($A30-Entradas!$L$16)^2)&lt;=Entradas!$D$16))</f>
        <v>4</v>
      </c>
      <c r="AH30" s="18">
        <f>IF((AH$5^2+$A30^2)&gt;Entradas!$B$5^2,"",--(SQRT((AH$5-Entradas!$K$12)^2+($A30-Entradas!$L$12)^2)&lt;=Entradas!$D$12)+--(SQRT((AH$5-Entradas!$K$13)^2+($A30-Entradas!$L$13)^2)&lt;=Entradas!$D$13)+--(SQRT((AH$5-Entradas!$K$14)^2+($A30-Entradas!$L$14)^2)&lt;=Entradas!$D$14)+--(SQRT((AH$5-Entradas!$K$15)^2+($A30-Entradas!$L$15)^2)&lt;=Entradas!$D$15)+--(SQRT((AH$5-Entradas!$K$16)^2+($A30-Entradas!$L$16)^2)&lt;=Entradas!$D$16))</f>
        <v>4</v>
      </c>
      <c r="AI30" s="18">
        <f>IF((AI$5^2+$A30^2)&gt;Entradas!$B$5^2,"",--(SQRT((AI$5-Entradas!$K$12)^2+($A30-Entradas!$L$12)^2)&lt;=Entradas!$D$12)+--(SQRT((AI$5-Entradas!$K$13)^2+($A30-Entradas!$L$13)^2)&lt;=Entradas!$D$13)+--(SQRT((AI$5-Entradas!$K$14)^2+($A30-Entradas!$L$14)^2)&lt;=Entradas!$D$14)+--(SQRT((AI$5-Entradas!$K$15)^2+($A30-Entradas!$L$15)^2)&lt;=Entradas!$D$15)+--(SQRT((AI$5-Entradas!$K$16)^2+($A30-Entradas!$L$16)^2)&lt;=Entradas!$D$16))</f>
        <v>4</v>
      </c>
      <c r="AJ30" s="18">
        <f>IF((AJ$5^2+$A30^2)&gt;Entradas!$B$5^2,"",--(SQRT((AJ$5-Entradas!$K$12)^2+($A30-Entradas!$L$12)^2)&lt;=Entradas!$D$12)+--(SQRT((AJ$5-Entradas!$K$13)^2+($A30-Entradas!$L$13)^2)&lt;=Entradas!$D$13)+--(SQRT((AJ$5-Entradas!$K$14)^2+($A30-Entradas!$L$14)^2)&lt;=Entradas!$D$14)+--(SQRT((AJ$5-Entradas!$K$15)^2+($A30-Entradas!$L$15)^2)&lt;=Entradas!$D$15)+--(SQRT((AJ$5-Entradas!$K$16)^2+($A30-Entradas!$L$16)^2)&lt;=Entradas!$D$16))</f>
        <v>4</v>
      </c>
      <c r="AK30" s="18">
        <f>IF((AK$5^2+$A30^2)&gt;Entradas!$B$5^2,"",--(SQRT((AK$5-Entradas!$K$12)^2+($A30-Entradas!$L$12)^2)&lt;=Entradas!$D$12)+--(SQRT((AK$5-Entradas!$K$13)^2+($A30-Entradas!$L$13)^2)&lt;=Entradas!$D$13)+--(SQRT((AK$5-Entradas!$K$14)^2+($A30-Entradas!$L$14)^2)&lt;=Entradas!$D$14)+--(SQRT((AK$5-Entradas!$K$15)^2+($A30-Entradas!$L$15)^2)&lt;=Entradas!$D$15)+--(SQRT((AK$5-Entradas!$K$16)^2+($A30-Entradas!$L$16)^2)&lt;=Entradas!$D$16))</f>
        <v>4</v>
      </c>
      <c r="AL30" s="18">
        <f>IF((AL$5^2+$A30^2)&gt;Entradas!$B$5^2,"",--(SQRT((AL$5-Entradas!$K$12)^2+($A30-Entradas!$L$12)^2)&lt;=Entradas!$D$12)+--(SQRT((AL$5-Entradas!$K$13)^2+($A30-Entradas!$L$13)^2)&lt;=Entradas!$D$13)+--(SQRT((AL$5-Entradas!$K$14)^2+($A30-Entradas!$L$14)^2)&lt;=Entradas!$D$14)+--(SQRT((AL$5-Entradas!$K$15)^2+($A30-Entradas!$L$15)^2)&lt;=Entradas!$D$15)+--(SQRT((AL$5-Entradas!$K$16)^2+($A30-Entradas!$L$16)^2)&lt;=Entradas!$D$16))</f>
        <v>4</v>
      </c>
      <c r="AM30" s="18">
        <f>IF((AM$5^2+$A30^2)&gt;Entradas!$B$5^2,"",--(SQRT((AM$5-Entradas!$K$12)^2+($A30-Entradas!$L$12)^2)&lt;=Entradas!$D$12)+--(SQRT((AM$5-Entradas!$K$13)^2+($A30-Entradas!$L$13)^2)&lt;=Entradas!$D$13)+--(SQRT((AM$5-Entradas!$K$14)^2+($A30-Entradas!$L$14)^2)&lt;=Entradas!$D$14)+--(SQRT((AM$5-Entradas!$K$15)^2+($A30-Entradas!$L$15)^2)&lt;=Entradas!$D$15)+--(SQRT((AM$5-Entradas!$K$16)^2+($A30-Entradas!$L$16)^2)&lt;=Entradas!$D$16))</f>
        <v>4</v>
      </c>
      <c r="AN30" s="18">
        <f>IF((AN$5^2+$A30^2)&gt;Entradas!$B$5^2,"",--(SQRT((AN$5-Entradas!$K$12)^2+($A30-Entradas!$L$12)^2)&lt;=Entradas!$D$12)+--(SQRT((AN$5-Entradas!$K$13)^2+($A30-Entradas!$L$13)^2)&lt;=Entradas!$D$13)+--(SQRT((AN$5-Entradas!$K$14)^2+($A30-Entradas!$L$14)^2)&lt;=Entradas!$D$14)+--(SQRT((AN$5-Entradas!$K$15)^2+($A30-Entradas!$L$15)^2)&lt;=Entradas!$D$15)+--(SQRT((AN$5-Entradas!$K$16)^2+($A30-Entradas!$L$16)^2)&lt;=Entradas!$D$16))</f>
        <v>4</v>
      </c>
      <c r="AO30" s="18">
        <f>IF((AO$5^2+$A30^2)&gt;Entradas!$B$5^2,"",--(SQRT((AO$5-Entradas!$K$12)^2+($A30-Entradas!$L$12)^2)&lt;=Entradas!$D$12)+--(SQRT((AO$5-Entradas!$K$13)^2+($A30-Entradas!$L$13)^2)&lt;=Entradas!$D$13)+--(SQRT((AO$5-Entradas!$K$14)^2+($A30-Entradas!$L$14)^2)&lt;=Entradas!$D$14)+--(SQRT((AO$5-Entradas!$K$15)^2+($A30-Entradas!$L$15)^2)&lt;=Entradas!$D$15)+--(SQRT((AO$5-Entradas!$K$16)^2+($A30-Entradas!$L$16)^2)&lt;=Entradas!$D$16))</f>
        <v>4</v>
      </c>
      <c r="AP30" s="18" t="str">
        <f>IF((AP$5^2+$A30^2)&gt;Entradas!$B$5^2,"",--(SQRT((AP$5-Entradas!$K$12)^2+($A30-Entradas!$L$12)^2)&lt;=Entradas!$D$12)+--(SQRT((AP$5-Entradas!$K$13)^2+($A30-Entradas!$L$13)^2)&lt;=Entradas!$D$13)+--(SQRT((AP$5-Entradas!$K$14)^2+($A30-Entradas!$L$14)^2)&lt;=Entradas!$D$14)+--(SQRT((AP$5-Entradas!$K$15)^2+($A30-Entradas!$L$15)^2)&lt;=Entradas!$D$15)+--(SQRT((AP$5-Entradas!$K$16)^2+($A30-Entradas!$L$16)^2)&lt;=Entradas!$D$16))</f>
        <v/>
      </c>
    </row>
    <row r="31" spans="1:42" ht="18" customHeight="1" x14ac:dyDescent="0.2">
      <c r="A31" s="17">
        <f>A30-2*Entradas!$B$5/(41-1)</f>
        <v>-0.50000000000000067</v>
      </c>
      <c r="B31" s="18" t="str">
        <f>IF((B$5^2+$A31^2)&gt;Entradas!$B$5^2,"",--(SQRT((B$5-Entradas!$K$12)^2+($A31-Entradas!$L$12)^2)&lt;=Entradas!$D$12)+--(SQRT((B$5-Entradas!$K$13)^2+($A31-Entradas!$L$13)^2)&lt;=Entradas!$D$13)+--(SQRT((B$5-Entradas!$K$14)^2+($A31-Entradas!$L$14)^2)&lt;=Entradas!$D$14)+--(SQRT((B$5-Entradas!$K$15)^2+($A31-Entradas!$L$15)^2)&lt;=Entradas!$D$15)+--(SQRT((B$5-Entradas!$K$16)^2+($A31-Entradas!$L$16)^2)&lt;=Entradas!$D$16))</f>
        <v/>
      </c>
      <c r="C31" s="18">
        <f>IF((C$5^2+$A31^2)&gt;Entradas!$B$5^2,"",--(SQRT((C$5-Entradas!$K$12)^2+($A31-Entradas!$L$12)^2)&lt;=Entradas!$D$12)+--(SQRT((C$5-Entradas!$K$13)^2+($A31-Entradas!$L$13)^2)&lt;=Entradas!$D$13)+--(SQRT((C$5-Entradas!$K$14)^2+($A31-Entradas!$L$14)^2)&lt;=Entradas!$D$14)+--(SQRT((C$5-Entradas!$K$15)^2+($A31-Entradas!$L$15)^2)&lt;=Entradas!$D$15)+--(SQRT((C$5-Entradas!$K$16)^2+($A31-Entradas!$L$16)^2)&lt;=Entradas!$D$16))</f>
        <v>5</v>
      </c>
      <c r="D31" s="18">
        <f>IF((D$5^2+$A31^2)&gt;Entradas!$B$5^2,"",--(SQRT((D$5-Entradas!$K$12)^2+($A31-Entradas!$L$12)^2)&lt;=Entradas!$D$12)+--(SQRT((D$5-Entradas!$K$13)^2+($A31-Entradas!$L$13)^2)&lt;=Entradas!$D$13)+--(SQRT((D$5-Entradas!$K$14)^2+($A31-Entradas!$L$14)^2)&lt;=Entradas!$D$14)+--(SQRT((D$5-Entradas!$K$15)^2+($A31-Entradas!$L$15)^2)&lt;=Entradas!$D$15)+--(SQRT((D$5-Entradas!$K$16)^2+($A31-Entradas!$L$16)^2)&lt;=Entradas!$D$16))</f>
        <v>5</v>
      </c>
      <c r="E31" s="18">
        <f>IF((E$5^2+$A31^2)&gt;Entradas!$B$5^2,"",--(SQRT((E$5-Entradas!$K$12)^2+($A31-Entradas!$L$12)^2)&lt;=Entradas!$D$12)+--(SQRT((E$5-Entradas!$K$13)^2+($A31-Entradas!$L$13)^2)&lt;=Entradas!$D$13)+--(SQRT((E$5-Entradas!$K$14)^2+($A31-Entradas!$L$14)^2)&lt;=Entradas!$D$14)+--(SQRT((E$5-Entradas!$K$15)^2+($A31-Entradas!$L$15)^2)&lt;=Entradas!$D$15)+--(SQRT((E$5-Entradas!$K$16)^2+($A31-Entradas!$L$16)^2)&lt;=Entradas!$D$16))</f>
        <v>5</v>
      </c>
      <c r="F31" s="18">
        <f>IF((F$5^2+$A31^2)&gt;Entradas!$B$5^2,"",--(SQRT((F$5-Entradas!$K$12)^2+($A31-Entradas!$L$12)^2)&lt;=Entradas!$D$12)+--(SQRT((F$5-Entradas!$K$13)^2+($A31-Entradas!$L$13)^2)&lt;=Entradas!$D$13)+--(SQRT((F$5-Entradas!$K$14)^2+($A31-Entradas!$L$14)^2)&lt;=Entradas!$D$14)+--(SQRT((F$5-Entradas!$K$15)^2+($A31-Entradas!$L$15)^2)&lt;=Entradas!$D$15)+--(SQRT((F$5-Entradas!$K$16)^2+($A31-Entradas!$L$16)^2)&lt;=Entradas!$D$16))</f>
        <v>5</v>
      </c>
      <c r="G31" s="18">
        <f>IF((G$5^2+$A31^2)&gt;Entradas!$B$5^2,"",--(SQRT((G$5-Entradas!$K$12)^2+($A31-Entradas!$L$12)^2)&lt;=Entradas!$D$12)+--(SQRT((G$5-Entradas!$K$13)^2+($A31-Entradas!$L$13)^2)&lt;=Entradas!$D$13)+--(SQRT((G$5-Entradas!$K$14)^2+($A31-Entradas!$L$14)^2)&lt;=Entradas!$D$14)+--(SQRT((G$5-Entradas!$K$15)^2+($A31-Entradas!$L$15)^2)&lt;=Entradas!$D$15)+--(SQRT((G$5-Entradas!$K$16)^2+($A31-Entradas!$L$16)^2)&lt;=Entradas!$D$16))</f>
        <v>5</v>
      </c>
      <c r="H31" s="18">
        <f>IF((H$5^2+$A31^2)&gt;Entradas!$B$5^2,"",--(SQRT((H$5-Entradas!$K$12)^2+($A31-Entradas!$L$12)^2)&lt;=Entradas!$D$12)+--(SQRT((H$5-Entradas!$K$13)^2+($A31-Entradas!$L$13)^2)&lt;=Entradas!$D$13)+--(SQRT((H$5-Entradas!$K$14)^2+($A31-Entradas!$L$14)^2)&lt;=Entradas!$D$14)+--(SQRT((H$5-Entradas!$K$15)^2+($A31-Entradas!$L$15)^2)&lt;=Entradas!$D$15)+--(SQRT((H$5-Entradas!$K$16)^2+($A31-Entradas!$L$16)^2)&lt;=Entradas!$D$16))</f>
        <v>5</v>
      </c>
      <c r="I31" s="18">
        <f>IF((I$5^2+$A31^2)&gt;Entradas!$B$5^2,"",--(SQRT((I$5-Entradas!$K$12)^2+($A31-Entradas!$L$12)^2)&lt;=Entradas!$D$12)+--(SQRT((I$5-Entradas!$K$13)^2+($A31-Entradas!$L$13)^2)&lt;=Entradas!$D$13)+--(SQRT((I$5-Entradas!$K$14)^2+($A31-Entradas!$L$14)^2)&lt;=Entradas!$D$14)+--(SQRT((I$5-Entradas!$K$15)^2+($A31-Entradas!$L$15)^2)&lt;=Entradas!$D$15)+--(SQRT((I$5-Entradas!$K$16)^2+($A31-Entradas!$L$16)^2)&lt;=Entradas!$D$16))</f>
        <v>5</v>
      </c>
      <c r="J31" s="18">
        <f>IF((J$5^2+$A31^2)&gt;Entradas!$B$5^2,"",--(SQRT((J$5-Entradas!$K$12)^2+($A31-Entradas!$L$12)^2)&lt;=Entradas!$D$12)+--(SQRT((J$5-Entradas!$K$13)^2+($A31-Entradas!$L$13)^2)&lt;=Entradas!$D$13)+--(SQRT((J$5-Entradas!$K$14)^2+($A31-Entradas!$L$14)^2)&lt;=Entradas!$D$14)+--(SQRT((J$5-Entradas!$K$15)^2+($A31-Entradas!$L$15)^2)&lt;=Entradas!$D$15)+--(SQRT((J$5-Entradas!$K$16)^2+($A31-Entradas!$L$16)^2)&lt;=Entradas!$D$16))</f>
        <v>5</v>
      </c>
      <c r="K31" s="18">
        <f>IF((K$5^2+$A31^2)&gt;Entradas!$B$5^2,"",--(SQRT((K$5-Entradas!$K$12)^2+($A31-Entradas!$L$12)^2)&lt;=Entradas!$D$12)+--(SQRT((K$5-Entradas!$K$13)^2+($A31-Entradas!$L$13)^2)&lt;=Entradas!$D$13)+--(SQRT((K$5-Entradas!$K$14)^2+($A31-Entradas!$L$14)^2)&lt;=Entradas!$D$14)+--(SQRT((K$5-Entradas!$K$15)^2+($A31-Entradas!$L$15)^2)&lt;=Entradas!$D$15)+--(SQRT((K$5-Entradas!$K$16)^2+($A31-Entradas!$L$16)^2)&lt;=Entradas!$D$16))</f>
        <v>5</v>
      </c>
      <c r="L31" s="18">
        <f>IF((L$5^2+$A31^2)&gt;Entradas!$B$5^2,"",--(SQRT((L$5-Entradas!$K$12)^2+($A31-Entradas!$L$12)^2)&lt;=Entradas!$D$12)+--(SQRT((L$5-Entradas!$K$13)^2+($A31-Entradas!$L$13)^2)&lt;=Entradas!$D$13)+--(SQRT((L$5-Entradas!$K$14)^2+($A31-Entradas!$L$14)^2)&lt;=Entradas!$D$14)+--(SQRT((L$5-Entradas!$K$15)^2+($A31-Entradas!$L$15)^2)&lt;=Entradas!$D$15)+--(SQRT((L$5-Entradas!$K$16)^2+($A31-Entradas!$L$16)^2)&lt;=Entradas!$D$16))</f>
        <v>5</v>
      </c>
      <c r="M31" s="18">
        <f>IF((M$5^2+$A31^2)&gt;Entradas!$B$5^2,"",--(SQRT((M$5-Entradas!$K$12)^2+($A31-Entradas!$L$12)^2)&lt;=Entradas!$D$12)+--(SQRT((M$5-Entradas!$K$13)^2+($A31-Entradas!$L$13)^2)&lt;=Entradas!$D$13)+--(SQRT((M$5-Entradas!$K$14)^2+($A31-Entradas!$L$14)^2)&lt;=Entradas!$D$14)+--(SQRT((M$5-Entradas!$K$15)^2+($A31-Entradas!$L$15)^2)&lt;=Entradas!$D$15)+--(SQRT((M$5-Entradas!$K$16)^2+($A31-Entradas!$L$16)^2)&lt;=Entradas!$D$16))</f>
        <v>5</v>
      </c>
      <c r="N31" s="18">
        <f>IF((N$5^2+$A31^2)&gt;Entradas!$B$5^2,"",--(SQRT((N$5-Entradas!$K$12)^2+($A31-Entradas!$L$12)^2)&lt;=Entradas!$D$12)+--(SQRT((N$5-Entradas!$K$13)^2+($A31-Entradas!$L$13)^2)&lt;=Entradas!$D$13)+--(SQRT((N$5-Entradas!$K$14)^2+($A31-Entradas!$L$14)^2)&lt;=Entradas!$D$14)+--(SQRT((N$5-Entradas!$K$15)^2+($A31-Entradas!$L$15)^2)&lt;=Entradas!$D$15)+--(SQRT((N$5-Entradas!$K$16)^2+($A31-Entradas!$L$16)^2)&lt;=Entradas!$D$16))</f>
        <v>5</v>
      </c>
      <c r="O31" s="18">
        <f>IF((O$5^2+$A31^2)&gt;Entradas!$B$5^2,"",--(SQRT((O$5-Entradas!$K$12)^2+($A31-Entradas!$L$12)^2)&lt;=Entradas!$D$12)+--(SQRT((O$5-Entradas!$K$13)^2+($A31-Entradas!$L$13)^2)&lt;=Entradas!$D$13)+--(SQRT((O$5-Entradas!$K$14)^2+($A31-Entradas!$L$14)^2)&lt;=Entradas!$D$14)+--(SQRT((O$5-Entradas!$K$15)^2+($A31-Entradas!$L$15)^2)&lt;=Entradas!$D$15)+--(SQRT((O$5-Entradas!$K$16)^2+($A31-Entradas!$L$16)^2)&lt;=Entradas!$D$16))</f>
        <v>5</v>
      </c>
      <c r="P31" s="18">
        <f>IF((P$5^2+$A31^2)&gt;Entradas!$B$5^2,"",--(SQRT((P$5-Entradas!$K$12)^2+($A31-Entradas!$L$12)^2)&lt;=Entradas!$D$12)+--(SQRT((P$5-Entradas!$K$13)^2+($A31-Entradas!$L$13)^2)&lt;=Entradas!$D$13)+--(SQRT((P$5-Entradas!$K$14)^2+($A31-Entradas!$L$14)^2)&lt;=Entradas!$D$14)+--(SQRT((P$5-Entradas!$K$15)^2+($A31-Entradas!$L$15)^2)&lt;=Entradas!$D$15)+--(SQRT((P$5-Entradas!$K$16)^2+($A31-Entradas!$L$16)^2)&lt;=Entradas!$D$16))</f>
        <v>5</v>
      </c>
      <c r="Q31" s="18">
        <f>IF((Q$5^2+$A31^2)&gt;Entradas!$B$5^2,"",--(SQRT((Q$5-Entradas!$K$12)^2+($A31-Entradas!$L$12)^2)&lt;=Entradas!$D$12)+--(SQRT((Q$5-Entradas!$K$13)^2+($A31-Entradas!$L$13)^2)&lt;=Entradas!$D$13)+--(SQRT((Q$5-Entradas!$K$14)^2+($A31-Entradas!$L$14)^2)&lt;=Entradas!$D$14)+--(SQRT((Q$5-Entradas!$K$15)^2+($A31-Entradas!$L$15)^2)&lt;=Entradas!$D$15)+--(SQRT((Q$5-Entradas!$K$16)^2+($A31-Entradas!$L$16)^2)&lt;=Entradas!$D$16))</f>
        <v>5</v>
      </c>
      <c r="R31" s="18">
        <f>IF((R$5^2+$A31^2)&gt;Entradas!$B$5^2,"",--(SQRT((R$5-Entradas!$K$12)^2+($A31-Entradas!$L$12)^2)&lt;=Entradas!$D$12)+--(SQRT((R$5-Entradas!$K$13)^2+($A31-Entradas!$L$13)^2)&lt;=Entradas!$D$13)+--(SQRT((R$5-Entradas!$K$14)^2+($A31-Entradas!$L$14)^2)&lt;=Entradas!$D$14)+--(SQRT((R$5-Entradas!$K$15)^2+($A31-Entradas!$L$15)^2)&lt;=Entradas!$D$15)+--(SQRT((R$5-Entradas!$K$16)^2+($A31-Entradas!$L$16)^2)&lt;=Entradas!$D$16))</f>
        <v>5</v>
      </c>
      <c r="S31" s="18">
        <f>IF((S$5^2+$A31^2)&gt;Entradas!$B$5^2,"",--(SQRT((S$5-Entradas!$K$12)^2+($A31-Entradas!$L$12)^2)&lt;=Entradas!$D$12)+--(SQRT((S$5-Entradas!$K$13)^2+($A31-Entradas!$L$13)^2)&lt;=Entradas!$D$13)+--(SQRT((S$5-Entradas!$K$14)^2+($A31-Entradas!$L$14)^2)&lt;=Entradas!$D$14)+--(SQRT((S$5-Entradas!$K$15)^2+($A31-Entradas!$L$15)^2)&lt;=Entradas!$D$15)+--(SQRT((S$5-Entradas!$K$16)^2+($A31-Entradas!$L$16)^2)&lt;=Entradas!$D$16))</f>
        <v>5</v>
      </c>
      <c r="T31" s="18">
        <f>IF((T$5^2+$A31^2)&gt;Entradas!$B$5^2,"",--(SQRT((T$5-Entradas!$K$12)^2+($A31-Entradas!$L$12)^2)&lt;=Entradas!$D$12)+--(SQRT((T$5-Entradas!$K$13)^2+($A31-Entradas!$L$13)^2)&lt;=Entradas!$D$13)+--(SQRT((T$5-Entradas!$K$14)^2+($A31-Entradas!$L$14)^2)&lt;=Entradas!$D$14)+--(SQRT((T$5-Entradas!$K$15)^2+($A31-Entradas!$L$15)^2)&lt;=Entradas!$D$15)+--(SQRT((T$5-Entradas!$K$16)^2+($A31-Entradas!$L$16)^2)&lt;=Entradas!$D$16))</f>
        <v>5</v>
      </c>
      <c r="U31" s="18">
        <f>IF((U$5^2+$A31^2)&gt;Entradas!$B$5^2,"",--(SQRT((U$5-Entradas!$K$12)^2+($A31-Entradas!$L$12)^2)&lt;=Entradas!$D$12)+--(SQRT((U$5-Entradas!$K$13)^2+($A31-Entradas!$L$13)^2)&lt;=Entradas!$D$13)+--(SQRT((U$5-Entradas!$K$14)^2+($A31-Entradas!$L$14)^2)&lt;=Entradas!$D$14)+--(SQRT((U$5-Entradas!$K$15)^2+($A31-Entradas!$L$15)^2)&lt;=Entradas!$D$15)+--(SQRT((U$5-Entradas!$K$16)^2+($A31-Entradas!$L$16)^2)&lt;=Entradas!$D$16))</f>
        <v>5</v>
      </c>
      <c r="V31" s="18">
        <f>IF((V$5^2+$A31^2)&gt;Entradas!$B$5^2,"",--(SQRT((V$5-Entradas!$K$12)^2+($A31-Entradas!$L$12)^2)&lt;=Entradas!$D$12)+--(SQRT((V$5-Entradas!$K$13)^2+($A31-Entradas!$L$13)^2)&lt;=Entradas!$D$13)+--(SQRT((V$5-Entradas!$K$14)^2+($A31-Entradas!$L$14)^2)&lt;=Entradas!$D$14)+--(SQRT((V$5-Entradas!$K$15)^2+($A31-Entradas!$L$15)^2)&lt;=Entradas!$D$15)+--(SQRT((V$5-Entradas!$K$16)^2+($A31-Entradas!$L$16)^2)&lt;=Entradas!$D$16))</f>
        <v>5</v>
      </c>
      <c r="W31" s="18">
        <f>IF((W$5^2+$A31^2)&gt;Entradas!$B$5^2,"",--(SQRT((W$5-Entradas!$K$12)^2+($A31-Entradas!$L$12)^2)&lt;=Entradas!$D$12)+--(SQRT((W$5-Entradas!$K$13)^2+($A31-Entradas!$L$13)^2)&lt;=Entradas!$D$13)+--(SQRT((W$5-Entradas!$K$14)^2+($A31-Entradas!$L$14)^2)&lt;=Entradas!$D$14)+--(SQRT((W$5-Entradas!$K$15)^2+($A31-Entradas!$L$15)^2)&lt;=Entradas!$D$15)+--(SQRT((W$5-Entradas!$K$16)^2+($A31-Entradas!$L$16)^2)&lt;=Entradas!$D$16))</f>
        <v>5</v>
      </c>
      <c r="X31" s="18">
        <f>IF((X$5^2+$A31^2)&gt;Entradas!$B$5^2,"",--(SQRT((X$5-Entradas!$K$12)^2+($A31-Entradas!$L$12)^2)&lt;=Entradas!$D$12)+--(SQRT((X$5-Entradas!$K$13)^2+($A31-Entradas!$L$13)^2)&lt;=Entradas!$D$13)+--(SQRT((X$5-Entradas!$K$14)^2+($A31-Entradas!$L$14)^2)&lt;=Entradas!$D$14)+--(SQRT((X$5-Entradas!$K$15)^2+($A31-Entradas!$L$15)^2)&lt;=Entradas!$D$15)+--(SQRT((X$5-Entradas!$K$16)^2+($A31-Entradas!$L$16)^2)&lt;=Entradas!$D$16))</f>
        <v>5</v>
      </c>
      <c r="Y31" s="18">
        <f>IF((Y$5^2+$A31^2)&gt;Entradas!$B$5^2,"",--(SQRT((Y$5-Entradas!$K$12)^2+($A31-Entradas!$L$12)^2)&lt;=Entradas!$D$12)+--(SQRT((Y$5-Entradas!$K$13)^2+($A31-Entradas!$L$13)^2)&lt;=Entradas!$D$13)+--(SQRT((Y$5-Entradas!$K$14)^2+($A31-Entradas!$L$14)^2)&lt;=Entradas!$D$14)+--(SQRT((Y$5-Entradas!$K$15)^2+($A31-Entradas!$L$15)^2)&lt;=Entradas!$D$15)+--(SQRT((Y$5-Entradas!$K$16)^2+($A31-Entradas!$L$16)^2)&lt;=Entradas!$D$16))</f>
        <v>5</v>
      </c>
      <c r="Z31" s="18">
        <f>IF((Z$5^2+$A31^2)&gt;Entradas!$B$5^2,"",--(SQRT((Z$5-Entradas!$K$12)^2+($A31-Entradas!$L$12)^2)&lt;=Entradas!$D$12)+--(SQRT((Z$5-Entradas!$K$13)^2+($A31-Entradas!$L$13)^2)&lt;=Entradas!$D$13)+--(SQRT((Z$5-Entradas!$K$14)^2+($A31-Entradas!$L$14)^2)&lt;=Entradas!$D$14)+--(SQRT((Z$5-Entradas!$K$15)^2+($A31-Entradas!$L$15)^2)&lt;=Entradas!$D$15)+--(SQRT((Z$5-Entradas!$K$16)^2+($A31-Entradas!$L$16)^2)&lt;=Entradas!$D$16))</f>
        <v>5</v>
      </c>
      <c r="AA31" s="18">
        <f>IF((AA$5^2+$A31^2)&gt;Entradas!$B$5^2,"",--(SQRT((AA$5-Entradas!$K$12)^2+($A31-Entradas!$L$12)^2)&lt;=Entradas!$D$12)+--(SQRT((AA$5-Entradas!$K$13)^2+($A31-Entradas!$L$13)^2)&lt;=Entradas!$D$13)+--(SQRT((AA$5-Entradas!$K$14)^2+($A31-Entradas!$L$14)^2)&lt;=Entradas!$D$14)+--(SQRT((AA$5-Entradas!$K$15)^2+($A31-Entradas!$L$15)^2)&lt;=Entradas!$D$15)+--(SQRT((AA$5-Entradas!$K$16)^2+($A31-Entradas!$L$16)^2)&lt;=Entradas!$D$16))</f>
        <v>5</v>
      </c>
      <c r="AB31" s="18">
        <f>IF((AB$5^2+$A31^2)&gt;Entradas!$B$5^2,"",--(SQRT((AB$5-Entradas!$K$12)^2+($A31-Entradas!$L$12)^2)&lt;=Entradas!$D$12)+--(SQRT((AB$5-Entradas!$K$13)^2+($A31-Entradas!$L$13)^2)&lt;=Entradas!$D$13)+--(SQRT((AB$5-Entradas!$K$14)^2+($A31-Entradas!$L$14)^2)&lt;=Entradas!$D$14)+--(SQRT((AB$5-Entradas!$K$15)^2+($A31-Entradas!$L$15)^2)&lt;=Entradas!$D$15)+--(SQRT((AB$5-Entradas!$K$16)^2+($A31-Entradas!$L$16)^2)&lt;=Entradas!$D$16))</f>
        <v>4</v>
      </c>
      <c r="AC31" s="18">
        <f>IF((AC$5^2+$A31^2)&gt;Entradas!$B$5^2,"",--(SQRT((AC$5-Entradas!$K$12)^2+($A31-Entradas!$L$12)^2)&lt;=Entradas!$D$12)+--(SQRT((AC$5-Entradas!$K$13)^2+($A31-Entradas!$L$13)^2)&lt;=Entradas!$D$13)+--(SQRT((AC$5-Entradas!$K$14)^2+($A31-Entradas!$L$14)^2)&lt;=Entradas!$D$14)+--(SQRT((AC$5-Entradas!$K$15)^2+($A31-Entradas!$L$15)^2)&lt;=Entradas!$D$15)+--(SQRT((AC$5-Entradas!$K$16)^2+($A31-Entradas!$L$16)^2)&lt;=Entradas!$D$16))</f>
        <v>4</v>
      </c>
      <c r="AD31" s="18">
        <f>IF((AD$5^2+$A31^2)&gt;Entradas!$B$5^2,"",--(SQRT((AD$5-Entradas!$K$12)^2+($A31-Entradas!$L$12)^2)&lt;=Entradas!$D$12)+--(SQRT((AD$5-Entradas!$K$13)^2+($A31-Entradas!$L$13)^2)&lt;=Entradas!$D$13)+--(SQRT((AD$5-Entradas!$K$14)^2+($A31-Entradas!$L$14)^2)&lt;=Entradas!$D$14)+--(SQRT((AD$5-Entradas!$K$15)^2+($A31-Entradas!$L$15)^2)&lt;=Entradas!$D$15)+--(SQRT((AD$5-Entradas!$K$16)^2+($A31-Entradas!$L$16)^2)&lt;=Entradas!$D$16))</f>
        <v>4</v>
      </c>
      <c r="AE31" s="18">
        <f>IF((AE$5^2+$A31^2)&gt;Entradas!$B$5^2,"",--(SQRT((AE$5-Entradas!$K$12)^2+($A31-Entradas!$L$12)^2)&lt;=Entradas!$D$12)+--(SQRT((AE$5-Entradas!$K$13)^2+($A31-Entradas!$L$13)^2)&lt;=Entradas!$D$13)+--(SQRT((AE$5-Entradas!$K$14)^2+($A31-Entradas!$L$14)^2)&lt;=Entradas!$D$14)+--(SQRT((AE$5-Entradas!$K$15)^2+($A31-Entradas!$L$15)^2)&lt;=Entradas!$D$15)+--(SQRT((AE$5-Entradas!$K$16)^2+($A31-Entradas!$L$16)^2)&lt;=Entradas!$D$16))</f>
        <v>4</v>
      </c>
      <c r="AF31" s="18">
        <f>IF((AF$5^2+$A31^2)&gt;Entradas!$B$5^2,"",--(SQRT((AF$5-Entradas!$K$12)^2+($A31-Entradas!$L$12)^2)&lt;=Entradas!$D$12)+--(SQRT((AF$5-Entradas!$K$13)^2+($A31-Entradas!$L$13)^2)&lt;=Entradas!$D$13)+--(SQRT((AF$5-Entradas!$K$14)^2+($A31-Entradas!$L$14)^2)&lt;=Entradas!$D$14)+--(SQRT((AF$5-Entradas!$K$15)^2+($A31-Entradas!$L$15)^2)&lt;=Entradas!$D$15)+--(SQRT((AF$5-Entradas!$K$16)^2+($A31-Entradas!$L$16)^2)&lt;=Entradas!$D$16))</f>
        <v>4</v>
      </c>
      <c r="AG31" s="18">
        <f>IF((AG$5^2+$A31^2)&gt;Entradas!$B$5^2,"",--(SQRT((AG$5-Entradas!$K$12)^2+($A31-Entradas!$L$12)^2)&lt;=Entradas!$D$12)+--(SQRT((AG$5-Entradas!$K$13)^2+($A31-Entradas!$L$13)^2)&lt;=Entradas!$D$13)+--(SQRT((AG$5-Entradas!$K$14)^2+($A31-Entradas!$L$14)^2)&lt;=Entradas!$D$14)+--(SQRT((AG$5-Entradas!$K$15)^2+($A31-Entradas!$L$15)^2)&lt;=Entradas!$D$15)+--(SQRT((AG$5-Entradas!$K$16)^2+($A31-Entradas!$L$16)^2)&lt;=Entradas!$D$16))</f>
        <v>4</v>
      </c>
      <c r="AH31" s="18">
        <f>IF((AH$5^2+$A31^2)&gt;Entradas!$B$5^2,"",--(SQRT((AH$5-Entradas!$K$12)^2+($A31-Entradas!$L$12)^2)&lt;=Entradas!$D$12)+--(SQRT((AH$5-Entradas!$K$13)^2+($A31-Entradas!$L$13)^2)&lt;=Entradas!$D$13)+--(SQRT((AH$5-Entradas!$K$14)^2+($A31-Entradas!$L$14)^2)&lt;=Entradas!$D$14)+--(SQRT((AH$5-Entradas!$K$15)^2+($A31-Entradas!$L$15)^2)&lt;=Entradas!$D$15)+--(SQRT((AH$5-Entradas!$K$16)^2+($A31-Entradas!$L$16)^2)&lt;=Entradas!$D$16))</f>
        <v>4</v>
      </c>
      <c r="AI31" s="18">
        <f>IF((AI$5^2+$A31^2)&gt;Entradas!$B$5^2,"",--(SQRT((AI$5-Entradas!$K$12)^2+($A31-Entradas!$L$12)^2)&lt;=Entradas!$D$12)+--(SQRT((AI$5-Entradas!$K$13)^2+($A31-Entradas!$L$13)^2)&lt;=Entradas!$D$13)+--(SQRT((AI$5-Entradas!$K$14)^2+($A31-Entradas!$L$14)^2)&lt;=Entradas!$D$14)+--(SQRT((AI$5-Entradas!$K$15)^2+($A31-Entradas!$L$15)^2)&lt;=Entradas!$D$15)+--(SQRT((AI$5-Entradas!$K$16)^2+($A31-Entradas!$L$16)^2)&lt;=Entradas!$D$16))</f>
        <v>4</v>
      </c>
      <c r="AJ31" s="18">
        <f>IF((AJ$5^2+$A31^2)&gt;Entradas!$B$5^2,"",--(SQRT((AJ$5-Entradas!$K$12)^2+($A31-Entradas!$L$12)^2)&lt;=Entradas!$D$12)+--(SQRT((AJ$5-Entradas!$K$13)^2+($A31-Entradas!$L$13)^2)&lt;=Entradas!$D$13)+--(SQRT((AJ$5-Entradas!$K$14)^2+($A31-Entradas!$L$14)^2)&lt;=Entradas!$D$14)+--(SQRT((AJ$5-Entradas!$K$15)^2+($A31-Entradas!$L$15)^2)&lt;=Entradas!$D$15)+--(SQRT((AJ$5-Entradas!$K$16)^2+($A31-Entradas!$L$16)^2)&lt;=Entradas!$D$16))</f>
        <v>4</v>
      </c>
      <c r="AK31" s="18">
        <f>IF((AK$5^2+$A31^2)&gt;Entradas!$B$5^2,"",--(SQRT((AK$5-Entradas!$K$12)^2+($A31-Entradas!$L$12)^2)&lt;=Entradas!$D$12)+--(SQRT((AK$5-Entradas!$K$13)^2+($A31-Entradas!$L$13)^2)&lt;=Entradas!$D$13)+--(SQRT((AK$5-Entradas!$K$14)^2+($A31-Entradas!$L$14)^2)&lt;=Entradas!$D$14)+--(SQRT((AK$5-Entradas!$K$15)^2+($A31-Entradas!$L$15)^2)&lt;=Entradas!$D$15)+--(SQRT((AK$5-Entradas!$K$16)^2+($A31-Entradas!$L$16)^2)&lt;=Entradas!$D$16))</f>
        <v>4</v>
      </c>
      <c r="AL31" s="18">
        <f>IF((AL$5^2+$A31^2)&gt;Entradas!$B$5^2,"",--(SQRT((AL$5-Entradas!$K$12)^2+($A31-Entradas!$L$12)^2)&lt;=Entradas!$D$12)+--(SQRT((AL$5-Entradas!$K$13)^2+($A31-Entradas!$L$13)^2)&lt;=Entradas!$D$13)+--(SQRT((AL$5-Entradas!$K$14)^2+($A31-Entradas!$L$14)^2)&lt;=Entradas!$D$14)+--(SQRT((AL$5-Entradas!$K$15)^2+($A31-Entradas!$L$15)^2)&lt;=Entradas!$D$15)+--(SQRT((AL$5-Entradas!$K$16)^2+($A31-Entradas!$L$16)^2)&lt;=Entradas!$D$16))</f>
        <v>4</v>
      </c>
      <c r="AM31" s="18">
        <f>IF((AM$5^2+$A31^2)&gt;Entradas!$B$5^2,"",--(SQRT((AM$5-Entradas!$K$12)^2+($A31-Entradas!$L$12)^2)&lt;=Entradas!$D$12)+--(SQRT((AM$5-Entradas!$K$13)^2+($A31-Entradas!$L$13)^2)&lt;=Entradas!$D$13)+--(SQRT((AM$5-Entradas!$K$14)^2+($A31-Entradas!$L$14)^2)&lt;=Entradas!$D$14)+--(SQRT((AM$5-Entradas!$K$15)^2+($A31-Entradas!$L$15)^2)&lt;=Entradas!$D$15)+--(SQRT((AM$5-Entradas!$K$16)^2+($A31-Entradas!$L$16)^2)&lt;=Entradas!$D$16))</f>
        <v>4</v>
      </c>
      <c r="AN31" s="18">
        <f>IF((AN$5^2+$A31^2)&gt;Entradas!$B$5^2,"",--(SQRT((AN$5-Entradas!$K$12)^2+($A31-Entradas!$L$12)^2)&lt;=Entradas!$D$12)+--(SQRT((AN$5-Entradas!$K$13)^2+($A31-Entradas!$L$13)^2)&lt;=Entradas!$D$13)+--(SQRT((AN$5-Entradas!$K$14)^2+($A31-Entradas!$L$14)^2)&lt;=Entradas!$D$14)+--(SQRT((AN$5-Entradas!$K$15)^2+($A31-Entradas!$L$15)^2)&lt;=Entradas!$D$15)+--(SQRT((AN$5-Entradas!$K$16)^2+($A31-Entradas!$L$16)^2)&lt;=Entradas!$D$16))</f>
        <v>4</v>
      </c>
      <c r="AO31" s="18">
        <f>IF((AO$5^2+$A31^2)&gt;Entradas!$B$5^2,"",--(SQRT((AO$5-Entradas!$K$12)^2+($A31-Entradas!$L$12)^2)&lt;=Entradas!$D$12)+--(SQRT((AO$5-Entradas!$K$13)^2+($A31-Entradas!$L$13)^2)&lt;=Entradas!$D$13)+--(SQRT((AO$5-Entradas!$K$14)^2+($A31-Entradas!$L$14)^2)&lt;=Entradas!$D$14)+--(SQRT((AO$5-Entradas!$K$15)^2+($A31-Entradas!$L$15)^2)&lt;=Entradas!$D$15)+--(SQRT((AO$5-Entradas!$K$16)^2+($A31-Entradas!$L$16)^2)&lt;=Entradas!$D$16))</f>
        <v>4</v>
      </c>
      <c r="AP31" s="18" t="str">
        <f>IF((AP$5^2+$A31^2)&gt;Entradas!$B$5^2,"",--(SQRT((AP$5-Entradas!$K$12)^2+($A31-Entradas!$L$12)^2)&lt;=Entradas!$D$12)+--(SQRT((AP$5-Entradas!$K$13)^2+($A31-Entradas!$L$13)^2)&lt;=Entradas!$D$13)+--(SQRT((AP$5-Entradas!$K$14)^2+($A31-Entradas!$L$14)^2)&lt;=Entradas!$D$14)+--(SQRT((AP$5-Entradas!$K$15)^2+($A31-Entradas!$L$15)^2)&lt;=Entradas!$D$15)+--(SQRT((AP$5-Entradas!$K$16)^2+($A31-Entradas!$L$16)^2)&lt;=Entradas!$D$16))</f>
        <v/>
      </c>
    </row>
    <row r="32" spans="1:42" ht="18" customHeight="1" x14ac:dyDescent="0.2">
      <c r="A32" s="17">
        <f>A31-2*Entradas!$B$5/(41-1)</f>
        <v>-0.60000000000000064</v>
      </c>
      <c r="B32" s="18" t="str">
        <f>IF((B$5^2+$A32^2)&gt;Entradas!$B$5^2,"",--(SQRT((B$5-Entradas!$K$12)^2+($A32-Entradas!$L$12)^2)&lt;=Entradas!$D$12)+--(SQRT((B$5-Entradas!$K$13)^2+($A32-Entradas!$L$13)^2)&lt;=Entradas!$D$13)+--(SQRT((B$5-Entradas!$K$14)^2+($A32-Entradas!$L$14)^2)&lt;=Entradas!$D$14)+--(SQRT((B$5-Entradas!$K$15)^2+($A32-Entradas!$L$15)^2)&lt;=Entradas!$D$15)+--(SQRT((B$5-Entradas!$K$16)^2+($A32-Entradas!$L$16)^2)&lt;=Entradas!$D$16))</f>
        <v/>
      </c>
      <c r="C32" s="18">
        <f>IF((C$5^2+$A32^2)&gt;Entradas!$B$5^2,"",--(SQRT((C$5-Entradas!$K$12)^2+($A32-Entradas!$L$12)^2)&lt;=Entradas!$D$12)+--(SQRT((C$5-Entradas!$K$13)^2+($A32-Entradas!$L$13)^2)&lt;=Entradas!$D$13)+--(SQRT((C$5-Entradas!$K$14)^2+($A32-Entradas!$L$14)^2)&lt;=Entradas!$D$14)+--(SQRT((C$5-Entradas!$K$15)^2+($A32-Entradas!$L$15)^2)&lt;=Entradas!$D$15)+--(SQRT((C$5-Entradas!$K$16)^2+($A32-Entradas!$L$16)^2)&lt;=Entradas!$D$16))</f>
        <v>5</v>
      </c>
      <c r="D32" s="18">
        <f>IF((D$5^2+$A32^2)&gt;Entradas!$B$5^2,"",--(SQRT((D$5-Entradas!$K$12)^2+($A32-Entradas!$L$12)^2)&lt;=Entradas!$D$12)+--(SQRT((D$5-Entradas!$K$13)^2+($A32-Entradas!$L$13)^2)&lt;=Entradas!$D$13)+--(SQRT((D$5-Entradas!$K$14)^2+($A32-Entradas!$L$14)^2)&lt;=Entradas!$D$14)+--(SQRT((D$5-Entradas!$K$15)^2+($A32-Entradas!$L$15)^2)&lt;=Entradas!$D$15)+--(SQRT((D$5-Entradas!$K$16)^2+($A32-Entradas!$L$16)^2)&lt;=Entradas!$D$16))</f>
        <v>5</v>
      </c>
      <c r="E32" s="18">
        <f>IF((E$5^2+$A32^2)&gt;Entradas!$B$5^2,"",--(SQRT((E$5-Entradas!$K$12)^2+($A32-Entradas!$L$12)^2)&lt;=Entradas!$D$12)+--(SQRT((E$5-Entradas!$K$13)^2+($A32-Entradas!$L$13)^2)&lt;=Entradas!$D$13)+--(SQRT((E$5-Entradas!$K$14)^2+($A32-Entradas!$L$14)^2)&lt;=Entradas!$D$14)+--(SQRT((E$5-Entradas!$K$15)^2+($A32-Entradas!$L$15)^2)&lt;=Entradas!$D$15)+--(SQRT((E$5-Entradas!$K$16)^2+($A32-Entradas!$L$16)^2)&lt;=Entradas!$D$16))</f>
        <v>5</v>
      </c>
      <c r="F32" s="18">
        <f>IF((F$5^2+$A32^2)&gt;Entradas!$B$5^2,"",--(SQRT((F$5-Entradas!$K$12)^2+($A32-Entradas!$L$12)^2)&lt;=Entradas!$D$12)+--(SQRT((F$5-Entradas!$K$13)^2+($A32-Entradas!$L$13)^2)&lt;=Entradas!$D$13)+--(SQRT((F$5-Entradas!$K$14)^2+($A32-Entradas!$L$14)^2)&lt;=Entradas!$D$14)+--(SQRT((F$5-Entradas!$K$15)^2+($A32-Entradas!$L$15)^2)&lt;=Entradas!$D$15)+--(SQRT((F$5-Entradas!$K$16)^2+($A32-Entradas!$L$16)^2)&lt;=Entradas!$D$16))</f>
        <v>5</v>
      </c>
      <c r="G32" s="18">
        <f>IF((G$5^2+$A32^2)&gt;Entradas!$B$5^2,"",--(SQRT((G$5-Entradas!$K$12)^2+($A32-Entradas!$L$12)^2)&lt;=Entradas!$D$12)+--(SQRT((G$5-Entradas!$K$13)^2+($A32-Entradas!$L$13)^2)&lt;=Entradas!$D$13)+--(SQRT((G$5-Entradas!$K$14)^2+($A32-Entradas!$L$14)^2)&lt;=Entradas!$D$14)+--(SQRT((G$5-Entradas!$K$15)^2+($A32-Entradas!$L$15)^2)&lt;=Entradas!$D$15)+--(SQRT((G$5-Entradas!$K$16)^2+($A32-Entradas!$L$16)^2)&lt;=Entradas!$D$16))</f>
        <v>5</v>
      </c>
      <c r="H32" s="18">
        <f>IF((H$5^2+$A32^2)&gt;Entradas!$B$5^2,"",--(SQRT((H$5-Entradas!$K$12)^2+($A32-Entradas!$L$12)^2)&lt;=Entradas!$D$12)+--(SQRT((H$5-Entradas!$K$13)^2+($A32-Entradas!$L$13)^2)&lt;=Entradas!$D$13)+--(SQRT((H$5-Entradas!$K$14)^2+($A32-Entradas!$L$14)^2)&lt;=Entradas!$D$14)+--(SQRT((H$5-Entradas!$K$15)^2+($A32-Entradas!$L$15)^2)&lt;=Entradas!$D$15)+--(SQRT((H$5-Entradas!$K$16)^2+($A32-Entradas!$L$16)^2)&lt;=Entradas!$D$16))</f>
        <v>5</v>
      </c>
      <c r="I32" s="18">
        <f>IF((I$5^2+$A32^2)&gt;Entradas!$B$5^2,"",--(SQRT((I$5-Entradas!$K$12)^2+($A32-Entradas!$L$12)^2)&lt;=Entradas!$D$12)+--(SQRT((I$5-Entradas!$K$13)^2+($A32-Entradas!$L$13)^2)&lt;=Entradas!$D$13)+--(SQRT((I$5-Entradas!$K$14)^2+($A32-Entradas!$L$14)^2)&lt;=Entradas!$D$14)+--(SQRT((I$5-Entradas!$K$15)^2+($A32-Entradas!$L$15)^2)&lt;=Entradas!$D$15)+--(SQRT((I$5-Entradas!$K$16)^2+($A32-Entradas!$L$16)^2)&lt;=Entradas!$D$16))</f>
        <v>5</v>
      </c>
      <c r="J32" s="18">
        <f>IF((J$5^2+$A32^2)&gt;Entradas!$B$5^2,"",--(SQRT((J$5-Entradas!$K$12)^2+($A32-Entradas!$L$12)^2)&lt;=Entradas!$D$12)+--(SQRT((J$5-Entradas!$K$13)^2+($A32-Entradas!$L$13)^2)&lt;=Entradas!$D$13)+--(SQRT((J$5-Entradas!$K$14)^2+($A32-Entradas!$L$14)^2)&lt;=Entradas!$D$14)+--(SQRT((J$5-Entradas!$K$15)^2+($A32-Entradas!$L$15)^2)&lt;=Entradas!$D$15)+--(SQRT((J$5-Entradas!$K$16)^2+($A32-Entradas!$L$16)^2)&lt;=Entradas!$D$16))</f>
        <v>5</v>
      </c>
      <c r="K32" s="18">
        <f>IF((K$5^2+$A32^2)&gt;Entradas!$B$5^2,"",--(SQRT((K$5-Entradas!$K$12)^2+($A32-Entradas!$L$12)^2)&lt;=Entradas!$D$12)+--(SQRT((K$5-Entradas!$K$13)^2+($A32-Entradas!$L$13)^2)&lt;=Entradas!$D$13)+--(SQRT((K$5-Entradas!$K$14)^2+($A32-Entradas!$L$14)^2)&lt;=Entradas!$D$14)+--(SQRT((K$5-Entradas!$K$15)^2+($A32-Entradas!$L$15)^2)&lt;=Entradas!$D$15)+--(SQRT((K$5-Entradas!$K$16)^2+($A32-Entradas!$L$16)^2)&lt;=Entradas!$D$16))</f>
        <v>5</v>
      </c>
      <c r="L32" s="18">
        <f>IF((L$5^2+$A32^2)&gt;Entradas!$B$5^2,"",--(SQRT((L$5-Entradas!$K$12)^2+($A32-Entradas!$L$12)^2)&lt;=Entradas!$D$12)+--(SQRT((L$5-Entradas!$K$13)^2+($A32-Entradas!$L$13)^2)&lt;=Entradas!$D$13)+--(SQRT((L$5-Entradas!$K$14)^2+($A32-Entradas!$L$14)^2)&lt;=Entradas!$D$14)+--(SQRT((L$5-Entradas!$K$15)^2+($A32-Entradas!$L$15)^2)&lt;=Entradas!$D$15)+--(SQRT((L$5-Entradas!$K$16)^2+($A32-Entradas!$L$16)^2)&lt;=Entradas!$D$16))</f>
        <v>5</v>
      </c>
      <c r="M32" s="18">
        <f>IF((M$5^2+$A32^2)&gt;Entradas!$B$5^2,"",--(SQRT((M$5-Entradas!$K$12)^2+($A32-Entradas!$L$12)^2)&lt;=Entradas!$D$12)+--(SQRT((M$5-Entradas!$K$13)^2+($A32-Entradas!$L$13)^2)&lt;=Entradas!$D$13)+--(SQRT((M$5-Entradas!$K$14)^2+($A32-Entradas!$L$14)^2)&lt;=Entradas!$D$14)+--(SQRT((M$5-Entradas!$K$15)^2+($A32-Entradas!$L$15)^2)&lt;=Entradas!$D$15)+--(SQRT((M$5-Entradas!$K$16)^2+($A32-Entradas!$L$16)^2)&lt;=Entradas!$D$16))</f>
        <v>5</v>
      </c>
      <c r="N32" s="18">
        <f>IF((N$5^2+$A32^2)&gt;Entradas!$B$5^2,"",--(SQRT((N$5-Entradas!$K$12)^2+($A32-Entradas!$L$12)^2)&lt;=Entradas!$D$12)+--(SQRT((N$5-Entradas!$K$13)^2+($A32-Entradas!$L$13)^2)&lt;=Entradas!$D$13)+--(SQRT((N$5-Entradas!$K$14)^2+($A32-Entradas!$L$14)^2)&lt;=Entradas!$D$14)+--(SQRT((N$5-Entradas!$K$15)^2+($A32-Entradas!$L$15)^2)&lt;=Entradas!$D$15)+--(SQRT((N$5-Entradas!$K$16)^2+($A32-Entradas!$L$16)^2)&lt;=Entradas!$D$16))</f>
        <v>5</v>
      </c>
      <c r="O32" s="18">
        <f>IF((O$5^2+$A32^2)&gt;Entradas!$B$5^2,"",--(SQRT((O$5-Entradas!$K$12)^2+($A32-Entradas!$L$12)^2)&lt;=Entradas!$D$12)+--(SQRT((O$5-Entradas!$K$13)^2+($A32-Entradas!$L$13)^2)&lt;=Entradas!$D$13)+--(SQRT((O$5-Entradas!$K$14)^2+($A32-Entradas!$L$14)^2)&lt;=Entradas!$D$14)+--(SQRT((O$5-Entradas!$K$15)^2+($A32-Entradas!$L$15)^2)&lt;=Entradas!$D$15)+--(SQRT((O$5-Entradas!$K$16)^2+($A32-Entradas!$L$16)^2)&lt;=Entradas!$D$16))</f>
        <v>5</v>
      </c>
      <c r="P32" s="18">
        <f>IF((P$5^2+$A32^2)&gt;Entradas!$B$5^2,"",--(SQRT((P$5-Entradas!$K$12)^2+($A32-Entradas!$L$12)^2)&lt;=Entradas!$D$12)+--(SQRT((P$5-Entradas!$K$13)^2+($A32-Entradas!$L$13)^2)&lt;=Entradas!$D$13)+--(SQRT((P$5-Entradas!$K$14)^2+($A32-Entradas!$L$14)^2)&lt;=Entradas!$D$14)+--(SQRT((P$5-Entradas!$K$15)^2+($A32-Entradas!$L$15)^2)&lt;=Entradas!$D$15)+--(SQRT((P$5-Entradas!$K$16)^2+($A32-Entradas!$L$16)^2)&lt;=Entradas!$D$16))</f>
        <v>5</v>
      </c>
      <c r="Q32" s="18">
        <f>IF((Q$5^2+$A32^2)&gt;Entradas!$B$5^2,"",--(SQRT((Q$5-Entradas!$K$12)^2+($A32-Entradas!$L$12)^2)&lt;=Entradas!$D$12)+--(SQRT((Q$5-Entradas!$K$13)^2+($A32-Entradas!$L$13)^2)&lt;=Entradas!$D$13)+--(SQRT((Q$5-Entradas!$K$14)^2+($A32-Entradas!$L$14)^2)&lt;=Entradas!$D$14)+--(SQRT((Q$5-Entradas!$K$15)^2+($A32-Entradas!$L$15)^2)&lt;=Entradas!$D$15)+--(SQRT((Q$5-Entradas!$K$16)^2+($A32-Entradas!$L$16)^2)&lt;=Entradas!$D$16))</f>
        <v>5</v>
      </c>
      <c r="R32" s="18">
        <f>IF((R$5^2+$A32^2)&gt;Entradas!$B$5^2,"",--(SQRT((R$5-Entradas!$K$12)^2+($A32-Entradas!$L$12)^2)&lt;=Entradas!$D$12)+--(SQRT((R$5-Entradas!$K$13)^2+($A32-Entradas!$L$13)^2)&lt;=Entradas!$D$13)+--(SQRT((R$5-Entradas!$K$14)^2+($A32-Entradas!$L$14)^2)&lt;=Entradas!$D$14)+--(SQRT((R$5-Entradas!$K$15)^2+($A32-Entradas!$L$15)^2)&lt;=Entradas!$D$15)+--(SQRT((R$5-Entradas!$K$16)^2+($A32-Entradas!$L$16)^2)&lt;=Entradas!$D$16))</f>
        <v>5</v>
      </c>
      <c r="S32" s="18">
        <f>IF((S$5^2+$A32^2)&gt;Entradas!$B$5^2,"",--(SQRT((S$5-Entradas!$K$12)^2+($A32-Entradas!$L$12)^2)&lt;=Entradas!$D$12)+--(SQRT((S$5-Entradas!$K$13)^2+($A32-Entradas!$L$13)^2)&lt;=Entradas!$D$13)+--(SQRT((S$5-Entradas!$K$14)^2+($A32-Entradas!$L$14)^2)&lt;=Entradas!$D$14)+--(SQRT((S$5-Entradas!$K$15)^2+($A32-Entradas!$L$15)^2)&lt;=Entradas!$D$15)+--(SQRT((S$5-Entradas!$K$16)^2+($A32-Entradas!$L$16)^2)&lt;=Entradas!$D$16))</f>
        <v>5</v>
      </c>
      <c r="T32" s="18">
        <f>IF((T$5^2+$A32^2)&gt;Entradas!$B$5^2,"",--(SQRT((T$5-Entradas!$K$12)^2+($A32-Entradas!$L$12)^2)&lt;=Entradas!$D$12)+--(SQRT((T$5-Entradas!$K$13)^2+($A32-Entradas!$L$13)^2)&lt;=Entradas!$D$13)+--(SQRT((T$5-Entradas!$K$14)^2+($A32-Entradas!$L$14)^2)&lt;=Entradas!$D$14)+--(SQRT((T$5-Entradas!$K$15)^2+($A32-Entradas!$L$15)^2)&lt;=Entradas!$D$15)+--(SQRT((T$5-Entradas!$K$16)^2+($A32-Entradas!$L$16)^2)&lt;=Entradas!$D$16))</f>
        <v>5</v>
      </c>
      <c r="U32" s="18">
        <f>IF((U$5^2+$A32^2)&gt;Entradas!$B$5^2,"",--(SQRT((U$5-Entradas!$K$12)^2+($A32-Entradas!$L$12)^2)&lt;=Entradas!$D$12)+--(SQRT((U$5-Entradas!$K$13)^2+($A32-Entradas!$L$13)^2)&lt;=Entradas!$D$13)+--(SQRT((U$5-Entradas!$K$14)^2+($A32-Entradas!$L$14)^2)&lt;=Entradas!$D$14)+--(SQRT((U$5-Entradas!$K$15)^2+($A32-Entradas!$L$15)^2)&lt;=Entradas!$D$15)+--(SQRT((U$5-Entradas!$K$16)^2+($A32-Entradas!$L$16)^2)&lt;=Entradas!$D$16))</f>
        <v>5</v>
      </c>
      <c r="V32" s="18">
        <f>IF((V$5^2+$A32^2)&gt;Entradas!$B$5^2,"",--(SQRT((V$5-Entradas!$K$12)^2+($A32-Entradas!$L$12)^2)&lt;=Entradas!$D$12)+--(SQRT((V$5-Entradas!$K$13)^2+($A32-Entradas!$L$13)^2)&lt;=Entradas!$D$13)+--(SQRT((V$5-Entradas!$K$14)^2+($A32-Entradas!$L$14)^2)&lt;=Entradas!$D$14)+--(SQRT((V$5-Entradas!$K$15)^2+($A32-Entradas!$L$15)^2)&lt;=Entradas!$D$15)+--(SQRT((V$5-Entradas!$K$16)^2+($A32-Entradas!$L$16)^2)&lt;=Entradas!$D$16))</f>
        <v>5</v>
      </c>
      <c r="W32" s="18">
        <f>IF((W$5^2+$A32^2)&gt;Entradas!$B$5^2,"",--(SQRT((W$5-Entradas!$K$12)^2+($A32-Entradas!$L$12)^2)&lt;=Entradas!$D$12)+--(SQRT((W$5-Entradas!$K$13)^2+($A32-Entradas!$L$13)^2)&lt;=Entradas!$D$13)+--(SQRT((W$5-Entradas!$K$14)^2+($A32-Entradas!$L$14)^2)&lt;=Entradas!$D$14)+--(SQRT((W$5-Entradas!$K$15)^2+($A32-Entradas!$L$15)^2)&lt;=Entradas!$D$15)+--(SQRT((W$5-Entradas!$K$16)^2+($A32-Entradas!$L$16)^2)&lt;=Entradas!$D$16))</f>
        <v>5</v>
      </c>
      <c r="X32" s="18">
        <f>IF((X$5^2+$A32^2)&gt;Entradas!$B$5^2,"",--(SQRT((X$5-Entradas!$K$12)^2+($A32-Entradas!$L$12)^2)&lt;=Entradas!$D$12)+--(SQRT((X$5-Entradas!$K$13)^2+($A32-Entradas!$L$13)^2)&lt;=Entradas!$D$13)+--(SQRT((X$5-Entradas!$K$14)^2+($A32-Entradas!$L$14)^2)&lt;=Entradas!$D$14)+--(SQRT((X$5-Entradas!$K$15)^2+($A32-Entradas!$L$15)^2)&lt;=Entradas!$D$15)+--(SQRT((X$5-Entradas!$K$16)^2+($A32-Entradas!$L$16)^2)&lt;=Entradas!$D$16))</f>
        <v>5</v>
      </c>
      <c r="Y32" s="18">
        <f>IF((Y$5^2+$A32^2)&gt;Entradas!$B$5^2,"",--(SQRT((Y$5-Entradas!$K$12)^2+($A32-Entradas!$L$12)^2)&lt;=Entradas!$D$12)+--(SQRT((Y$5-Entradas!$K$13)^2+($A32-Entradas!$L$13)^2)&lt;=Entradas!$D$13)+--(SQRT((Y$5-Entradas!$K$14)^2+($A32-Entradas!$L$14)^2)&lt;=Entradas!$D$14)+--(SQRT((Y$5-Entradas!$K$15)^2+($A32-Entradas!$L$15)^2)&lt;=Entradas!$D$15)+--(SQRT((Y$5-Entradas!$K$16)^2+($A32-Entradas!$L$16)^2)&lt;=Entradas!$D$16))</f>
        <v>5</v>
      </c>
      <c r="Z32" s="18">
        <f>IF((Z$5^2+$A32^2)&gt;Entradas!$B$5^2,"",--(SQRT((Z$5-Entradas!$K$12)^2+($A32-Entradas!$L$12)^2)&lt;=Entradas!$D$12)+--(SQRT((Z$5-Entradas!$K$13)^2+($A32-Entradas!$L$13)^2)&lt;=Entradas!$D$13)+--(SQRT((Z$5-Entradas!$K$14)^2+($A32-Entradas!$L$14)^2)&lt;=Entradas!$D$14)+--(SQRT((Z$5-Entradas!$K$15)^2+($A32-Entradas!$L$15)^2)&lt;=Entradas!$D$15)+--(SQRT((Z$5-Entradas!$K$16)^2+($A32-Entradas!$L$16)^2)&lt;=Entradas!$D$16))</f>
        <v>5</v>
      </c>
      <c r="AA32" s="18">
        <f>IF((AA$5^2+$A32^2)&gt;Entradas!$B$5^2,"",--(SQRT((AA$5-Entradas!$K$12)^2+($A32-Entradas!$L$12)^2)&lt;=Entradas!$D$12)+--(SQRT((AA$5-Entradas!$K$13)^2+($A32-Entradas!$L$13)^2)&lt;=Entradas!$D$13)+--(SQRT((AA$5-Entradas!$K$14)^2+($A32-Entradas!$L$14)^2)&lt;=Entradas!$D$14)+--(SQRT((AA$5-Entradas!$K$15)^2+($A32-Entradas!$L$15)^2)&lt;=Entradas!$D$15)+--(SQRT((AA$5-Entradas!$K$16)^2+($A32-Entradas!$L$16)^2)&lt;=Entradas!$D$16))</f>
        <v>5</v>
      </c>
      <c r="AB32" s="18">
        <f>IF((AB$5^2+$A32^2)&gt;Entradas!$B$5^2,"",--(SQRT((AB$5-Entradas!$K$12)^2+($A32-Entradas!$L$12)^2)&lt;=Entradas!$D$12)+--(SQRT((AB$5-Entradas!$K$13)^2+($A32-Entradas!$L$13)^2)&lt;=Entradas!$D$13)+--(SQRT((AB$5-Entradas!$K$14)^2+($A32-Entradas!$L$14)^2)&lt;=Entradas!$D$14)+--(SQRT((AB$5-Entradas!$K$15)^2+($A32-Entradas!$L$15)^2)&lt;=Entradas!$D$15)+--(SQRT((AB$5-Entradas!$K$16)^2+($A32-Entradas!$L$16)^2)&lt;=Entradas!$D$16))</f>
        <v>4</v>
      </c>
      <c r="AC32" s="18">
        <f>IF((AC$5^2+$A32^2)&gt;Entradas!$B$5^2,"",--(SQRT((AC$5-Entradas!$K$12)^2+($A32-Entradas!$L$12)^2)&lt;=Entradas!$D$12)+--(SQRT((AC$5-Entradas!$K$13)^2+($A32-Entradas!$L$13)^2)&lt;=Entradas!$D$13)+--(SQRT((AC$5-Entradas!$K$14)^2+($A32-Entradas!$L$14)^2)&lt;=Entradas!$D$14)+--(SQRT((AC$5-Entradas!$K$15)^2+($A32-Entradas!$L$15)^2)&lt;=Entradas!$D$15)+--(SQRT((AC$5-Entradas!$K$16)^2+($A32-Entradas!$L$16)^2)&lt;=Entradas!$D$16))</f>
        <v>4</v>
      </c>
      <c r="AD32" s="18">
        <f>IF((AD$5^2+$A32^2)&gt;Entradas!$B$5^2,"",--(SQRT((AD$5-Entradas!$K$12)^2+($A32-Entradas!$L$12)^2)&lt;=Entradas!$D$12)+--(SQRT((AD$5-Entradas!$K$13)^2+($A32-Entradas!$L$13)^2)&lt;=Entradas!$D$13)+--(SQRT((AD$5-Entradas!$K$14)^2+($A32-Entradas!$L$14)^2)&lt;=Entradas!$D$14)+--(SQRT((AD$5-Entradas!$K$15)^2+($A32-Entradas!$L$15)^2)&lt;=Entradas!$D$15)+--(SQRT((AD$5-Entradas!$K$16)^2+($A32-Entradas!$L$16)^2)&lt;=Entradas!$D$16))</f>
        <v>4</v>
      </c>
      <c r="AE32" s="18">
        <f>IF((AE$5^2+$A32^2)&gt;Entradas!$B$5^2,"",--(SQRT((AE$5-Entradas!$K$12)^2+($A32-Entradas!$L$12)^2)&lt;=Entradas!$D$12)+--(SQRT((AE$5-Entradas!$K$13)^2+($A32-Entradas!$L$13)^2)&lt;=Entradas!$D$13)+--(SQRT((AE$5-Entradas!$K$14)^2+($A32-Entradas!$L$14)^2)&lt;=Entradas!$D$14)+--(SQRT((AE$5-Entradas!$K$15)^2+($A32-Entradas!$L$15)^2)&lt;=Entradas!$D$15)+--(SQRT((AE$5-Entradas!$K$16)^2+($A32-Entradas!$L$16)^2)&lt;=Entradas!$D$16))</f>
        <v>4</v>
      </c>
      <c r="AF32" s="18">
        <f>IF((AF$5^2+$A32^2)&gt;Entradas!$B$5^2,"",--(SQRT((AF$5-Entradas!$K$12)^2+($A32-Entradas!$L$12)^2)&lt;=Entradas!$D$12)+--(SQRT((AF$5-Entradas!$K$13)^2+($A32-Entradas!$L$13)^2)&lt;=Entradas!$D$13)+--(SQRT((AF$5-Entradas!$K$14)^2+($A32-Entradas!$L$14)^2)&lt;=Entradas!$D$14)+--(SQRT((AF$5-Entradas!$K$15)^2+($A32-Entradas!$L$15)^2)&lt;=Entradas!$D$15)+--(SQRT((AF$5-Entradas!$K$16)^2+($A32-Entradas!$L$16)^2)&lt;=Entradas!$D$16))</f>
        <v>4</v>
      </c>
      <c r="AG32" s="18">
        <f>IF((AG$5^2+$A32^2)&gt;Entradas!$B$5^2,"",--(SQRT((AG$5-Entradas!$K$12)^2+($A32-Entradas!$L$12)^2)&lt;=Entradas!$D$12)+--(SQRT((AG$5-Entradas!$K$13)^2+($A32-Entradas!$L$13)^2)&lt;=Entradas!$D$13)+--(SQRT((AG$5-Entradas!$K$14)^2+($A32-Entradas!$L$14)^2)&lt;=Entradas!$D$14)+--(SQRT((AG$5-Entradas!$K$15)^2+($A32-Entradas!$L$15)^2)&lt;=Entradas!$D$15)+--(SQRT((AG$5-Entradas!$K$16)^2+($A32-Entradas!$L$16)^2)&lt;=Entradas!$D$16))</f>
        <v>4</v>
      </c>
      <c r="AH32" s="18">
        <f>IF((AH$5^2+$A32^2)&gt;Entradas!$B$5^2,"",--(SQRT((AH$5-Entradas!$K$12)^2+($A32-Entradas!$L$12)^2)&lt;=Entradas!$D$12)+--(SQRT((AH$5-Entradas!$K$13)^2+($A32-Entradas!$L$13)^2)&lt;=Entradas!$D$13)+--(SQRT((AH$5-Entradas!$K$14)^2+($A32-Entradas!$L$14)^2)&lt;=Entradas!$D$14)+--(SQRT((AH$5-Entradas!$K$15)^2+($A32-Entradas!$L$15)^2)&lt;=Entradas!$D$15)+--(SQRT((AH$5-Entradas!$K$16)^2+($A32-Entradas!$L$16)^2)&lt;=Entradas!$D$16))</f>
        <v>4</v>
      </c>
      <c r="AI32" s="18">
        <f>IF((AI$5^2+$A32^2)&gt;Entradas!$B$5^2,"",--(SQRT((AI$5-Entradas!$K$12)^2+($A32-Entradas!$L$12)^2)&lt;=Entradas!$D$12)+--(SQRT((AI$5-Entradas!$K$13)^2+($A32-Entradas!$L$13)^2)&lt;=Entradas!$D$13)+--(SQRT((AI$5-Entradas!$K$14)^2+($A32-Entradas!$L$14)^2)&lt;=Entradas!$D$14)+--(SQRT((AI$5-Entradas!$K$15)^2+($A32-Entradas!$L$15)^2)&lt;=Entradas!$D$15)+--(SQRT((AI$5-Entradas!$K$16)^2+($A32-Entradas!$L$16)^2)&lt;=Entradas!$D$16))</f>
        <v>4</v>
      </c>
      <c r="AJ32" s="18">
        <f>IF((AJ$5^2+$A32^2)&gt;Entradas!$B$5^2,"",--(SQRT((AJ$5-Entradas!$K$12)^2+($A32-Entradas!$L$12)^2)&lt;=Entradas!$D$12)+--(SQRT((AJ$5-Entradas!$K$13)^2+($A32-Entradas!$L$13)^2)&lt;=Entradas!$D$13)+--(SQRT((AJ$5-Entradas!$K$14)^2+($A32-Entradas!$L$14)^2)&lt;=Entradas!$D$14)+--(SQRT((AJ$5-Entradas!$K$15)^2+($A32-Entradas!$L$15)^2)&lt;=Entradas!$D$15)+--(SQRT((AJ$5-Entradas!$K$16)^2+($A32-Entradas!$L$16)^2)&lt;=Entradas!$D$16))</f>
        <v>4</v>
      </c>
      <c r="AK32" s="18">
        <f>IF((AK$5^2+$A32^2)&gt;Entradas!$B$5^2,"",--(SQRT((AK$5-Entradas!$K$12)^2+($A32-Entradas!$L$12)^2)&lt;=Entradas!$D$12)+--(SQRT((AK$5-Entradas!$K$13)^2+($A32-Entradas!$L$13)^2)&lt;=Entradas!$D$13)+--(SQRT((AK$5-Entradas!$K$14)^2+($A32-Entradas!$L$14)^2)&lt;=Entradas!$D$14)+--(SQRT((AK$5-Entradas!$K$15)^2+($A32-Entradas!$L$15)^2)&lt;=Entradas!$D$15)+--(SQRT((AK$5-Entradas!$K$16)^2+($A32-Entradas!$L$16)^2)&lt;=Entradas!$D$16))</f>
        <v>4</v>
      </c>
      <c r="AL32" s="18">
        <f>IF((AL$5^2+$A32^2)&gt;Entradas!$B$5^2,"",--(SQRT((AL$5-Entradas!$K$12)^2+($A32-Entradas!$L$12)^2)&lt;=Entradas!$D$12)+--(SQRT((AL$5-Entradas!$K$13)^2+($A32-Entradas!$L$13)^2)&lt;=Entradas!$D$13)+--(SQRT((AL$5-Entradas!$K$14)^2+($A32-Entradas!$L$14)^2)&lt;=Entradas!$D$14)+--(SQRT((AL$5-Entradas!$K$15)^2+($A32-Entradas!$L$15)^2)&lt;=Entradas!$D$15)+--(SQRT((AL$5-Entradas!$K$16)^2+($A32-Entradas!$L$16)^2)&lt;=Entradas!$D$16))</f>
        <v>4</v>
      </c>
      <c r="AM32" s="18">
        <f>IF((AM$5^2+$A32^2)&gt;Entradas!$B$5^2,"",--(SQRT((AM$5-Entradas!$K$12)^2+($A32-Entradas!$L$12)^2)&lt;=Entradas!$D$12)+--(SQRT((AM$5-Entradas!$K$13)^2+($A32-Entradas!$L$13)^2)&lt;=Entradas!$D$13)+--(SQRT((AM$5-Entradas!$K$14)^2+($A32-Entradas!$L$14)^2)&lt;=Entradas!$D$14)+--(SQRT((AM$5-Entradas!$K$15)^2+($A32-Entradas!$L$15)^2)&lt;=Entradas!$D$15)+--(SQRT((AM$5-Entradas!$K$16)^2+($A32-Entradas!$L$16)^2)&lt;=Entradas!$D$16))</f>
        <v>4</v>
      </c>
      <c r="AN32" s="18">
        <f>IF((AN$5^2+$A32^2)&gt;Entradas!$B$5^2,"",--(SQRT((AN$5-Entradas!$K$12)^2+($A32-Entradas!$L$12)^2)&lt;=Entradas!$D$12)+--(SQRT((AN$5-Entradas!$K$13)^2+($A32-Entradas!$L$13)^2)&lt;=Entradas!$D$13)+--(SQRT((AN$5-Entradas!$K$14)^2+($A32-Entradas!$L$14)^2)&lt;=Entradas!$D$14)+--(SQRT((AN$5-Entradas!$K$15)^2+($A32-Entradas!$L$15)^2)&lt;=Entradas!$D$15)+--(SQRT((AN$5-Entradas!$K$16)^2+($A32-Entradas!$L$16)^2)&lt;=Entradas!$D$16))</f>
        <v>4</v>
      </c>
      <c r="AO32" s="18">
        <f>IF((AO$5^2+$A32^2)&gt;Entradas!$B$5^2,"",--(SQRT((AO$5-Entradas!$K$12)^2+($A32-Entradas!$L$12)^2)&lt;=Entradas!$D$12)+--(SQRT((AO$5-Entradas!$K$13)^2+($A32-Entradas!$L$13)^2)&lt;=Entradas!$D$13)+--(SQRT((AO$5-Entradas!$K$14)^2+($A32-Entradas!$L$14)^2)&lt;=Entradas!$D$14)+--(SQRT((AO$5-Entradas!$K$15)^2+($A32-Entradas!$L$15)^2)&lt;=Entradas!$D$15)+--(SQRT((AO$5-Entradas!$K$16)^2+($A32-Entradas!$L$16)^2)&lt;=Entradas!$D$16))</f>
        <v>4</v>
      </c>
      <c r="AP32" s="18" t="str">
        <f>IF((AP$5^2+$A32^2)&gt;Entradas!$B$5^2,"",--(SQRT((AP$5-Entradas!$K$12)^2+($A32-Entradas!$L$12)^2)&lt;=Entradas!$D$12)+--(SQRT((AP$5-Entradas!$K$13)^2+($A32-Entradas!$L$13)^2)&lt;=Entradas!$D$13)+--(SQRT((AP$5-Entradas!$K$14)^2+($A32-Entradas!$L$14)^2)&lt;=Entradas!$D$14)+--(SQRT((AP$5-Entradas!$K$15)^2+($A32-Entradas!$L$15)^2)&lt;=Entradas!$D$15)+--(SQRT((AP$5-Entradas!$K$16)^2+($A32-Entradas!$L$16)^2)&lt;=Entradas!$D$16))</f>
        <v/>
      </c>
    </row>
    <row r="33" spans="1:42" ht="18" customHeight="1" x14ac:dyDescent="0.2">
      <c r="A33" s="17">
        <f>A32-2*Entradas!$B$5/(41-1)</f>
        <v>-0.70000000000000062</v>
      </c>
      <c r="B33" s="18" t="str">
        <f>IF((B$5^2+$A33^2)&gt;Entradas!$B$5^2,"",--(SQRT((B$5-Entradas!$K$12)^2+($A33-Entradas!$L$12)^2)&lt;=Entradas!$D$12)+--(SQRT((B$5-Entradas!$K$13)^2+($A33-Entradas!$L$13)^2)&lt;=Entradas!$D$13)+--(SQRT((B$5-Entradas!$K$14)^2+($A33-Entradas!$L$14)^2)&lt;=Entradas!$D$14)+--(SQRT((B$5-Entradas!$K$15)^2+($A33-Entradas!$L$15)^2)&lt;=Entradas!$D$15)+--(SQRT((B$5-Entradas!$K$16)^2+($A33-Entradas!$L$16)^2)&lt;=Entradas!$D$16))</f>
        <v/>
      </c>
      <c r="C33" s="18" t="str">
        <f>IF((C$5^2+$A33^2)&gt;Entradas!$B$5^2,"",--(SQRT((C$5-Entradas!$K$12)^2+($A33-Entradas!$L$12)^2)&lt;=Entradas!$D$12)+--(SQRT((C$5-Entradas!$K$13)^2+($A33-Entradas!$L$13)^2)&lt;=Entradas!$D$13)+--(SQRT((C$5-Entradas!$K$14)^2+($A33-Entradas!$L$14)^2)&lt;=Entradas!$D$14)+--(SQRT((C$5-Entradas!$K$15)^2+($A33-Entradas!$L$15)^2)&lt;=Entradas!$D$15)+--(SQRT((C$5-Entradas!$K$16)^2+($A33-Entradas!$L$16)^2)&lt;=Entradas!$D$16))</f>
        <v/>
      </c>
      <c r="D33" s="18">
        <f>IF((D$5^2+$A33^2)&gt;Entradas!$B$5^2,"",--(SQRT((D$5-Entradas!$K$12)^2+($A33-Entradas!$L$12)^2)&lt;=Entradas!$D$12)+--(SQRT((D$5-Entradas!$K$13)^2+($A33-Entradas!$L$13)^2)&lt;=Entradas!$D$13)+--(SQRT((D$5-Entradas!$K$14)^2+($A33-Entradas!$L$14)^2)&lt;=Entradas!$D$14)+--(SQRT((D$5-Entradas!$K$15)^2+($A33-Entradas!$L$15)^2)&lt;=Entradas!$D$15)+--(SQRT((D$5-Entradas!$K$16)^2+($A33-Entradas!$L$16)^2)&lt;=Entradas!$D$16))</f>
        <v>5</v>
      </c>
      <c r="E33" s="18">
        <f>IF((E$5^2+$A33^2)&gt;Entradas!$B$5^2,"",--(SQRT((E$5-Entradas!$K$12)^2+($A33-Entradas!$L$12)^2)&lt;=Entradas!$D$12)+--(SQRT((E$5-Entradas!$K$13)^2+($A33-Entradas!$L$13)^2)&lt;=Entradas!$D$13)+--(SQRT((E$5-Entradas!$K$14)^2+($A33-Entradas!$L$14)^2)&lt;=Entradas!$D$14)+--(SQRT((E$5-Entradas!$K$15)^2+($A33-Entradas!$L$15)^2)&lt;=Entradas!$D$15)+--(SQRT((E$5-Entradas!$K$16)^2+($A33-Entradas!$L$16)^2)&lt;=Entradas!$D$16))</f>
        <v>5</v>
      </c>
      <c r="F33" s="18">
        <f>IF((F$5^2+$A33^2)&gt;Entradas!$B$5^2,"",--(SQRT((F$5-Entradas!$K$12)^2+($A33-Entradas!$L$12)^2)&lt;=Entradas!$D$12)+--(SQRT((F$5-Entradas!$K$13)^2+($A33-Entradas!$L$13)^2)&lt;=Entradas!$D$13)+--(SQRT((F$5-Entradas!$K$14)^2+($A33-Entradas!$L$14)^2)&lt;=Entradas!$D$14)+--(SQRT((F$5-Entradas!$K$15)^2+($A33-Entradas!$L$15)^2)&lt;=Entradas!$D$15)+--(SQRT((F$5-Entradas!$K$16)^2+($A33-Entradas!$L$16)^2)&lt;=Entradas!$D$16))</f>
        <v>5</v>
      </c>
      <c r="G33" s="18">
        <f>IF((G$5^2+$A33^2)&gt;Entradas!$B$5^2,"",--(SQRT((G$5-Entradas!$K$12)^2+($A33-Entradas!$L$12)^2)&lt;=Entradas!$D$12)+--(SQRT((G$5-Entradas!$K$13)^2+($A33-Entradas!$L$13)^2)&lt;=Entradas!$D$13)+--(SQRT((G$5-Entradas!$K$14)^2+($A33-Entradas!$L$14)^2)&lt;=Entradas!$D$14)+--(SQRT((G$5-Entradas!$K$15)^2+($A33-Entradas!$L$15)^2)&lt;=Entradas!$D$15)+--(SQRT((G$5-Entradas!$K$16)^2+($A33-Entradas!$L$16)^2)&lt;=Entradas!$D$16))</f>
        <v>5</v>
      </c>
      <c r="H33" s="18">
        <f>IF((H$5^2+$A33^2)&gt;Entradas!$B$5^2,"",--(SQRT((H$5-Entradas!$K$12)^2+($A33-Entradas!$L$12)^2)&lt;=Entradas!$D$12)+--(SQRT((H$5-Entradas!$K$13)^2+($A33-Entradas!$L$13)^2)&lt;=Entradas!$D$13)+--(SQRT((H$5-Entradas!$K$14)^2+($A33-Entradas!$L$14)^2)&lt;=Entradas!$D$14)+--(SQRT((H$5-Entradas!$K$15)^2+($A33-Entradas!$L$15)^2)&lt;=Entradas!$D$15)+--(SQRT((H$5-Entradas!$K$16)^2+($A33-Entradas!$L$16)^2)&lt;=Entradas!$D$16))</f>
        <v>5</v>
      </c>
      <c r="I33" s="18">
        <f>IF((I$5^2+$A33^2)&gt;Entradas!$B$5^2,"",--(SQRT((I$5-Entradas!$K$12)^2+($A33-Entradas!$L$12)^2)&lt;=Entradas!$D$12)+--(SQRT((I$5-Entradas!$K$13)^2+($A33-Entradas!$L$13)^2)&lt;=Entradas!$D$13)+--(SQRT((I$5-Entradas!$K$14)^2+($A33-Entradas!$L$14)^2)&lt;=Entradas!$D$14)+--(SQRT((I$5-Entradas!$K$15)^2+($A33-Entradas!$L$15)^2)&lt;=Entradas!$D$15)+--(SQRT((I$5-Entradas!$K$16)^2+($A33-Entradas!$L$16)^2)&lt;=Entradas!$D$16))</f>
        <v>5</v>
      </c>
      <c r="J33" s="18">
        <f>IF((J$5^2+$A33^2)&gt;Entradas!$B$5^2,"",--(SQRT((J$5-Entradas!$K$12)^2+($A33-Entradas!$L$12)^2)&lt;=Entradas!$D$12)+--(SQRT((J$5-Entradas!$K$13)^2+($A33-Entradas!$L$13)^2)&lt;=Entradas!$D$13)+--(SQRT((J$5-Entradas!$K$14)^2+($A33-Entradas!$L$14)^2)&lt;=Entradas!$D$14)+--(SQRT((J$5-Entradas!$K$15)^2+($A33-Entradas!$L$15)^2)&lt;=Entradas!$D$15)+--(SQRT((J$5-Entradas!$K$16)^2+($A33-Entradas!$L$16)^2)&lt;=Entradas!$D$16))</f>
        <v>5</v>
      </c>
      <c r="K33" s="18">
        <f>IF((K$5^2+$A33^2)&gt;Entradas!$B$5^2,"",--(SQRT((K$5-Entradas!$K$12)^2+($A33-Entradas!$L$12)^2)&lt;=Entradas!$D$12)+--(SQRT((K$5-Entradas!$K$13)^2+($A33-Entradas!$L$13)^2)&lt;=Entradas!$D$13)+--(SQRT((K$5-Entradas!$K$14)^2+($A33-Entradas!$L$14)^2)&lt;=Entradas!$D$14)+--(SQRT((K$5-Entradas!$K$15)^2+($A33-Entradas!$L$15)^2)&lt;=Entradas!$D$15)+--(SQRT((K$5-Entradas!$K$16)^2+($A33-Entradas!$L$16)^2)&lt;=Entradas!$D$16))</f>
        <v>5</v>
      </c>
      <c r="L33" s="18">
        <f>IF((L$5^2+$A33^2)&gt;Entradas!$B$5^2,"",--(SQRT((L$5-Entradas!$K$12)^2+($A33-Entradas!$L$12)^2)&lt;=Entradas!$D$12)+--(SQRT((L$5-Entradas!$K$13)^2+($A33-Entradas!$L$13)^2)&lt;=Entradas!$D$13)+--(SQRT((L$5-Entradas!$K$14)^2+($A33-Entradas!$L$14)^2)&lt;=Entradas!$D$14)+--(SQRT((L$5-Entradas!$K$15)^2+($A33-Entradas!$L$15)^2)&lt;=Entradas!$D$15)+--(SQRT((L$5-Entradas!$K$16)^2+($A33-Entradas!$L$16)^2)&lt;=Entradas!$D$16))</f>
        <v>5</v>
      </c>
      <c r="M33" s="18">
        <f>IF((M$5^2+$A33^2)&gt;Entradas!$B$5^2,"",--(SQRT((M$5-Entradas!$K$12)^2+($A33-Entradas!$L$12)^2)&lt;=Entradas!$D$12)+--(SQRT((M$5-Entradas!$K$13)^2+($A33-Entradas!$L$13)^2)&lt;=Entradas!$D$13)+--(SQRT((M$5-Entradas!$K$14)^2+($A33-Entradas!$L$14)^2)&lt;=Entradas!$D$14)+--(SQRT((M$5-Entradas!$K$15)^2+($A33-Entradas!$L$15)^2)&lt;=Entradas!$D$15)+--(SQRT((M$5-Entradas!$K$16)^2+($A33-Entradas!$L$16)^2)&lt;=Entradas!$D$16))</f>
        <v>5</v>
      </c>
      <c r="N33" s="18">
        <f>IF((N$5^2+$A33^2)&gt;Entradas!$B$5^2,"",--(SQRT((N$5-Entradas!$K$12)^2+($A33-Entradas!$L$12)^2)&lt;=Entradas!$D$12)+--(SQRT((N$5-Entradas!$K$13)^2+($A33-Entradas!$L$13)^2)&lt;=Entradas!$D$13)+--(SQRT((N$5-Entradas!$K$14)^2+($A33-Entradas!$L$14)^2)&lt;=Entradas!$D$14)+--(SQRT((N$5-Entradas!$K$15)^2+($A33-Entradas!$L$15)^2)&lt;=Entradas!$D$15)+--(SQRT((N$5-Entradas!$K$16)^2+($A33-Entradas!$L$16)^2)&lt;=Entradas!$D$16))</f>
        <v>5</v>
      </c>
      <c r="O33" s="18">
        <f>IF((O$5^2+$A33^2)&gt;Entradas!$B$5^2,"",--(SQRT((O$5-Entradas!$K$12)^2+($A33-Entradas!$L$12)^2)&lt;=Entradas!$D$12)+--(SQRT((O$5-Entradas!$K$13)^2+($A33-Entradas!$L$13)^2)&lt;=Entradas!$D$13)+--(SQRT((O$5-Entradas!$K$14)^2+($A33-Entradas!$L$14)^2)&lt;=Entradas!$D$14)+--(SQRT((O$5-Entradas!$K$15)^2+($A33-Entradas!$L$15)^2)&lt;=Entradas!$D$15)+--(SQRT((O$5-Entradas!$K$16)^2+($A33-Entradas!$L$16)^2)&lt;=Entradas!$D$16))</f>
        <v>5</v>
      </c>
      <c r="P33" s="18">
        <f>IF((P$5^2+$A33^2)&gt;Entradas!$B$5^2,"",--(SQRT((P$5-Entradas!$K$12)^2+($A33-Entradas!$L$12)^2)&lt;=Entradas!$D$12)+--(SQRT((P$5-Entradas!$K$13)^2+($A33-Entradas!$L$13)^2)&lt;=Entradas!$D$13)+--(SQRT((P$5-Entradas!$K$14)^2+($A33-Entradas!$L$14)^2)&lt;=Entradas!$D$14)+--(SQRT((P$5-Entradas!$K$15)^2+($A33-Entradas!$L$15)^2)&lt;=Entradas!$D$15)+--(SQRT((P$5-Entradas!$K$16)^2+($A33-Entradas!$L$16)^2)&lt;=Entradas!$D$16))</f>
        <v>5</v>
      </c>
      <c r="Q33" s="18">
        <f>IF((Q$5^2+$A33^2)&gt;Entradas!$B$5^2,"",--(SQRT((Q$5-Entradas!$K$12)^2+($A33-Entradas!$L$12)^2)&lt;=Entradas!$D$12)+--(SQRT((Q$5-Entradas!$K$13)^2+($A33-Entradas!$L$13)^2)&lt;=Entradas!$D$13)+--(SQRT((Q$5-Entradas!$K$14)^2+($A33-Entradas!$L$14)^2)&lt;=Entradas!$D$14)+--(SQRT((Q$5-Entradas!$K$15)^2+($A33-Entradas!$L$15)^2)&lt;=Entradas!$D$15)+--(SQRT((Q$5-Entradas!$K$16)^2+($A33-Entradas!$L$16)^2)&lt;=Entradas!$D$16))</f>
        <v>5</v>
      </c>
      <c r="R33" s="18">
        <f>IF((R$5^2+$A33^2)&gt;Entradas!$B$5^2,"",--(SQRT((R$5-Entradas!$K$12)^2+($A33-Entradas!$L$12)^2)&lt;=Entradas!$D$12)+--(SQRT((R$5-Entradas!$K$13)^2+($A33-Entradas!$L$13)^2)&lt;=Entradas!$D$13)+--(SQRT((R$5-Entradas!$K$14)^2+($A33-Entradas!$L$14)^2)&lt;=Entradas!$D$14)+--(SQRT((R$5-Entradas!$K$15)^2+($A33-Entradas!$L$15)^2)&lt;=Entradas!$D$15)+--(SQRT((R$5-Entradas!$K$16)^2+($A33-Entradas!$L$16)^2)&lt;=Entradas!$D$16))</f>
        <v>5</v>
      </c>
      <c r="S33" s="18">
        <f>IF((S$5^2+$A33^2)&gt;Entradas!$B$5^2,"",--(SQRT((S$5-Entradas!$K$12)^2+($A33-Entradas!$L$12)^2)&lt;=Entradas!$D$12)+--(SQRT((S$5-Entradas!$K$13)^2+($A33-Entradas!$L$13)^2)&lt;=Entradas!$D$13)+--(SQRT((S$5-Entradas!$K$14)^2+($A33-Entradas!$L$14)^2)&lt;=Entradas!$D$14)+--(SQRT((S$5-Entradas!$K$15)^2+($A33-Entradas!$L$15)^2)&lt;=Entradas!$D$15)+--(SQRT((S$5-Entradas!$K$16)^2+($A33-Entradas!$L$16)^2)&lt;=Entradas!$D$16))</f>
        <v>5</v>
      </c>
      <c r="T33" s="18">
        <f>IF((T$5^2+$A33^2)&gt;Entradas!$B$5^2,"",--(SQRT((T$5-Entradas!$K$12)^2+($A33-Entradas!$L$12)^2)&lt;=Entradas!$D$12)+--(SQRT((T$5-Entradas!$K$13)^2+($A33-Entradas!$L$13)^2)&lt;=Entradas!$D$13)+--(SQRT((T$5-Entradas!$K$14)^2+($A33-Entradas!$L$14)^2)&lt;=Entradas!$D$14)+--(SQRT((T$5-Entradas!$K$15)^2+($A33-Entradas!$L$15)^2)&lt;=Entradas!$D$15)+--(SQRT((T$5-Entradas!$K$16)^2+($A33-Entradas!$L$16)^2)&lt;=Entradas!$D$16))</f>
        <v>5</v>
      </c>
      <c r="U33" s="18">
        <f>IF((U$5^2+$A33^2)&gt;Entradas!$B$5^2,"",--(SQRT((U$5-Entradas!$K$12)^2+($A33-Entradas!$L$12)^2)&lt;=Entradas!$D$12)+--(SQRT((U$5-Entradas!$K$13)^2+($A33-Entradas!$L$13)^2)&lt;=Entradas!$D$13)+--(SQRT((U$5-Entradas!$K$14)^2+($A33-Entradas!$L$14)^2)&lt;=Entradas!$D$14)+--(SQRT((U$5-Entradas!$K$15)^2+($A33-Entradas!$L$15)^2)&lt;=Entradas!$D$15)+--(SQRT((U$5-Entradas!$K$16)^2+($A33-Entradas!$L$16)^2)&lt;=Entradas!$D$16))</f>
        <v>5</v>
      </c>
      <c r="V33" s="18">
        <f>IF((V$5^2+$A33^2)&gt;Entradas!$B$5^2,"",--(SQRT((V$5-Entradas!$K$12)^2+($A33-Entradas!$L$12)^2)&lt;=Entradas!$D$12)+--(SQRT((V$5-Entradas!$K$13)^2+($A33-Entradas!$L$13)^2)&lt;=Entradas!$D$13)+--(SQRT((V$5-Entradas!$K$14)^2+($A33-Entradas!$L$14)^2)&lt;=Entradas!$D$14)+--(SQRT((V$5-Entradas!$K$15)^2+($A33-Entradas!$L$15)^2)&lt;=Entradas!$D$15)+--(SQRT((V$5-Entradas!$K$16)^2+($A33-Entradas!$L$16)^2)&lt;=Entradas!$D$16))</f>
        <v>5</v>
      </c>
      <c r="W33" s="18">
        <f>IF((W$5^2+$A33^2)&gt;Entradas!$B$5^2,"",--(SQRT((W$5-Entradas!$K$12)^2+($A33-Entradas!$L$12)^2)&lt;=Entradas!$D$12)+--(SQRT((W$5-Entradas!$K$13)^2+($A33-Entradas!$L$13)^2)&lt;=Entradas!$D$13)+--(SQRT((W$5-Entradas!$K$14)^2+($A33-Entradas!$L$14)^2)&lt;=Entradas!$D$14)+--(SQRT((W$5-Entradas!$K$15)^2+($A33-Entradas!$L$15)^2)&lt;=Entradas!$D$15)+--(SQRT((W$5-Entradas!$K$16)^2+($A33-Entradas!$L$16)^2)&lt;=Entradas!$D$16))</f>
        <v>5</v>
      </c>
      <c r="X33" s="18">
        <f>IF((X$5^2+$A33^2)&gt;Entradas!$B$5^2,"",--(SQRT((X$5-Entradas!$K$12)^2+($A33-Entradas!$L$12)^2)&lt;=Entradas!$D$12)+--(SQRT((X$5-Entradas!$K$13)^2+($A33-Entradas!$L$13)^2)&lt;=Entradas!$D$13)+--(SQRT((X$5-Entradas!$K$14)^2+($A33-Entradas!$L$14)^2)&lt;=Entradas!$D$14)+--(SQRT((X$5-Entradas!$K$15)^2+($A33-Entradas!$L$15)^2)&lt;=Entradas!$D$15)+--(SQRT((X$5-Entradas!$K$16)^2+($A33-Entradas!$L$16)^2)&lt;=Entradas!$D$16))</f>
        <v>5</v>
      </c>
      <c r="Y33" s="18">
        <f>IF((Y$5^2+$A33^2)&gt;Entradas!$B$5^2,"",--(SQRT((Y$5-Entradas!$K$12)^2+($A33-Entradas!$L$12)^2)&lt;=Entradas!$D$12)+--(SQRT((Y$5-Entradas!$K$13)^2+($A33-Entradas!$L$13)^2)&lt;=Entradas!$D$13)+--(SQRT((Y$5-Entradas!$K$14)^2+($A33-Entradas!$L$14)^2)&lt;=Entradas!$D$14)+--(SQRT((Y$5-Entradas!$K$15)^2+($A33-Entradas!$L$15)^2)&lt;=Entradas!$D$15)+--(SQRT((Y$5-Entradas!$K$16)^2+($A33-Entradas!$L$16)^2)&lt;=Entradas!$D$16))</f>
        <v>5</v>
      </c>
      <c r="Z33" s="18">
        <f>IF((Z$5^2+$A33^2)&gt;Entradas!$B$5^2,"",--(SQRT((Z$5-Entradas!$K$12)^2+($A33-Entradas!$L$12)^2)&lt;=Entradas!$D$12)+--(SQRT((Z$5-Entradas!$K$13)^2+($A33-Entradas!$L$13)^2)&lt;=Entradas!$D$13)+--(SQRT((Z$5-Entradas!$K$14)^2+($A33-Entradas!$L$14)^2)&lt;=Entradas!$D$14)+--(SQRT((Z$5-Entradas!$K$15)^2+($A33-Entradas!$L$15)^2)&lt;=Entradas!$D$15)+--(SQRT((Z$5-Entradas!$K$16)^2+($A33-Entradas!$L$16)^2)&lt;=Entradas!$D$16))</f>
        <v>5</v>
      </c>
      <c r="AA33" s="18">
        <f>IF((AA$5^2+$A33^2)&gt;Entradas!$B$5^2,"",--(SQRT((AA$5-Entradas!$K$12)^2+($A33-Entradas!$L$12)^2)&lt;=Entradas!$D$12)+--(SQRT((AA$5-Entradas!$K$13)^2+($A33-Entradas!$L$13)^2)&lt;=Entradas!$D$13)+--(SQRT((AA$5-Entradas!$K$14)^2+($A33-Entradas!$L$14)^2)&lt;=Entradas!$D$14)+--(SQRT((AA$5-Entradas!$K$15)^2+($A33-Entradas!$L$15)^2)&lt;=Entradas!$D$15)+--(SQRT((AA$5-Entradas!$K$16)^2+($A33-Entradas!$L$16)^2)&lt;=Entradas!$D$16))</f>
        <v>4</v>
      </c>
      <c r="AB33" s="18">
        <f>IF((AB$5^2+$A33^2)&gt;Entradas!$B$5^2,"",--(SQRT((AB$5-Entradas!$K$12)^2+($A33-Entradas!$L$12)^2)&lt;=Entradas!$D$12)+--(SQRT((AB$5-Entradas!$K$13)^2+($A33-Entradas!$L$13)^2)&lt;=Entradas!$D$13)+--(SQRT((AB$5-Entradas!$K$14)^2+($A33-Entradas!$L$14)^2)&lt;=Entradas!$D$14)+--(SQRT((AB$5-Entradas!$K$15)^2+($A33-Entradas!$L$15)^2)&lt;=Entradas!$D$15)+--(SQRT((AB$5-Entradas!$K$16)^2+($A33-Entradas!$L$16)^2)&lt;=Entradas!$D$16))</f>
        <v>4</v>
      </c>
      <c r="AC33" s="18">
        <f>IF((AC$5^2+$A33^2)&gt;Entradas!$B$5^2,"",--(SQRT((AC$5-Entradas!$K$12)^2+($A33-Entradas!$L$12)^2)&lt;=Entradas!$D$12)+--(SQRT((AC$5-Entradas!$K$13)^2+($A33-Entradas!$L$13)^2)&lt;=Entradas!$D$13)+--(SQRT((AC$5-Entradas!$K$14)^2+($A33-Entradas!$L$14)^2)&lt;=Entradas!$D$14)+--(SQRT((AC$5-Entradas!$K$15)^2+($A33-Entradas!$L$15)^2)&lt;=Entradas!$D$15)+--(SQRT((AC$5-Entradas!$K$16)^2+($A33-Entradas!$L$16)^2)&lt;=Entradas!$D$16))</f>
        <v>4</v>
      </c>
      <c r="AD33" s="18">
        <f>IF((AD$5^2+$A33^2)&gt;Entradas!$B$5^2,"",--(SQRT((AD$5-Entradas!$K$12)^2+($A33-Entradas!$L$12)^2)&lt;=Entradas!$D$12)+--(SQRT((AD$5-Entradas!$K$13)^2+($A33-Entradas!$L$13)^2)&lt;=Entradas!$D$13)+--(SQRT((AD$5-Entradas!$K$14)^2+($A33-Entradas!$L$14)^2)&lt;=Entradas!$D$14)+--(SQRT((AD$5-Entradas!$K$15)^2+($A33-Entradas!$L$15)^2)&lt;=Entradas!$D$15)+--(SQRT((AD$5-Entradas!$K$16)^2+($A33-Entradas!$L$16)^2)&lt;=Entradas!$D$16))</f>
        <v>4</v>
      </c>
      <c r="AE33" s="18">
        <f>IF((AE$5^2+$A33^2)&gt;Entradas!$B$5^2,"",--(SQRT((AE$5-Entradas!$K$12)^2+($A33-Entradas!$L$12)^2)&lt;=Entradas!$D$12)+--(SQRT((AE$5-Entradas!$K$13)^2+($A33-Entradas!$L$13)^2)&lt;=Entradas!$D$13)+--(SQRT((AE$5-Entradas!$K$14)^2+($A33-Entradas!$L$14)^2)&lt;=Entradas!$D$14)+--(SQRT((AE$5-Entradas!$K$15)^2+($A33-Entradas!$L$15)^2)&lt;=Entradas!$D$15)+--(SQRT((AE$5-Entradas!$K$16)^2+($A33-Entradas!$L$16)^2)&lt;=Entradas!$D$16))</f>
        <v>4</v>
      </c>
      <c r="AF33" s="18">
        <f>IF((AF$5^2+$A33^2)&gt;Entradas!$B$5^2,"",--(SQRT((AF$5-Entradas!$K$12)^2+($A33-Entradas!$L$12)^2)&lt;=Entradas!$D$12)+--(SQRT((AF$5-Entradas!$K$13)^2+($A33-Entradas!$L$13)^2)&lt;=Entradas!$D$13)+--(SQRT((AF$5-Entradas!$K$14)^2+($A33-Entradas!$L$14)^2)&lt;=Entradas!$D$14)+--(SQRT((AF$5-Entradas!$K$15)^2+($A33-Entradas!$L$15)^2)&lt;=Entradas!$D$15)+--(SQRT((AF$5-Entradas!$K$16)^2+($A33-Entradas!$L$16)^2)&lt;=Entradas!$D$16))</f>
        <v>4</v>
      </c>
      <c r="AG33" s="18">
        <f>IF((AG$5^2+$A33^2)&gt;Entradas!$B$5^2,"",--(SQRT((AG$5-Entradas!$K$12)^2+($A33-Entradas!$L$12)^2)&lt;=Entradas!$D$12)+--(SQRT((AG$5-Entradas!$K$13)^2+($A33-Entradas!$L$13)^2)&lt;=Entradas!$D$13)+--(SQRT((AG$5-Entradas!$K$14)^2+($A33-Entradas!$L$14)^2)&lt;=Entradas!$D$14)+--(SQRT((AG$5-Entradas!$K$15)^2+($A33-Entradas!$L$15)^2)&lt;=Entradas!$D$15)+--(SQRT((AG$5-Entradas!$K$16)^2+($A33-Entradas!$L$16)^2)&lt;=Entradas!$D$16))</f>
        <v>4</v>
      </c>
      <c r="AH33" s="18">
        <f>IF((AH$5^2+$A33^2)&gt;Entradas!$B$5^2,"",--(SQRT((AH$5-Entradas!$K$12)^2+($A33-Entradas!$L$12)^2)&lt;=Entradas!$D$12)+--(SQRT((AH$5-Entradas!$K$13)^2+($A33-Entradas!$L$13)^2)&lt;=Entradas!$D$13)+--(SQRT((AH$5-Entradas!$K$14)^2+($A33-Entradas!$L$14)^2)&lt;=Entradas!$D$14)+--(SQRT((AH$5-Entradas!$K$15)^2+($A33-Entradas!$L$15)^2)&lt;=Entradas!$D$15)+--(SQRT((AH$5-Entradas!$K$16)^2+($A33-Entradas!$L$16)^2)&lt;=Entradas!$D$16))</f>
        <v>4</v>
      </c>
      <c r="AI33" s="18">
        <f>IF((AI$5^2+$A33^2)&gt;Entradas!$B$5^2,"",--(SQRT((AI$5-Entradas!$K$12)^2+($A33-Entradas!$L$12)^2)&lt;=Entradas!$D$12)+--(SQRT((AI$5-Entradas!$K$13)^2+($A33-Entradas!$L$13)^2)&lt;=Entradas!$D$13)+--(SQRT((AI$5-Entradas!$K$14)^2+($A33-Entradas!$L$14)^2)&lt;=Entradas!$D$14)+--(SQRT((AI$5-Entradas!$K$15)^2+($A33-Entradas!$L$15)^2)&lt;=Entradas!$D$15)+--(SQRT((AI$5-Entradas!$K$16)^2+($A33-Entradas!$L$16)^2)&lt;=Entradas!$D$16))</f>
        <v>4</v>
      </c>
      <c r="AJ33" s="18">
        <f>IF((AJ$5^2+$A33^2)&gt;Entradas!$B$5^2,"",--(SQRT((AJ$5-Entradas!$K$12)^2+($A33-Entradas!$L$12)^2)&lt;=Entradas!$D$12)+--(SQRT((AJ$5-Entradas!$K$13)^2+($A33-Entradas!$L$13)^2)&lt;=Entradas!$D$13)+--(SQRT((AJ$5-Entradas!$K$14)^2+($A33-Entradas!$L$14)^2)&lt;=Entradas!$D$14)+--(SQRT((AJ$5-Entradas!$K$15)^2+($A33-Entradas!$L$15)^2)&lt;=Entradas!$D$15)+--(SQRT((AJ$5-Entradas!$K$16)^2+($A33-Entradas!$L$16)^2)&lt;=Entradas!$D$16))</f>
        <v>4</v>
      </c>
      <c r="AK33" s="18">
        <f>IF((AK$5^2+$A33^2)&gt;Entradas!$B$5^2,"",--(SQRT((AK$5-Entradas!$K$12)^2+($A33-Entradas!$L$12)^2)&lt;=Entradas!$D$12)+--(SQRT((AK$5-Entradas!$K$13)^2+($A33-Entradas!$L$13)^2)&lt;=Entradas!$D$13)+--(SQRT((AK$5-Entradas!$K$14)^2+($A33-Entradas!$L$14)^2)&lt;=Entradas!$D$14)+--(SQRT((AK$5-Entradas!$K$15)^2+($A33-Entradas!$L$15)^2)&lt;=Entradas!$D$15)+--(SQRT((AK$5-Entradas!$K$16)^2+($A33-Entradas!$L$16)^2)&lt;=Entradas!$D$16))</f>
        <v>4</v>
      </c>
      <c r="AL33" s="18">
        <f>IF((AL$5^2+$A33^2)&gt;Entradas!$B$5^2,"",--(SQRT((AL$5-Entradas!$K$12)^2+($A33-Entradas!$L$12)^2)&lt;=Entradas!$D$12)+--(SQRT((AL$5-Entradas!$K$13)^2+($A33-Entradas!$L$13)^2)&lt;=Entradas!$D$13)+--(SQRT((AL$5-Entradas!$K$14)^2+($A33-Entradas!$L$14)^2)&lt;=Entradas!$D$14)+--(SQRT((AL$5-Entradas!$K$15)^2+($A33-Entradas!$L$15)^2)&lt;=Entradas!$D$15)+--(SQRT((AL$5-Entradas!$K$16)^2+($A33-Entradas!$L$16)^2)&lt;=Entradas!$D$16))</f>
        <v>4</v>
      </c>
      <c r="AM33" s="18">
        <f>IF((AM$5^2+$A33^2)&gt;Entradas!$B$5^2,"",--(SQRT((AM$5-Entradas!$K$12)^2+($A33-Entradas!$L$12)^2)&lt;=Entradas!$D$12)+--(SQRT((AM$5-Entradas!$K$13)^2+($A33-Entradas!$L$13)^2)&lt;=Entradas!$D$13)+--(SQRT((AM$5-Entradas!$K$14)^2+($A33-Entradas!$L$14)^2)&lt;=Entradas!$D$14)+--(SQRT((AM$5-Entradas!$K$15)^2+($A33-Entradas!$L$15)^2)&lt;=Entradas!$D$15)+--(SQRT((AM$5-Entradas!$K$16)^2+($A33-Entradas!$L$16)^2)&lt;=Entradas!$D$16))</f>
        <v>4</v>
      </c>
      <c r="AN33" s="18">
        <f>IF((AN$5^2+$A33^2)&gt;Entradas!$B$5^2,"",--(SQRT((AN$5-Entradas!$K$12)^2+($A33-Entradas!$L$12)^2)&lt;=Entradas!$D$12)+--(SQRT((AN$5-Entradas!$K$13)^2+($A33-Entradas!$L$13)^2)&lt;=Entradas!$D$13)+--(SQRT((AN$5-Entradas!$K$14)^2+($A33-Entradas!$L$14)^2)&lt;=Entradas!$D$14)+--(SQRT((AN$5-Entradas!$K$15)^2+($A33-Entradas!$L$15)^2)&lt;=Entradas!$D$15)+--(SQRT((AN$5-Entradas!$K$16)^2+($A33-Entradas!$L$16)^2)&lt;=Entradas!$D$16))</f>
        <v>4</v>
      </c>
      <c r="AO33" s="18" t="str">
        <f>IF((AO$5^2+$A33^2)&gt;Entradas!$B$5^2,"",--(SQRT((AO$5-Entradas!$K$12)^2+($A33-Entradas!$L$12)^2)&lt;=Entradas!$D$12)+--(SQRT((AO$5-Entradas!$K$13)^2+($A33-Entradas!$L$13)^2)&lt;=Entradas!$D$13)+--(SQRT((AO$5-Entradas!$K$14)^2+($A33-Entradas!$L$14)^2)&lt;=Entradas!$D$14)+--(SQRT((AO$5-Entradas!$K$15)^2+($A33-Entradas!$L$15)^2)&lt;=Entradas!$D$15)+--(SQRT((AO$5-Entradas!$K$16)^2+($A33-Entradas!$L$16)^2)&lt;=Entradas!$D$16))</f>
        <v/>
      </c>
      <c r="AP33" s="18" t="str">
        <f>IF((AP$5^2+$A33^2)&gt;Entradas!$B$5^2,"",--(SQRT((AP$5-Entradas!$K$12)^2+($A33-Entradas!$L$12)^2)&lt;=Entradas!$D$12)+--(SQRT((AP$5-Entradas!$K$13)^2+($A33-Entradas!$L$13)^2)&lt;=Entradas!$D$13)+--(SQRT((AP$5-Entradas!$K$14)^2+($A33-Entradas!$L$14)^2)&lt;=Entradas!$D$14)+--(SQRT((AP$5-Entradas!$K$15)^2+($A33-Entradas!$L$15)^2)&lt;=Entradas!$D$15)+--(SQRT((AP$5-Entradas!$K$16)^2+($A33-Entradas!$L$16)^2)&lt;=Entradas!$D$16))</f>
        <v/>
      </c>
    </row>
    <row r="34" spans="1:42" ht="18" customHeight="1" x14ac:dyDescent="0.2">
      <c r="A34" s="17">
        <f>A33-2*Entradas!$B$5/(41-1)</f>
        <v>-0.8000000000000006</v>
      </c>
      <c r="B34" s="18" t="str">
        <f>IF((B$5^2+$A34^2)&gt;Entradas!$B$5^2,"",--(SQRT((B$5-Entradas!$K$12)^2+($A34-Entradas!$L$12)^2)&lt;=Entradas!$D$12)+--(SQRT((B$5-Entradas!$K$13)^2+($A34-Entradas!$L$13)^2)&lt;=Entradas!$D$13)+--(SQRT((B$5-Entradas!$K$14)^2+($A34-Entradas!$L$14)^2)&lt;=Entradas!$D$14)+--(SQRT((B$5-Entradas!$K$15)^2+($A34-Entradas!$L$15)^2)&lt;=Entradas!$D$15)+--(SQRT((B$5-Entradas!$K$16)^2+($A34-Entradas!$L$16)^2)&lt;=Entradas!$D$16))</f>
        <v/>
      </c>
      <c r="C34" s="18" t="str">
        <f>IF((C$5^2+$A34^2)&gt;Entradas!$B$5^2,"",--(SQRT((C$5-Entradas!$K$12)^2+($A34-Entradas!$L$12)^2)&lt;=Entradas!$D$12)+--(SQRT((C$5-Entradas!$K$13)^2+($A34-Entradas!$L$13)^2)&lt;=Entradas!$D$13)+--(SQRT((C$5-Entradas!$K$14)^2+($A34-Entradas!$L$14)^2)&lt;=Entradas!$D$14)+--(SQRT((C$5-Entradas!$K$15)^2+($A34-Entradas!$L$15)^2)&lt;=Entradas!$D$15)+--(SQRT((C$5-Entradas!$K$16)^2+($A34-Entradas!$L$16)^2)&lt;=Entradas!$D$16))</f>
        <v/>
      </c>
      <c r="D34" s="18">
        <f>IF((D$5^2+$A34^2)&gt;Entradas!$B$5^2,"",--(SQRT((D$5-Entradas!$K$12)^2+($A34-Entradas!$L$12)^2)&lt;=Entradas!$D$12)+--(SQRT((D$5-Entradas!$K$13)^2+($A34-Entradas!$L$13)^2)&lt;=Entradas!$D$13)+--(SQRT((D$5-Entradas!$K$14)^2+($A34-Entradas!$L$14)^2)&lt;=Entradas!$D$14)+--(SQRT((D$5-Entradas!$K$15)^2+($A34-Entradas!$L$15)^2)&lt;=Entradas!$D$15)+--(SQRT((D$5-Entradas!$K$16)^2+($A34-Entradas!$L$16)^2)&lt;=Entradas!$D$16))</f>
        <v>5</v>
      </c>
      <c r="E34" s="18">
        <f>IF((E$5^2+$A34^2)&gt;Entradas!$B$5^2,"",--(SQRT((E$5-Entradas!$K$12)^2+($A34-Entradas!$L$12)^2)&lt;=Entradas!$D$12)+--(SQRT((E$5-Entradas!$K$13)^2+($A34-Entradas!$L$13)^2)&lt;=Entradas!$D$13)+--(SQRT((E$5-Entradas!$K$14)^2+($A34-Entradas!$L$14)^2)&lt;=Entradas!$D$14)+--(SQRT((E$5-Entradas!$K$15)^2+($A34-Entradas!$L$15)^2)&lt;=Entradas!$D$15)+--(SQRT((E$5-Entradas!$K$16)^2+($A34-Entradas!$L$16)^2)&lt;=Entradas!$D$16))</f>
        <v>5</v>
      </c>
      <c r="F34" s="18">
        <f>IF((F$5^2+$A34^2)&gt;Entradas!$B$5^2,"",--(SQRT((F$5-Entradas!$K$12)^2+($A34-Entradas!$L$12)^2)&lt;=Entradas!$D$12)+--(SQRT((F$5-Entradas!$K$13)^2+($A34-Entradas!$L$13)^2)&lt;=Entradas!$D$13)+--(SQRT((F$5-Entradas!$K$14)^2+($A34-Entradas!$L$14)^2)&lt;=Entradas!$D$14)+--(SQRT((F$5-Entradas!$K$15)^2+($A34-Entradas!$L$15)^2)&lt;=Entradas!$D$15)+--(SQRT((F$5-Entradas!$K$16)^2+($A34-Entradas!$L$16)^2)&lt;=Entradas!$D$16))</f>
        <v>5</v>
      </c>
      <c r="G34" s="18">
        <f>IF((G$5^2+$A34^2)&gt;Entradas!$B$5^2,"",--(SQRT((G$5-Entradas!$K$12)^2+($A34-Entradas!$L$12)^2)&lt;=Entradas!$D$12)+--(SQRT((G$5-Entradas!$K$13)^2+($A34-Entradas!$L$13)^2)&lt;=Entradas!$D$13)+--(SQRT((G$5-Entradas!$K$14)^2+($A34-Entradas!$L$14)^2)&lt;=Entradas!$D$14)+--(SQRT((G$5-Entradas!$K$15)^2+($A34-Entradas!$L$15)^2)&lt;=Entradas!$D$15)+--(SQRT((G$5-Entradas!$K$16)^2+($A34-Entradas!$L$16)^2)&lt;=Entradas!$D$16))</f>
        <v>5</v>
      </c>
      <c r="H34" s="18">
        <f>IF((H$5^2+$A34^2)&gt;Entradas!$B$5^2,"",--(SQRT((H$5-Entradas!$K$12)^2+($A34-Entradas!$L$12)^2)&lt;=Entradas!$D$12)+--(SQRT((H$5-Entradas!$K$13)^2+($A34-Entradas!$L$13)^2)&lt;=Entradas!$D$13)+--(SQRT((H$5-Entradas!$K$14)^2+($A34-Entradas!$L$14)^2)&lt;=Entradas!$D$14)+--(SQRT((H$5-Entradas!$K$15)^2+($A34-Entradas!$L$15)^2)&lt;=Entradas!$D$15)+--(SQRT((H$5-Entradas!$K$16)^2+($A34-Entradas!$L$16)^2)&lt;=Entradas!$D$16))</f>
        <v>5</v>
      </c>
      <c r="I34" s="18">
        <f>IF((I$5^2+$A34^2)&gt;Entradas!$B$5^2,"",--(SQRT((I$5-Entradas!$K$12)^2+($A34-Entradas!$L$12)^2)&lt;=Entradas!$D$12)+--(SQRT((I$5-Entradas!$K$13)^2+($A34-Entradas!$L$13)^2)&lt;=Entradas!$D$13)+--(SQRT((I$5-Entradas!$K$14)^2+($A34-Entradas!$L$14)^2)&lt;=Entradas!$D$14)+--(SQRT((I$5-Entradas!$K$15)^2+($A34-Entradas!$L$15)^2)&lt;=Entradas!$D$15)+--(SQRT((I$5-Entradas!$K$16)^2+($A34-Entradas!$L$16)^2)&lt;=Entradas!$D$16))</f>
        <v>5</v>
      </c>
      <c r="J34" s="18">
        <f>IF((J$5^2+$A34^2)&gt;Entradas!$B$5^2,"",--(SQRT((J$5-Entradas!$K$12)^2+($A34-Entradas!$L$12)^2)&lt;=Entradas!$D$12)+--(SQRT((J$5-Entradas!$K$13)^2+($A34-Entradas!$L$13)^2)&lt;=Entradas!$D$13)+--(SQRT((J$5-Entradas!$K$14)^2+($A34-Entradas!$L$14)^2)&lt;=Entradas!$D$14)+--(SQRT((J$5-Entradas!$K$15)^2+($A34-Entradas!$L$15)^2)&lt;=Entradas!$D$15)+--(SQRT((J$5-Entradas!$K$16)^2+($A34-Entradas!$L$16)^2)&lt;=Entradas!$D$16))</f>
        <v>5</v>
      </c>
      <c r="K34" s="18">
        <f>IF((K$5^2+$A34^2)&gt;Entradas!$B$5^2,"",--(SQRT((K$5-Entradas!$K$12)^2+($A34-Entradas!$L$12)^2)&lt;=Entradas!$D$12)+--(SQRT((K$5-Entradas!$K$13)^2+($A34-Entradas!$L$13)^2)&lt;=Entradas!$D$13)+--(SQRT((K$5-Entradas!$K$14)^2+($A34-Entradas!$L$14)^2)&lt;=Entradas!$D$14)+--(SQRT((K$5-Entradas!$K$15)^2+($A34-Entradas!$L$15)^2)&lt;=Entradas!$D$15)+--(SQRT((K$5-Entradas!$K$16)^2+($A34-Entradas!$L$16)^2)&lt;=Entradas!$D$16))</f>
        <v>5</v>
      </c>
      <c r="L34" s="18">
        <f>IF((L$5^2+$A34^2)&gt;Entradas!$B$5^2,"",--(SQRT((L$5-Entradas!$K$12)^2+($A34-Entradas!$L$12)^2)&lt;=Entradas!$D$12)+--(SQRT((L$5-Entradas!$K$13)^2+($A34-Entradas!$L$13)^2)&lt;=Entradas!$D$13)+--(SQRT((L$5-Entradas!$K$14)^2+($A34-Entradas!$L$14)^2)&lt;=Entradas!$D$14)+--(SQRT((L$5-Entradas!$K$15)^2+($A34-Entradas!$L$15)^2)&lt;=Entradas!$D$15)+--(SQRT((L$5-Entradas!$K$16)^2+($A34-Entradas!$L$16)^2)&lt;=Entradas!$D$16))</f>
        <v>5</v>
      </c>
      <c r="M34" s="18">
        <f>IF((M$5^2+$A34^2)&gt;Entradas!$B$5^2,"",--(SQRT((M$5-Entradas!$K$12)^2+($A34-Entradas!$L$12)^2)&lt;=Entradas!$D$12)+--(SQRT((M$5-Entradas!$K$13)^2+($A34-Entradas!$L$13)^2)&lt;=Entradas!$D$13)+--(SQRT((M$5-Entradas!$K$14)^2+($A34-Entradas!$L$14)^2)&lt;=Entradas!$D$14)+--(SQRT((M$5-Entradas!$K$15)^2+($A34-Entradas!$L$15)^2)&lt;=Entradas!$D$15)+--(SQRT((M$5-Entradas!$K$16)^2+($A34-Entradas!$L$16)^2)&lt;=Entradas!$D$16))</f>
        <v>5</v>
      </c>
      <c r="N34" s="18">
        <f>IF((N$5^2+$A34^2)&gt;Entradas!$B$5^2,"",--(SQRT((N$5-Entradas!$K$12)^2+($A34-Entradas!$L$12)^2)&lt;=Entradas!$D$12)+--(SQRT((N$5-Entradas!$K$13)^2+($A34-Entradas!$L$13)^2)&lt;=Entradas!$D$13)+--(SQRT((N$5-Entradas!$K$14)^2+($A34-Entradas!$L$14)^2)&lt;=Entradas!$D$14)+--(SQRT((N$5-Entradas!$K$15)^2+($A34-Entradas!$L$15)^2)&lt;=Entradas!$D$15)+--(SQRT((N$5-Entradas!$K$16)^2+($A34-Entradas!$L$16)^2)&lt;=Entradas!$D$16))</f>
        <v>5</v>
      </c>
      <c r="O34" s="18">
        <f>IF((O$5^2+$A34^2)&gt;Entradas!$B$5^2,"",--(SQRT((O$5-Entradas!$K$12)^2+($A34-Entradas!$L$12)^2)&lt;=Entradas!$D$12)+--(SQRT((O$5-Entradas!$K$13)^2+($A34-Entradas!$L$13)^2)&lt;=Entradas!$D$13)+--(SQRT((O$5-Entradas!$K$14)^2+($A34-Entradas!$L$14)^2)&lt;=Entradas!$D$14)+--(SQRT((O$5-Entradas!$K$15)^2+($A34-Entradas!$L$15)^2)&lt;=Entradas!$D$15)+--(SQRT((O$5-Entradas!$K$16)^2+($A34-Entradas!$L$16)^2)&lt;=Entradas!$D$16))</f>
        <v>5</v>
      </c>
      <c r="P34" s="18">
        <f>IF((P$5^2+$A34^2)&gt;Entradas!$B$5^2,"",--(SQRT((P$5-Entradas!$K$12)^2+($A34-Entradas!$L$12)^2)&lt;=Entradas!$D$12)+--(SQRT((P$5-Entradas!$K$13)^2+($A34-Entradas!$L$13)^2)&lt;=Entradas!$D$13)+--(SQRT((P$5-Entradas!$K$14)^2+($A34-Entradas!$L$14)^2)&lt;=Entradas!$D$14)+--(SQRT((P$5-Entradas!$K$15)^2+($A34-Entradas!$L$15)^2)&lt;=Entradas!$D$15)+--(SQRT((P$5-Entradas!$K$16)^2+($A34-Entradas!$L$16)^2)&lt;=Entradas!$D$16))</f>
        <v>5</v>
      </c>
      <c r="Q34" s="18">
        <f>IF((Q$5^2+$A34^2)&gt;Entradas!$B$5^2,"",--(SQRT((Q$5-Entradas!$K$12)^2+($A34-Entradas!$L$12)^2)&lt;=Entradas!$D$12)+--(SQRT((Q$5-Entradas!$K$13)^2+($A34-Entradas!$L$13)^2)&lt;=Entradas!$D$13)+--(SQRT((Q$5-Entradas!$K$14)^2+($A34-Entradas!$L$14)^2)&lt;=Entradas!$D$14)+--(SQRT((Q$5-Entradas!$K$15)^2+($A34-Entradas!$L$15)^2)&lt;=Entradas!$D$15)+--(SQRT((Q$5-Entradas!$K$16)^2+($A34-Entradas!$L$16)^2)&lt;=Entradas!$D$16))</f>
        <v>5</v>
      </c>
      <c r="R34" s="18">
        <f>IF((R$5^2+$A34^2)&gt;Entradas!$B$5^2,"",--(SQRT((R$5-Entradas!$K$12)^2+($A34-Entradas!$L$12)^2)&lt;=Entradas!$D$12)+--(SQRT((R$5-Entradas!$K$13)^2+($A34-Entradas!$L$13)^2)&lt;=Entradas!$D$13)+--(SQRT((R$5-Entradas!$K$14)^2+($A34-Entradas!$L$14)^2)&lt;=Entradas!$D$14)+--(SQRT((R$5-Entradas!$K$15)^2+($A34-Entradas!$L$15)^2)&lt;=Entradas!$D$15)+--(SQRT((R$5-Entradas!$K$16)^2+($A34-Entradas!$L$16)^2)&lt;=Entradas!$D$16))</f>
        <v>5</v>
      </c>
      <c r="S34" s="18">
        <f>IF((S$5^2+$A34^2)&gt;Entradas!$B$5^2,"",--(SQRT((S$5-Entradas!$K$12)^2+($A34-Entradas!$L$12)^2)&lt;=Entradas!$D$12)+--(SQRT((S$5-Entradas!$K$13)^2+($A34-Entradas!$L$13)^2)&lt;=Entradas!$D$13)+--(SQRT((S$5-Entradas!$K$14)^2+($A34-Entradas!$L$14)^2)&lt;=Entradas!$D$14)+--(SQRT((S$5-Entradas!$K$15)^2+($A34-Entradas!$L$15)^2)&lt;=Entradas!$D$15)+--(SQRT((S$5-Entradas!$K$16)^2+($A34-Entradas!$L$16)^2)&lt;=Entradas!$D$16))</f>
        <v>5</v>
      </c>
      <c r="T34" s="18">
        <f>IF((T$5^2+$A34^2)&gt;Entradas!$B$5^2,"",--(SQRT((T$5-Entradas!$K$12)^2+($A34-Entradas!$L$12)^2)&lt;=Entradas!$D$12)+--(SQRT((T$5-Entradas!$K$13)^2+($A34-Entradas!$L$13)^2)&lt;=Entradas!$D$13)+--(SQRT((T$5-Entradas!$K$14)^2+($A34-Entradas!$L$14)^2)&lt;=Entradas!$D$14)+--(SQRT((T$5-Entradas!$K$15)^2+($A34-Entradas!$L$15)^2)&lt;=Entradas!$D$15)+--(SQRT((T$5-Entradas!$K$16)^2+($A34-Entradas!$L$16)^2)&lt;=Entradas!$D$16))</f>
        <v>5</v>
      </c>
      <c r="U34" s="18">
        <f>IF((U$5^2+$A34^2)&gt;Entradas!$B$5^2,"",--(SQRT((U$5-Entradas!$K$12)^2+($A34-Entradas!$L$12)^2)&lt;=Entradas!$D$12)+--(SQRT((U$5-Entradas!$K$13)^2+($A34-Entradas!$L$13)^2)&lt;=Entradas!$D$13)+--(SQRT((U$5-Entradas!$K$14)^2+($A34-Entradas!$L$14)^2)&lt;=Entradas!$D$14)+--(SQRT((U$5-Entradas!$K$15)^2+($A34-Entradas!$L$15)^2)&lt;=Entradas!$D$15)+--(SQRT((U$5-Entradas!$K$16)^2+($A34-Entradas!$L$16)^2)&lt;=Entradas!$D$16))</f>
        <v>5</v>
      </c>
      <c r="V34" s="18">
        <f>IF((V$5^2+$A34^2)&gt;Entradas!$B$5^2,"",--(SQRT((V$5-Entradas!$K$12)^2+($A34-Entradas!$L$12)^2)&lt;=Entradas!$D$12)+--(SQRT((V$5-Entradas!$K$13)^2+($A34-Entradas!$L$13)^2)&lt;=Entradas!$D$13)+--(SQRT((V$5-Entradas!$K$14)^2+($A34-Entradas!$L$14)^2)&lt;=Entradas!$D$14)+--(SQRT((V$5-Entradas!$K$15)^2+($A34-Entradas!$L$15)^2)&lt;=Entradas!$D$15)+--(SQRT((V$5-Entradas!$K$16)^2+($A34-Entradas!$L$16)^2)&lt;=Entradas!$D$16))</f>
        <v>5</v>
      </c>
      <c r="W34" s="18">
        <f>IF((W$5^2+$A34^2)&gt;Entradas!$B$5^2,"",--(SQRT((W$5-Entradas!$K$12)^2+($A34-Entradas!$L$12)^2)&lt;=Entradas!$D$12)+--(SQRT((W$5-Entradas!$K$13)^2+($A34-Entradas!$L$13)^2)&lt;=Entradas!$D$13)+--(SQRT((W$5-Entradas!$K$14)^2+($A34-Entradas!$L$14)^2)&lt;=Entradas!$D$14)+--(SQRT((W$5-Entradas!$K$15)^2+($A34-Entradas!$L$15)^2)&lt;=Entradas!$D$15)+--(SQRT((W$5-Entradas!$K$16)^2+($A34-Entradas!$L$16)^2)&lt;=Entradas!$D$16))</f>
        <v>5</v>
      </c>
      <c r="X34" s="18">
        <f>IF((X$5^2+$A34^2)&gt;Entradas!$B$5^2,"",--(SQRT((X$5-Entradas!$K$12)^2+($A34-Entradas!$L$12)^2)&lt;=Entradas!$D$12)+--(SQRT((X$5-Entradas!$K$13)^2+($A34-Entradas!$L$13)^2)&lt;=Entradas!$D$13)+--(SQRT((X$5-Entradas!$K$14)^2+($A34-Entradas!$L$14)^2)&lt;=Entradas!$D$14)+--(SQRT((X$5-Entradas!$K$15)^2+($A34-Entradas!$L$15)^2)&lt;=Entradas!$D$15)+--(SQRT((X$5-Entradas!$K$16)^2+($A34-Entradas!$L$16)^2)&lt;=Entradas!$D$16))</f>
        <v>5</v>
      </c>
      <c r="Y34" s="18">
        <f>IF((Y$5^2+$A34^2)&gt;Entradas!$B$5^2,"",--(SQRT((Y$5-Entradas!$K$12)^2+($A34-Entradas!$L$12)^2)&lt;=Entradas!$D$12)+--(SQRT((Y$5-Entradas!$K$13)^2+($A34-Entradas!$L$13)^2)&lt;=Entradas!$D$13)+--(SQRT((Y$5-Entradas!$K$14)^2+($A34-Entradas!$L$14)^2)&lt;=Entradas!$D$14)+--(SQRT((Y$5-Entradas!$K$15)^2+($A34-Entradas!$L$15)^2)&lt;=Entradas!$D$15)+--(SQRT((Y$5-Entradas!$K$16)^2+($A34-Entradas!$L$16)^2)&lt;=Entradas!$D$16))</f>
        <v>5</v>
      </c>
      <c r="Z34" s="18">
        <f>IF((Z$5^2+$A34^2)&gt;Entradas!$B$5^2,"",--(SQRT((Z$5-Entradas!$K$12)^2+($A34-Entradas!$L$12)^2)&lt;=Entradas!$D$12)+--(SQRT((Z$5-Entradas!$K$13)^2+($A34-Entradas!$L$13)^2)&lt;=Entradas!$D$13)+--(SQRT((Z$5-Entradas!$K$14)^2+($A34-Entradas!$L$14)^2)&lt;=Entradas!$D$14)+--(SQRT((Z$5-Entradas!$K$15)^2+($A34-Entradas!$L$15)^2)&lt;=Entradas!$D$15)+--(SQRT((Z$5-Entradas!$K$16)^2+($A34-Entradas!$L$16)^2)&lt;=Entradas!$D$16))</f>
        <v>4</v>
      </c>
      <c r="AA34" s="18">
        <f>IF((AA$5^2+$A34^2)&gt;Entradas!$B$5^2,"",--(SQRT((AA$5-Entradas!$K$12)^2+($A34-Entradas!$L$12)^2)&lt;=Entradas!$D$12)+--(SQRT((AA$5-Entradas!$K$13)^2+($A34-Entradas!$L$13)^2)&lt;=Entradas!$D$13)+--(SQRT((AA$5-Entradas!$K$14)^2+($A34-Entradas!$L$14)^2)&lt;=Entradas!$D$14)+--(SQRT((AA$5-Entradas!$K$15)^2+($A34-Entradas!$L$15)^2)&lt;=Entradas!$D$15)+--(SQRT((AA$5-Entradas!$K$16)^2+($A34-Entradas!$L$16)^2)&lt;=Entradas!$D$16))</f>
        <v>4</v>
      </c>
      <c r="AB34" s="18">
        <f>IF((AB$5^2+$A34^2)&gt;Entradas!$B$5^2,"",--(SQRT((AB$5-Entradas!$K$12)^2+($A34-Entradas!$L$12)^2)&lt;=Entradas!$D$12)+--(SQRT((AB$5-Entradas!$K$13)^2+($A34-Entradas!$L$13)^2)&lt;=Entradas!$D$13)+--(SQRT((AB$5-Entradas!$K$14)^2+($A34-Entradas!$L$14)^2)&lt;=Entradas!$D$14)+--(SQRT((AB$5-Entradas!$K$15)^2+($A34-Entradas!$L$15)^2)&lt;=Entradas!$D$15)+--(SQRT((AB$5-Entradas!$K$16)^2+($A34-Entradas!$L$16)^2)&lt;=Entradas!$D$16))</f>
        <v>4</v>
      </c>
      <c r="AC34" s="18">
        <f>IF((AC$5^2+$A34^2)&gt;Entradas!$B$5^2,"",--(SQRT((AC$5-Entradas!$K$12)^2+($A34-Entradas!$L$12)^2)&lt;=Entradas!$D$12)+--(SQRT((AC$5-Entradas!$K$13)^2+($A34-Entradas!$L$13)^2)&lt;=Entradas!$D$13)+--(SQRT((AC$5-Entradas!$K$14)^2+($A34-Entradas!$L$14)^2)&lt;=Entradas!$D$14)+--(SQRT((AC$5-Entradas!$K$15)^2+($A34-Entradas!$L$15)^2)&lt;=Entradas!$D$15)+--(SQRT((AC$5-Entradas!$K$16)^2+($A34-Entradas!$L$16)^2)&lt;=Entradas!$D$16))</f>
        <v>4</v>
      </c>
      <c r="AD34" s="18">
        <f>IF((AD$5^2+$A34^2)&gt;Entradas!$B$5^2,"",--(SQRT((AD$5-Entradas!$K$12)^2+($A34-Entradas!$L$12)^2)&lt;=Entradas!$D$12)+--(SQRT((AD$5-Entradas!$K$13)^2+($A34-Entradas!$L$13)^2)&lt;=Entradas!$D$13)+--(SQRT((AD$5-Entradas!$K$14)^2+($A34-Entradas!$L$14)^2)&lt;=Entradas!$D$14)+--(SQRT((AD$5-Entradas!$K$15)^2+($A34-Entradas!$L$15)^2)&lt;=Entradas!$D$15)+--(SQRT((AD$5-Entradas!$K$16)^2+($A34-Entradas!$L$16)^2)&lt;=Entradas!$D$16))</f>
        <v>4</v>
      </c>
      <c r="AE34" s="18">
        <f>IF((AE$5^2+$A34^2)&gt;Entradas!$B$5^2,"",--(SQRT((AE$5-Entradas!$K$12)^2+($A34-Entradas!$L$12)^2)&lt;=Entradas!$D$12)+--(SQRT((AE$5-Entradas!$K$13)^2+($A34-Entradas!$L$13)^2)&lt;=Entradas!$D$13)+--(SQRT((AE$5-Entradas!$K$14)^2+($A34-Entradas!$L$14)^2)&lt;=Entradas!$D$14)+--(SQRT((AE$5-Entradas!$K$15)^2+($A34-Entradas!$L$15)^2)&lt;=Entradas!$D$15)+--(SQRT((AE$5-Entradas!$K$16)^2+($A34-Entradas!$L$16)^2)&lt;=Entradas!$D$16))</f>
        <v>4</v>
      </c>
      <c r="AF34" s="18">
        <f>IF((AF$5^2+$A34^2)&gt;Entradas!$B$5^2,"",--(SQRT((AF$5-Entradas!$K$12)^2+($A34-Entradas!$L$12)^2)&lt;=Entradas!$D$12)+--(SQRT((AF$5-Entradas!$K$13)^2+($A34-Entradas!$L$13)^2)&lt;=Entradas!$D$13)+--(SQRT((AF$5-Entradas!$K$14)^2+($A34-Entradas!$L$14)^2)&lt;=Entradas!$D$14)+--(SQRT((AF$5-Entradas!$K$15)^2+($A34-Entradas!$L$15)^2)&lt;=Entradas!$D$15)+--(SQRT((AF$5-Entradas!$K$16)^2+($A34-Entradas!$L$16)^2)&lt;=Entradas!$D$16))</f>
        <v>4</v>
      </c>
      <c r="AG34" s="18">
        <f>IF((AG$5^2+$A34^2)&gt;Entradas!$B$5^2,"",--(SQRT((AG$5-Entradas!$K$12)^2+($A34-Entradas!$L$12)^2)&lt;=Entradas!$D$12)+--(SQRT((AG$5-Entradas!$K$13)^2+($A34-Entradas!$L$13)^2)&lt;=Entradas!$D$13)+--(SQRT((AG$5-Entradas!$K$14)^2+($A34-Entradas!$L$14)^2)&lt;=Entradas!$D$14)+--(SQRT((AG$5-Entradas!$K$15)^2+($A34-Entradas!$L$15)^2)&lt;=Entradas!$D$15)+--(SQRT((AG$5-Entradas!$K$16)^2+($A34-Entradas!$L$16)^2)&lt;=Entradas!$D$16))</f>
        <v>4</v>
      </c>
      <c r="AH34" s="18">
        <f>IF((AH$5^2+$A34^2)&gt;Entradas!$B$5^2,"",--(SQRT((AH$5-Entradas!$K$12)^2+($A34-Entradas!$L$12)^2)&lt;=Entradas!$D$12)+--(SQRT((AH$5-Entradas!$K$13)^2+($A34-Entradas!$L$13)^2)&lt;=Entradas!$D$13)+--(SQRT((AH$5-Entradas!$K$14)^2+($A34-Entradas!$L$14)^2)&lt;=Entradas!$D$14)+--(SQRT((AH$5-Entradas!$K$15)^2+($A34-Entradas!$L$15)^2)&lt;=Entradas!$D$15)+--(SQRT((AH$5-Entradas!$K$16)^2+($A34-Entradas!$L$16)^2)&lt;=Entradas!$D$16))</f>
        <v>4</v>
      </c>
      <c r="AI34" s="18">
        <f>IF((AI$5^2+$A34^2)&gt;Entradas!$B$5^2,"",--(SQRT((AI$5-Entradas!$K$12)^2+($A34-Entradas!$L$12)^2)&lt;=Entradas!$D$12)+--(SQRT((AI$5-Entradas!$K$13)^2+($A34-Entradas!$L$13)^2)&lt;=Entradas!$D$13)+--(SQRT((AI$5-Entradas!$K$14)^2+($A34-Entradas!$L$14)^2)&lt;=Entradas!$D$14)+--(SQRT((AI$5-Entradas!$K$15)^2+($A34-Entradas!$L$15)^2)&lt;=Entradas!$D$15)+--(SQRT((AI$5-Entradas!$K$16)^2+($A34-Entradas!$L$16)^2)&lt;=Entradas!$D$16))</f>
        <v>4</v>
      </c>
      <c r="AJ34" s="18">
        <f>IF((AJ$5^2+$A34^2)&gt;Entradas!$B$5^2,"",--(SQRT((AJ$5-Entradas!$K$12)^2+($A34-Entradas!$L$12)^2)&lt;=Entradas!$D$12)+--(SQRT((AJ$5-Entradas!$K$13)^2+($A34-Entradas!$L$13)^2)&lt;=Entradas!$D$13)+--(SQRT((AJ$5-Entradas!$K$14)^2+($A34-Entradas!$L$14)^2)&lt;=Entradas!$D$14)+--(SQRT((AJ$5-Entradas!$K$15)^2+($A34-Entradas!$L$15)^2)&lt;=Entradas!$D$15)+--(SQRT((AJ$5-Entradas!$K$16)^2+($A34-Entradas!$L$16)^2)&lt;=Entradas!$D$16))</f>
        <v>4</v>
      </c>
      <c r="AK34" s="18">
        <f>IF((AK$5^2+$A34^2)&gt;Entradas!$B$5^2,"",--(SQRT((AK$5-Entradas!$K$12)^2+($A34-Entradas!$L$12)^2)&lt;=Entradas!$D$12)+--(SQRT((AK$5-Entradas!$K$13)^2+($A34-Entradas!$L$13)^2)&lt;=Entradas!$D$13)+--(SQRT((AK$5-Entradas!$K$14)^2+($A34-Entradas!$L$14)^2)&lt;=Entradas!$D$14)+--(SQRT((AK$5-Entradas!$K$15)^2+($A34-Entradas!$L$15)^2)&lt;=Entradas!$D$15)+--(SQRT((AK$5-Entradas!$K$16)^2+($A34-Entradas!$L$16)^2)&lt;=Entradas!$D$16))</f>
        <v>4</v>
      </c>
      <c r="AL34" s="18">
        <f>IF((AL$5^2+$A34^2)&gt;Entradas!$B$5^2,"",--(SQRT((AL$5-Entradas!$K$12)^2+($A34-Entradas!$L$12)^2)&lt;=Entradas!$D$12)+--(SQRT((AL$5-Entradas!$K$13)^2+($A34-Entradas!$L$13)^2)&lt;=Entradas!$D$13)+--(SQRT((AL$5-Entradas!$K$14)^2+($A34-Entradas!$L$14)^2)&lt;=Entradas!$D$14)+--(SQRT((AL$5-Entradas!$K$15)^2+($A34-Entradas!$L$15)^2)&lt;=Entradas!$D$15)+--(SQRT((AL$5-Entradas!$K$16)^2+($A34-Entradas!$L$16)^2)&lt;=Entradas!$D$16))</f>
        <v>4</v>
      </c>
      <c r="AM34" s="18">
        <f>IF((AM$5^2+$A34^2)&gt;Entradas!$B$5^2,"",--(SQRT((AM$5-Entradas!$K$12)^2+($A34-Entradas!$L$12)^2)&lt;=Entradas!$D$12)+--(SQRT((AM$5-Entradas!$K$13)^2+($A34-Entradas!$L$13)^2)&lt;=Entradas!$D$13)+--(SQRT((AM$5-Entradas!$K$14)^2+($A34-Entradas!$L$14)^2)&lt;=Entradas!$D$14)+--(SQRT((AM$5-Entradas!$K$15)^2+($A34-Entradas!$L$15)^2)&lt;=Entradas!$D$15)+--(SQRT((AM$5-Entradas!$K$16)^2+($A34-Entradas!$L$16)^2)&lt;=Entradas!$D$16))</f>
        <v>4</v>
      </c>
      <c r="AN34" s="18">
        <f>IF((AN$5^2+$A34^2)&gt;Entradas!$B$5^2,"",--(SQRT((AN$5-Entradas!$K$12)^2+($A34-Entradas!$L$12)^2)&lt;=Entradas!$D$12)+--(SQRT((AN$5-Entradas!$K$13)^2+($A34-Entradas!$L$13)^2)&lt;=Entradas!$D$13)+--(SQRT((AN$5-Entradas!$K$14)^2+($A34-Entradas!$L$14)^2)&lt;=Entradas!$D$14)+--(SQRT((AN$5-Entradas!$K$15)^2+($A34-Entradas!$L$15)^2)&lt;=Entradas!$D$15)+--(SQRT((AN$5-Entradas!$K$16)^2+($A34-Entradas!$L$16)^2)&lt;=Entradas!$D$16))</f>
        <v>4</v>
      </c>
      <c r="AO34" s="18" t="str">
        <f>IF((AO$5^2+$A34^2)&gt;Entradas!$B$5^2,"",--(SQRT((AO$5-Entradas!$K$12)^2+($A34-Entradas!$L$12)^2)&lt;=Entradas!$D$12)+--(SQRT((AO$5-Entradas!$K$13)^2+($A34-Entradas!$L$13)^2)&lt;=Entradas!$D$13)+--(SQRT((AO$5-Entradas!$K$14)^2+($A34-Entradas!$L$14)^2)&lt;=Entradas!$D$14)+--(SQRT((AO$5-Entradas!$K$15)^2+($A34-Entradas!$L$15)^2)&lt;=Entradas!$D$15)+--(SQRT((AO$5-Entradas!$K$16)^2+($A34-Entradas!$L$16)^2)&lt;=Entradas!$D$16))</f>
        <v/>
      </c>
      <c r="AP34" s="18" t="str">
        <f>IF((AP$5^2+$A34^2)&gt;Entradas!$B$5^2,"",--(SQRT((AP$5-Entradas!$K$12)^2+($A34-Entradas!$L$12)^2)&lt;=Entradas!$D$12)+--(SQRT((AP$5-Entradas!$K$13)^2+($A34-Entradas!$L$13)^2)&lt;=Entradas!$D$13)+--(SQRT((AP$5-Entradas!$K$14)^2+($A34-Entradas!$L$14)^2)&lt;=Entradas!$D$14)+--(SQRT((AP$5-Entradas!$K$15)^2+($A34-Entradas!$L$15)^2)&lt;=Entradas!$D$15)+--(SQRT((AP$5-Entradas!$K$16)^2+($A34-Entradas!$L$16)^2)&lt;=Entradas!$D$16))</f>
        <v/>
      </c>
    </row>
    <row r="35" spans="1:42" ht="18" customHeight="1" x14ac:dyDescent="0.2">
      <c r="A35" s="17">
        <f>A34-2*Entradas!$B$5/(41-1)</f>
        <v>-0.90000000000000058</v>
      </c>
      <c r="B35" s="18" t="str">
        <f>IF((B$5^2+$A35^2)&gt;Entradas!$B$5^2,"",--(SQRT((B$5-Entradas!$K$12)^2+($A35-Entradas!$L$12)^2)&lt;=Entradas!$D$12)+--(SQRT((B$5-Entradas!$K$13)^2+($A35-Entradas!$L$13)^2)&lt;=Entradas!$D$13)+--(SQRT((B$5-Entradas!$K$14)^2+($A35-Entradas!$L$14)^2)&lt;=Entradas!$D$14)+--(SQRT((B$5-Entradas!$K$15)^2+($A35-Entradas!$L$15)^2)&lt;=Entradas!$D$15)+--(SQRT((B$5-Entradas!$K$16)^2+($A35-Entradas!$L$16)^2)&lt;=Entradas!$D$16))</f>
        <v/>
      </c>
      <c r="C35" s="18" t="str">
        <f>IF((C$5^2+$A35^2)&gt;Entradas!$B$5^2,"",--(SQRT((C$5-Entradas!$K$12)^2+($A35-Entradas!$L$12)^2)&lt;=Entradas!$D$12)+--(SQRT((C$5-Entradas!$K$13)^2+($A35-Entradas!$L$13)^2)&lt;=Entradas!$D$13)+--(SQRT((C$5-Entradas!$K$14)^2+($A35-Entradas!$L$14)^2)&lt;=Entradas!$D$14)+--(SQRT((C$5-Entradas!$K$15)^2+($A35-Entradas!$L$15)^2)&lt;=Entradas!$D$15)+--(SQRT((C$5-Entradas!$K$16)^2+($A35-Entradas!$L$16)^2)&lt;=Entradas!$D$16))</f>
        <v/>
      </c>
      <c r="D35" s="18" t="str">
        <f>IF((D$5^2+$A35^2)&gt;Entradas!$B$5^2,"",--(SQRT((D$5-Entradas!$K$12)^2+($A35-Entradas!$L$12)^2)&lt;=Entradas!$D$12)+--(SQRT((D$5-Entradas!$K$13)^2+($A35-Entradas!$L$13)^2)&lt;=Entradas!$D$13)+--(SQRT((D$5-Entradas!$K$14)^2+($A35-Entradas!$L$14)^2)&lt;=Entradas!$D$14)+--(SQRT((D$5-Entradas!$K$15)^2+($A35-Entradas!$L$15)^2)&lt;=Entradas!$D$15)+--(SQRT((D$5-Entradas!$K$16)^2+($A35-Entradas!$L$16)^2)&lt;=Entradas!$D$16))</f>
        <v/>
      </c>
      <c r="E35" s="18">
        <f>IF((E$5^2+$A35^2)&gt;Entradas!$B$5^2,"",--(SQRT((E$5-Entradas!$K$12)^2+($A35-Entradas!$L$12)^2)&lt;=Entradas!$D$12)+--(SQRT((E$5-Entradas!$K$13)^2+($A35-Entradas!$L$13)^2)&lt;=Entradas!$D$13)+--(SQRT((E$5-Entradas!$K$14)^2+($A35-Entradas!$L$14)^2)&lt;=Entradas!$D$14)+--(SQRT((E$5-Entradas!$K$15)^2+($A35-Entradas!$L$15)^2)&lt;=Entradas!$D$15)+--(SQRT((E$5-Entradas!$K$16)^2+($A35-Entradas!$L$16)^2)&lt;=Entradas!$D$16))</f>
        <v>5</v>
      </c>
      <c r="F35" s="18">
        <f>IF((F$5^2+$A35^2)&gt;Entradas!$B$5^2,"",--(SQRT((F$5-Entradas!$K$12)^2+($A35-Entradas!$L$12)^2)&lt;=Entradas!$D$12)+--(SQRT((F$5-Entradas!$K$13)^2+($A35-Entradas!$L$13)^2)&lt;=Entradas!$D$13)+--(SQRT((F$5-Entradas!$K$14)^2+($A35-Entradas!$L$14)^2)&lt;=Entradas!$D$14)+--(SQRT((F$5-Entradas!$K$15)^2+($A35-Entradas!$L$15)^2)&lt;=Entradas!$D$15)+--(SQRT((F$5-Entradas!$K$16)^2+($A35-Entradas!$L$16)^2)&lt;=Entradas!$D$16))</f>
        <v>5</v>
      </c>
      <c r="G35" s="18">
        <f>IF((G$5^2+$A35^2)&gt;Entradas!$B$5^2,"",--(SQRT((G$5-Entradas!$K$12)^2+($A35-Entradas!$L$12)^2)&lt;=Entradas!$D$12)+--(SQRT((G$5-Entradas!$K$13)^2+($A35-Entradas!$L$13)^2)&lt;=Entradas!$D$13)+--(SQRT((G$5-Entradas!$K$14)^2+($A35-Entradas!$L$14)^2)&lt;=Entradas!$D$14)+--(SQRT((G$5-Entradas!$K$15)^2+($A35-Entradas!$L$15)^2)&lt;=Entradas!$D$15)+--(SQRT((G$5-Entradas!$K$16)^2+($A35-Entradas!$L$16)^2)&lt;=Entradas!$D$16))</f>
        <v>5</v>
      </c>
      <c r="H35" s="18">
        <f>IF((H$5^2+$A35^2)&gt;Entradas!$B$5^2,"",--(SQRT((H$5-Entradas!$K$12)^2+($A35-Entradas!$L$12)^2)&lt;=Entradas!$D$12)+--(SQRT((H$5-Entradas!$K$13)^2+($A35-Entradas!$L$13)^2)&lt;=Entradas!$D$13)+--(SQRT((H$5-Entradas!$K$14)^2+($A35-Entradas!$L$14)^2)&lt;=Entradas!$D$14)+--(SQRT((H$5-Entradas!$K$15)^2+($A35-Entradas!$L$15)^2)&lt;=Entradas!$D$15)+--(SQRT((H$5-Entradas!$K$16)^2+($A35-Entradas!$L$16)^2)&lt;=Entradas!$D$16))</f>
        <v>5</v>
      </c>
      <c r="I35" s="18">
        <f>IF((I$5^2+$A35^2)&gt;Entradas!$B$5^2,"",--(SQRT((I$5-Entradas!$K$12)^2+($A35-Entradas!$L$12)^2)&lt;=Entradas!$D$12)+--(SQRT((I$5-Entradas!$K$13)^2+($A35-Entradas!$L$13)^2)&lt;=Entradas!$D$13)+--(SQRT((I$5-Entradas!$K$14)^2+($A35-Entradas!$L$14)^2)&lt;=Entradas!$D$14)+--(SQRT((I$5-Entradas!$K$15)^2+($A35-Entradas!$L$15)^2)&lt;=Entradas!$D$15)+--(SQRT((I$5-Entradas!$K$16)^2+($A35-Entradas!$L$16)^2)&lt;=Entradas!$D$16))</f>
        <v>5</v>
      </c>
      <c r="J35" s="18">
        <f>IF((J$5^2+$A35^2)&gt;Entradas!$B$5^2,"",--(SQRT((J$5-Entradas!$K$12)^2+($A35-Entradas!$L$12)^2)&lt;=Entradas!$D$12)+--(SQRT((J$5-Entradas!$K$13)^2+($A35-Entradas!$L$13)^2)&lt;=Entradas!$D$13)+--(SQRT((J$5-Entradas!$K$14)^2+($A35-Entradas!$L$14)^2)&lt;=Entradas!$D$14)+--(SQRT((J$5-Entradas!$K$15)^2+($A35-Entradas!$L$15)^2)&lt;=Entradas!$D$15)+--(SQRT((J$5-Entradas!$K$16)^2+($A35-Entradas!$L$16)^2)&lt;=Entradas!$D$16))</f>
        <v>5</v>
      </c>
      <c r="K35" s="18">
        <f>IF((K$5^2+$A35^2)&gt;Entradas!$B$5^2,"",--(SQRT((K$5-Entradas!$K$12)^2+($A35-Entradas!$L$12)^2)&lt;=Entradas!$D$12)+--(SQRT((K$5-Entradas!$K$13)^2+($A35-Entradas!$L$13)^2)&lt;=Entradas!$D$13)+--(SQRT((K$5-Entradas!$K$14)^2+($A35-Entradas!$L$14)^2)&lt;=Entradas!$D$14)+--(SQRT((K$5-Entradas!$K$15)^2+($A35-Entradas!$L$15)^2)&lt;=Entradas!$D$15)+--(SQRT((K$5-Entradas!$K$16)^2+($A35-Entradas!$L$16)^2)&lt;=Entradas!$D$16))</f>
        <v>5</v>
      </c>
      <c r="L35" s="18">
        <f>IF((L$5^2+$A35^2)&gt;Entradas!$B$5^2,"",--(SQRT((L$5-Entradas!$K$12)^2+($A35-Entradas!$L$12)^2)&lt;=Entradas!$D$12)+--(SQRT((L$5-Entradas!$K$13)^2+($A35-Entradas!$L$13)^2)&lt;=Entradas!$D$13)+--(SQRT((L$5-Entradas!$K$14)^2+($A35-Entradas!$L$14)^2)&lt;=Entradas!$D$14)+--(SQRT((L$5-Entradas!$K$15)^2+($A35-Entradas!$L$15)^2)&lt;=Entradas!$D$15)+--(SQRT((L$5-Entradas!$K$16)^2+($A35-Entradas!$L$16)^2)&lt;=Entradas!$D$16))</f>
        <v>5</v>
      </c>
      <c r="M35" s="18">
        <f>IF((M$5^2+$A35^2)&gt;Entradas!$B$5^2,"",--(SQRT((M$5-Entradas!$K$12)^2+($A35-Entradas!$L$12)^2)&lt;=Entradas!$D$12)+--(SQRT((M$5-Entradas!$K$13)^2+($A35-Entradas!$L$13)^2)&lt;=Entradas!$D$13)+--(SQRT((M$5-Entradas!$K$14)^2+($A35-Entradas!$L$14)^2)&lt;=Entradas!$D$14)+--(SQRT((M$5-Entradas!$K$15)^2+($A35-Entradas!$L$15)^2)&lt;=Entradas!$D$15)+--(SQRT((M$5-Entradas!$K$16)^2+($A35-Entradas!$L$16)^2)&lt;=Entradas!$D$16))</f>
        <v>5</v>
      </c>
      <c r="N35" s="18">
        <f>IF((N$5^2+$A35^2)&gt;Entradas!$B$5^2,"",--(SQRT((N$5-Entradas!$K$12)^2+($A35-Entradas!$L$12)^2)&lt;=Entradas!$D$12)+--(SQRT((N$5-Entradas!$K$13)^2+($A35-Entradas!$L$13)^2)&lt;=Entradas!$D$13)+--(SQRT((N$5-Entradas!$K$14)^2+($A35-Entradas!$L$14)^2)&lt;=Entradas!$D$14)+--(SQRT((N$5-Entradas!$K$15)^2+($A35-Entradas!$L$15)^2)&lt;=Entradas!$D$15)+--(SQRT((N$5-Entradas!$K$16)^2+($A35-Entradas!$L$16)^2)&lt;=Entradas!$D$16))</f>
        <v>5</v>
      </c>
      <c r="O35" s="18">
        <f>IF((O$5^2+$A35^2)&gt;Entradas!$B$5^2,"",--(SQRT((O$5-Entradas!$K$12)^2+($A35-Entradas!$L$12)^2)&lt;=Entradas!$D$12)+--(SQRT((O$5-Entradas!$K$13)^2+($A35-Entradas!$L$13)^2)&lt;=Entradas!$D$13)+--(SQRT((O$5-Entradas!$K$14)^2+($A35-Entradas!$L$14)^2)&lt;=Entradas!$D$14)+--(SQRT((O$5-Entradas!$K$15)^2+($A35-Entradas!$L$15)^2)&lt;=Entradas!$D$15)+--(SQRT((O$5-Entradas!$K$16)^2+($A35-Entradas!$L$16)^2)&lt;=Entradas!$D$16))</f>
        <v>5</v>
      </c>
      <c r="P35" s="18">
        <f>IF((P$5^2+$A35^2)&gt;Entradas!$B$5^2,"",--(SQRT((P$5-Entradas!$K$12)^2+($A35-Entradas!$L$12)^2)&lt;=Entradas!$D$12)+--(SQRT((P$5-Entradas!$K$13)^2+($A35-Entradas!$L$13)^2)&lt;=Entradas!$D$13)+--(SQRT((P$5-Entradas!$K$14)^2+($A35-Entradas!$L$14)^2)&lt;=Entradas!$D$14)+--(SQRT((P$5-Entradas!$K$15)^2+($A35-Entradas!$L$15)^2)&lt;=Entradas!$D$15)+--(SQRT((P$5-Entradas!$K$16)^2+($A35-Entradas!$L$16)^2)&lt;=Entradas!$D$16))</f>
        <v>5</v>
      </c>
      <c r="Q35" s="18">
        <f>IF((Q$5^2+$A35^2)&gt;Entradas!$B$5^2,"",--(SQRT((Q$5-Entradas!$K$12)^2+($A35-Entradas!$L$12)^2)&lt;=Entradas!$D$12)+--(SQRT((Q$5-Entradas!$K$13)^2+($A35-Entradas!$L$13)^2)&lt;=Entradas!$D$13)+--(SQRT((Q$5-Entradas!$K$14)^2+($A35-Entradas!$L$14)^2)&lt;=Entradas!$D$14)+--(SQRT((Q$5-Entradas!$K$15)^2+($A35-Entradas!$L$15)^2)&lt;=Entradas!$D$15)+--(SQRT((Q$5-Entradas!$K$16)^2+($A35-Entradas!$L$16)^2)&lt;=Entradas!$D$16))</f>
        <v>5</v>
      </c>
      <c r="R35" s="18">
        <f>IF((R$5^2+$A35^2)&gt;Entradas!$B$5^2,"",--(SQRT((R$5-Entradas!$K$12)^2+($A35-Entradas!$L$12)^2)&lt;=Entradas!$D$12)+--(SQRT((R$5-Entradas!$K$13)^2+($A35-Entradas!$L$13)^2)&lt;=Entradas!$D$13)+--(SQRT((R$5-Entradas!$K$14)^2+($A35-Entradas!$L$14)^2)&lt;=Entradas!$D$14)+--(SQRT((R$5-Entradas!$K$15)^2+($A35-Entradas!$L$15)^2)&lt;=Entradas!$D$15)+--(SQRT((R$5-Entradas!$K$16)^2+($A35-Entradas!$L$16)^2)&lt;=Entradas!$D$16))</f>
        <v>5</v>
      </c>
      <c r="S35" s="18">
        <f>IF((S$5^2+$A35^2)&gt;Entradas!$B$5^2,"",--(SQRT((S$5-Entradas!$K$12)^2+($A35-Entradas!$L$12)^2)&lt;=Entradas!$D$12)+--(SQRT((S$5-Entradas!$K$13)^2+($A35-Entradas!$L$13)^2)&lt;=Entradas!$D$13)+--(SQRT((S$5-Entradas!$K$14)^2+($A35-Entradas!$L$14)^2)&lt;=Entradas!$D$14)+--(SQRT((S$5-Entradas!$K$15)^2+($A35-Entradas!$L$15)^2)&lt;=Entradas!$D$15)+--(SQRT((S$5-Entradas!$K$16)^2+($A35-Entradas!$L$16)^2)&lt;=Entradas!$D$16))</f>
        <v>5</v>
      </c>
      <c r="T35" s="18">
        <f>IF((T$5^2+$A35^2)&gt;Entradas!$B$5^2,"",--(SQRT((T$5-Entradas!$K$12)^2+($A35-Entradas!$L$12)^2)&lt;=Entradas!$D$12)+--(SQRT((T$5-Entradas!$K$13)^2+($A35-Entradas!$L$13)^2)&lt;=Entradas!$D$13)+--(SQRT((T$5-Entradas!$K$14)^2+($A35-Entradas!$L$14)^2)&lt;=Entradas!$D$14)+--(SQRT((T$5-Entradas!$K$15)^2+($A35-Entradas!$L$15)^2)&lt;=Entradas!$D$15)+--(SQRT((T$5-Entradas!$K$16)^2+($A35-Entradas!$L$16)^2)&lt;=Entradas!$D$16))</f>
        <v>5</v>
      </c>
      <c r="U35" s="18">
        <f>IF((U$5^2+$A35^2)&gt;Entradas!$B$5^2,"",--(SQRT((U$5-Entradas!$K$12)^2+($A35-Entradas!$L$12)^2)&lt;=Entradas!$D$12)+--(SQRT((U$5-Entradas!$K$13)^2+($A35-Entradas!$L$13)^2)&lt;=Entradas!$D$13)+--(SQRT((U$5-Entradas!$K$14)^2+($A35-Entradas!$L$14)^2)&lt;=Entradas!$D$14)+--(SQRT((U$5-Entradas!$K$15)^2+($A35-Entradas!$L$15)^2)&lt;=Entradas!$D$15)+--(SQRT((U$5-Entradas!$K$16)^2+($A35-Entradas!$L$16)^2)&lt;=Entradas!$D$16))</f>
        <v>5</v>
      </c>
      <c r="V35" s="18">
        <f>IF((V$5^2+$A35^2)&gt;Entradas!$B$5^2,"",--(SQRT((V$5-Entradas!$K$12)^2+($A35-Entradas!$L$12)^2)&lt;=Entradas!$D$12)+--(SQRT((V$5-Entradas!$K$13)^2+($A35-Entradas!$L$13)^2)&lt;=Entradas!$D$13)+--(SQRT((V$5-Entradas!$K$14)^2+($A35-Entradas!$L$14)^2)&lt;=Entradas!$D$14)+--(SQRT((V$5-Entradas!$K$15)^2+($A35-Entradas!$L$15)^2)&lt;=Entradas!$D$15)+--(SQRT((V$5-Entradas!$K$16)^2+($A35-Entradas!$L$16)^2)&lt;=Entradas!$D$16))</f>
        <v>5</v>
      </c>
      <c r="W35" s="18">
        <f>IF((W$5^2+$A35^2)&gt;Entradas!$B$5^2,"",--(SQRT((W$5-Entradas!$K$12)^2+($A35-Entradas!$L$12)^2)&lt;=Entradas!$D$12)+--(SQRT((W$5-Entradas!$K$13)^2+($A35-Entradas!$L$13)^2)&lt;=Entradas!$D$13)+--(SQRT((W$5-Entradas!$K$14)^2+($A35-Entradas!$L$14)^2)&lt;=Entradas!$D$14)+--(SQRT((W$5-Entradas!$K$15)^2+($A35-Entradas!$L$15)^2)&lt;=Entradas!$D$15)+--(SQRT((W$5-Entradas!$K$16)^2+($A35-Entradas!$L$16)^2)&lt;=Entradas!$D$16))</f>
        <v>5</v>
      </c>
      <c r="X35" s="18">
        <f>IF((X$5^2+$A35^2)&gt;Entradas!$B$5^2,"",--(SQRT((X$5-Entradas!$K$12)^2+($A35-Entradas!$L$12)^2)&lt;=Entradas!$D$12)+--(SQRT((X$5-Entradas!$K$13)^2+($A35-Entradas!$L$13)^2)&lt;=Entradas!$D$13)+--(SQRT((X$5-Entradas!$K$14)^2+($A35-Entradas!$L$14)^2)&lt;=Entradas!$D$14)+--(SQRT((X$5-Entradas!$K$15)^2+($A35-Entradas!$L$15)^2)&lt;=Entradas!$D$15)+--(SQRT((X$5-Entradas!$K$16)^2+($A35-Entradas!$L$16)^2)&lt;=Entradas!$D$16))</f>
        <v>5</v>
      </c>
      <c r="Y35" s="18">
        <f>IF((Y$5^2+$A35^2)&gt;Entradas!$B$5^2,"",--(SQRT((Y$5-Entradas!$K$12)^2+($A35-Entradas!$L$12)^2)&lt;=Entradas!$D$12)+--(SQRT((Y$5-Entradas!$K$13)^2+($A35-Entradas!$L$13)^2)&lt;=Entradas!$D$13)+--(SQRT((Y$5-Entradas!$K$14)^2+($A35-Entradas!$L$14)^2)&lt;=Entradas!$D$14)+--(SQRT((Y$5-Entradas!$K$15)^2+($A35-Entradas!$L$15)^2)&lt;=Entradas!$D$15)+--(SQRT((Y$5-Entradas!$K$16)^2+($A35-Entradas!$L$16)^2)&lt;=Entradas!$D$16))</f>
        <v>4</v>
      </c>
      <c r="Z35" s="18">
        <f>IF((Z$5^2+$A35^2)&gt;Entradas!$B$5^2,"",--(SQRT((Z$5-Entradas!$K$12)^2+($A35-Entradas!$L$12)^2)&lt;=Entradas!$D$12)+--(SQRT((Z$5-Entradas!$K$13)^2+($A35-Entradas!$L$13)^2)&lt;=Entradas!$D$13)+--(SQRT((Z$5-Entradas!$K$14)^2+($A35-Entradas!$L$14)^2)&lt;=Entradas!$D$14)+--(SQRT((Z$5-Entradas!$K$15)^2+($A35-Entradas!$L$15)^2)&lt;=Entradas!$D$15)+--(SQRT((Z$5-Entradas!$K$16)^2+($A35-Entradas!$L$16)^2)&lt;=Entradas!$D$16))</f>
        <v>4</v>
      </c>
      <c r="AA35" s="18">
        <f>IF((AA$5^2+$A35^2)&gt;Entradas!$B$5^2,"",--(SQRT((AA$5-Entradas!$K$12)^2+($A35-Entradas!$L$12)^2)&lt;=Entradas!$D$12)+--(SQRT((AA$5-Entradas!$K$13)^2+($A35-Entradas!$L$13)^2)&lt;=Entradas!$D$13)+--(SQRT((AA$5-Entradas!$K$14)^2+($A35-Entradas!$L$14)^2)&lt;=Entradas!$D$14)+--(SQRT((AA$5-Entradas!$K$15)^2+($A35-Entradas!$L$15)^2)&lt;=Entradas!$D$15)+--(SQRT((AA$5-Entradas!$K$16)^2+($A35-Entradas!$L$16)^2)&lt;=Entradas!$D$16))</f>
        <v>4</v>
      </c>
      <c r="AB35" s="18">
        <f>IF((AB$5^2+$A35^2)&gt;Entradas!$B$5^2,"",--(SQRT((AB$5-Entradas!$K$12)^2+($A35-Entradas!$L$12)^2)&lt;=Entradas!$D$12)+--(SQRT((AB$5-Entradas!$K$13)^2+($A35-Entradas!$L$13)^2)&lt;=Entradas!$D$13)+--(SQRT((AB$5-Entradas!$K$14)^2+($A35-Entradas!$L$14)^2)&lt;=Entradas!$D$14)+--(SQRT((AB$5-Entradas!$K$15)^2+($A35-Entradas!$L$15)^2)&lt;=Entradas!$D$15)+--(SQRT((AB$5-Entradas!$K$16)^2+($A35-Entradas!$L$16)^2)&lt;=Entradas!$D$16))</f>
        <v>4</v>
      </c>
      <c r="AC35" s="18">
        <f>IF((AC$5^2+$A35^2)&gt;Entradas!$B$5^2,"",--(SQRT((AC$5-Entradas!$K$12)^2+($A35-Entradas!$L$12)^2)&lt;=Entradas!$D$12)+--(SQRT((AC$5-Entradas!$K$13)^2+($A35-Entradas!$L$13)^2)&lt;=Entradas!$D$13)+--(SQRT((AC$5-Entradas!$K$14)^2+($A35-Entradas!$L$14)^2)&lt;=Entradas!$D$14)+--(SQRT((AC$5-Entradas!$K$15)^2+($A35-Entradas!$L$15)^2)&lt;=Entradas!$D$15)+--(SQRT((AC$5-Entradas!$K$16)^2+($A35-Entradas!$L$16)^2)&lt;=Entradas!$D$16))</f>
        <v>4</v>
      </c>
      <c r="AD35" s="18">
        <f>IF((AD$5^2+$A35^2)&gt;Entradas!$B$5^2,"",--(SQRT((AD$5-Entradas!$K$12)^2+($A35-Entradas!$L$12)^2)&lt;=Entradas!$D$12)+--(SQRT((AD$5-Entradas!$K$13)^2+($A35-Entradas!$L$13)^2)&lt;=Entradas!$D$13)+--(SQRT((AD$5-Entradas!$K$14)^2+($A35-Entradas!$L$14)^2)&lt;=Entradas!$D$14)+--(SQRT((AD$5-Entradas!$K$15)^2+($A35-Entradas!$L$15)^2)&lt;=Entradas!$D$15)+--(SQRT((AD$5-Entradas!$K$16)^2+($A35-Entradas!$L$16)^2)&lt;=Entradas!$D$16))</f>
        <v>4</v>
      </c>
      <c r="AE35" s="18">
        <f>IF((AE$5^2+$A35^2)&gt;Entradas!$B$5^2,"",--(SQRT((AE$5-Entradas!$K$12)^2+($A35-Entradas!$L$12)^2)&lt;=Entradas!$D$12)+--(SQRT((AE$5-Entradas!$K$13)^2+($A35-Entradas!$L$13)^2)&lt;=Entradas!$D$13)+--(SQRT((AE$5-Entradas!$K$14)^2+($A35-Entradas!$L$14)^2)&lt;=Entradas!$D$14)+--(SQRT((AE$5-Entradas!$K$15)^2+($A35-Entradas!$L$15)^2)&lt;=Entradas!$D$15)+--(SQRT((AE$5-Entradas!$K$16)^2+($A35-Entradas!$L$16)^2)&lt;=Entradas!$D$16))</f>
        <v>4</v>
      </c>
      <c r="AF35" s="18">
        <f>IF((AF$5^2+$A35^2)&gt;Entradas!$B$5^2,"",--(SQRT((AF$5-Entradas!$K$12)^2+($A35-Entradas!$L$12)^2)&lt;=Entradas!$D$12)+--(SQRT((AF$5-Entradas!$K$13)^2+($A35-Entradas!$L$13)^2)&lt;=Entradas!$D$13)+--(SQRT((AF$5-Entradas!$K$14)^2+($A35-Entradas!$L$14)^2)&lt;=Entradas!$D$14)+--(SQRT((AF$5-Entradas!$K$15)^2+($A35-Entradas!$L$15)^2)&lt;=Entradas!$D$15)+--(SQRT((AF$5-Entradas!$K$16)^2+($A35-Entradas!$L$16)^2)&lt;=Entradas!$D$16))</f>
        <v>4</v>
      </c>
      <c r="AG35" s="18">
        <f>IF((AG$5^2+$A35^2)&gt;Entradas!$B$5^2,"",--(SQRT((AG$5-Entradas!$K$12)^2+($A35-Entradas!$L$12)^2)&lt;=Entradas!$D$12)+--(SQRT((AG$5-Entradas!$K$13)^2+($A35-Entradas!$L$13)^2)&lt;=Entradas!$D$13)+--(SQRT((AG$5-Entradas!$K$14)^2+($A35-Entradas!$L$14)^2)&lt;=Entradas!$D$14)+--(SQRT((AG$5-Entradas!$K$15)^2+($A35-Entradas!$L$15)^2)&lt;=Entradas!$D$15)+--(SQRT((AG$5-Entradas!$K$16)^2+($A35-Entradas!$L$16)^2)&lt;=Entradas!$D$16))</f>
        <v>4</v>
      </c>
      <c r="AH35" s="18">
        <f>IF((AH$5^2+$A35^2)&gt;Entradas!$B$5^2,"",--(SQRT((AH$5-Entradas!$K$12)^2+($A35-Entradas!$L$12)^2)&lt;=Entradas!$D$12)+--(SQRT((AH$5-Entradas!$K$13)^2+($A35-Entradas!$L$13)^2)&lt;=Entradas!$D$13)+--(SQRT((AH$5-Entradas!$K$14)^2+($A35-Entradas!$L$14)^2)&lt;=Entradas!$D$14)+--(SQRT((AH$5-Entradas!$K$15)^2+($A35-Entradas!$L$15)^2)&lt;=Entradas!$D$15)+--(SQRT((AH$5-Entradas!$K$16)^2+($A35-Entradas!$L$16)^2)&lt;=Entradas!$D$16))</f>
        <v>4</v>
      </c>
      <c r="AI35" s="18">
        <f>IF((AI$5^2+$A35^2)&gt;Entradas!$B$5^2,"",--(SQRT((AI$5-Entradas!$K$12)^2+($A35-Entradas!$L$12)^2)&lt;=Entradas!$D$12)+--(SQRT((AI$5-Entradas!$K$13)^2+($A35-Entradas!$L$13)^2)&lt;=Entradas!$D$13)+--(SQRT((AI$5-Entradas!$K$14)^2+($A35-Entradas!$L$14)^2)&lt;=Entradas!$D$14)+--(SQRT((AI$5-Entradas!$K$15)^2+($A35-Entradas!$L$15)^2)&lt;=Entradas!$D$15)+--(SQRT((AI$5-Entradas!$K$16)^2+($A35-Entradas!$L$16)^2)&lt;=Entradas!$D$16))</f>
        <v>4</v>
      </c>
      <c r="AJ35" s="18">
        <f>IF((AJ$5^2+$A35^2)&gt;Entradas!$B$5^2,"",--(SQRT((AJ$5-Entradas!$K$12)^2+($A35-Entradas!$L$12)^2)&lt;=Entradas!$D$12)+--(SQRT((AJ$5-Entradas!$K$13)^2+($A35-Entradas!$L$13)^2)&lt;=Entradas!$D$13)+--(SQRT((AJ$5-Entradas!$K$14)^2+($A35-Entradas!$L$14)^2)&lt;=Entradas!$D$14)+--(SQRT((AJ$5-Entradas!$K$15)^2+($A35-Entradas!$L$15)^2)&lt;=Entradas!$D$15)+--(SQRT((AJ$5-Entradas!$K$16)^2+($A35-Entradas!$L$16)^2)&lt;=Entradas!$D$16))</f>
        <v>4</v>
      </c>
      <c r="AK35" s="18">
        <f>IF((AK$5^2+$A35^2)&gt;Entradas!$B$5^2,"",--(SQRT((AK$5-Entradas!$K$12)^2+($A35-Entradas!$L$12)^2)&lt;=Entradas!$D$12)+--(SQRT((AK$5-Entradas!$K$13)^2+($A35-Entradas!$L$13)^2)&lt;=Entradas!$D$13)+--(SQRT((AK$5-Entradas!$K$14)^2+($A35-Entradas!$L$14)^2)&lt;=Entradas!$D$14)+--(SQRT((AK$5-Entradas!$K$15)^2+($A35-Entradas!$L$15)^2)&lt;=Entradas!$D$15)+--(SQRT((AK$5-Entradas!$K$16)^2+($A35-Entradas!$L$16)^2)&lt;=Entradas!$D$16))</f>
        <v>4</v>
      </c>
      <c r="AL35" s="18">
        <f>IF((AL$5^2+$A35^2)&gt;Entradas!$B$5^2,"",--(SQRT((AL$5-Entradas!$K$12)^2+($A35-Entradas!$L$12)^2)&lt;=Entradas!$D$12)+--(SQRT((AL$5-Entradas!$K$13)^2+($A35-Entradas!$L$13)^2)&lt;=Entradas!$D$13)+--(SQRT((AL$5-Entradas!$K$14)^2+($A35-Entradas!$L$14)^2)&lt;=Entradas!$D$14)+--(SQRT((AL$5-Entradas!$K$15)^2+($A35-Entradas!$L$15)^2)&lt;=Entradas!$D$15)+--(SQRT((AL$5-Entradas!$K$16)^2+($A35-Entradas!$L$16)^2)&lt;=Entradas!$D$16))</f>
        <v>4</v>
      </c>
      <c r="AM35" s="18">
        <f>IF((AM$5^2+$A35^2)&gt;Entradas!$B$5^2,"",--(SQRT((AM$5-Entradas!$K$12)^2+($A35-Entradas!$L$12)^2)&lt;=Entradas!$D$12)+--(SQRT((AM$5-Entradas!$K$13)^2+($A35-Entradas!$L$13)^2)&lt;=Entradas!$D$13)+--(SQRT((AM$5-Entradas!$K$14)^2+($A35-Entradas!$L$14)^2)&lt;=Entradas!$D$14)+--(SQRT((AM$5-Entradas!$K$15)^2+($A35-Entradas!$L$15)^2)&lt;=Entradas!$D$15)+--(SQRT((AM$5-Entradas!$K$16)^2+($A35-Entradas!$L$16)^2)&lt;=Entradas!$D$16))</f>
        <v>4</v>
      </c>
      <c r="AN35" s="18" t="str">
        <f>IF((AN$5^2+$A35^2)&gt;Entradas!$B$5^2,"",--(SQRT((AN$5-Entradas!$K$12)^2+($A35-Entradas!$L$12)^2)&lt;=Entradas!$D$12)+--(SQRT((AN$5-Entradas!$K$13)^2+($A35-Entradas!$L$13)^2)&lt;=Entradas!$D$13)+--(SQRT((AN$5-Entradas!$K$14)^2+($A35-Entradas!$L$14)^2)&lt;=Entradas!$D$14)+--(SQRT((AN$5-Entradas!$K$15)^2+($A35-Entradas!$L$15)^2)&lt;=Entradas!$D$15)+--(SQRT((AN$5-Entradas!$K$16)^2+($A35-Entradas!$L$16)^2)&lt;=Entradas!$D$16))</f>
        <v/>
      </c>
      <c r="AO35" s="18" t="str">
        <f>IF((AO$5^2+$A35^2)&gt;Entradas!$B$5^2,"",--(SQRT((AO$5-Entradas!$K$12)^2+($A35-Entradas!$L$12)^2)&lt;=Entradas!$D$12)+--(SQRT((AO$5-Entradas!$K$13)^2+($A35-Entradas!$L$13)^2)&lt;=Entradas!$D$13)+--(SQRT((AO$5-Entradas!$K$14)^2+($A35-Entradas!$L$14)^2)&lt;=Entradas!$D$14)+--(SQRT((AO$5-Entradas!$K$15)^2+($A35-Entradas!$L$15)^2)&lt;=Entradas!$D$15)+--(SQRT((AO$5-Entradas!$K$16)^2+($A35-Entradas!$L$16)^2)&lt;=Entradas!$D$16))</f>
        <v/>
      </c>
      <c r="AP35" s="18" t="str">
        <f>IF((AP$5^2+$A35^2)&gt;Entradas!$B$5^2,"",--(SQRT((AP$5-Entradas!$K$12)^2+($A35-Entradas!$L$12)^2)&lt;=Entradas!$D$12)+--(SQRT((AP$5-Entradas!$K$13)^2+($A35-Entradas!$L$13)^2)&lt;=Entradas!$D$13)+--(SQRT((AP$5-Entradas!$K$14)^2+($A35-Entradas!$L$14)^2)&lt;=Entradas!$D$14)+--(SQRT((AP$5-Entradas!$K$15)^2+($A35-Entradas!$L$15)^2)&lt;=Entradas!$D$15)+--(SQRT((AP$5-Entradas!$K$16)^2+($A35-Entradas!$L$16)^2)&lt;=Entradas!$D$16))</f>
        <v/>
      </c>
    </row>
    <row r="36" spans="1:42" ht="18" customHeight="1" x14ac:dyDescent="0.2">
      <c r="A36" s="17">
        <f>A35-2*Entradas!$B$5/(41-1)</f>
        <v>-1.0000000000000007</v>
      </c>
      <c r="B36" s="18" t="str">
        <f>IF((B$5^2+$A36^2)&gt;Entradas!$B$5^2,"",--(SQRT((B$5-Entradas!$K$12)^2+($A36-Entradas!$L$12)^2)&lt;=Entradas!$D$12)+--(SQRT((B$5-Entradas!$K$13)^2+($A36-Entradas!$L$13)^2)&lt;=Entradas!$D$13)+--(SQRT((B$5-Entradas!$K$14)^2+($A36-Entradas!$L$14)^2)&lt;=Entradas!$D$14)+--(SQRT((B$5-Entradas!$K$15)^2+($A36-Entradas!$L$15)^2)&lt;=Entradas!$D$15)+--(SQRT((B$5-Entradas!$K$16)^2+($A36-Entradas!$L$16)^2)&lt;=Entradas!$D$16))</f>
        <v/>
      </c>
      <c r="C36" s="18" t="str">
        <f>IF((C$5^2+$A36^2)&gt;Entradas!$B$5^2,"",--(SQRT((C$5-Entradas!$K$12)^2+($A36-Entradas!$L$12)^2)&lt;=Entradas!$D$12)+--(SQRT((C$5-Entradas!$K$13)^2+($A36-Entradas!$L$13)^2)&lt;=Entradas!$D$13)+--(SQRT((C$5-Entradas!$K$14)^2+($A36-Entradas!$L$14)^2)&lt;=Entradas!$D$14)+--(SQRT((C$5-Entradas!$K$15)^2+($A36-Entradas!$L$15)^2)&lt;=Entradas!$D$15)+--(SQRT((C$5-Entradas!$K$16)^2+($A36-Entradas!$L$16)^2)&lt;=Entradas!$D$16))</f>
        <v/>
      </c>
      <c r="D36" s="18" t="str">
        <f>IF((D$5^2+$A36^2)&gt;Entradas!$B$5^2,"",--(SQRT((D$5-Entradas!$K$12)^2+($A36-Entradas!$L$12)^2)&lt;=Entradas!$D$12)+--(SQRT((D$5-Entradas!$K$13)^2+($A36-Entradas!$L$13)^2)&lt;=Entradas!$D$13)+--(SQRT((D$5-Entradas!$K$14)^2+($A36-Entradas!$L$14)^2)&lt;=Entradas!$D$14)+--(SQRT((D$5-Entradas!$K$15)^2+($A36-Entradas!$L$15)^2)&lt;=Entradas!$D$15)+--(SQRT((D$5-Entradas!$K$16)^2+($A36-Entradas!$L$16)^2)&lt;=Entradas!$D$16))</f>
        <v/>
      </c>
      <c r="E36" s="18">
        <f>IF((E$5^2+$A36^2)&gt;Entradas!$B$5^2,"",--(SQRT((E$5-Entradas!$K$12)^2+($A36-Entradas!$L$12)^2)&lt;=Entradas!$D$12)+--(SQRT((E$5-Entradas!$K$13)^2+($A36-Entradas!$L$13)^2)&lt;=Entradas!$D$13)+--(SQRT((E$5-Entradas!$K$14)^2+($A36-Entradas!$L$14)^2)&lt;=Entradas!$D$14)+--(SQRT((E$5-Entradas!$K$15)^2+($A36-Entradas!$L$15)^2)&lt;=Entradas!$D$15)+--(SQRT((E$5-Entradas!$K$16)^2+($A36-Entradas!$L$16)^2)&lt;=Entradas!$D$16))</f>
        <v>5</v>
      </c>
      <c r="F36" s="18">
        <f>IF((F$5^2+$A36^2)&gt;Entradas!$B$5^2,"",--(SQRT((F$5-Entradas!$K$12)^2+($A36-Entradas!$L$12)^2)&lt;=Entradas!$D$12)+--(SQRT((F$5-Entradas!$K$13)^2+($A36-Entradas!$L$13)^2)&lt;=Entradas!$D$13)+--(SQRT((F$5-Entradas!$K$14)^2+($A36-Entradas!$L$14)^2)&lt;=Entradas!$D$14)+--(SQRT((F$5-Entradas!$K$15)^2+($A36-Entradas!$L$15)^2)&lt;=Entradas!$D$15)+--(SQRT((F$5-Entradas!$K$16)^2+($A36-Entradas!$L$16)^2)&lt;=Entradas!$D$16))</f>
        <v>5</v>
      </c>
      <c r="G36" s="18">
        <f>IF((G$5^2+$A36^2)&gt;Entradas!$B$5^2,"",--(SQRT((G$5-Entradas!$K$12)^2+($A36-Entradas!$L$12)^2)&lt;=Entradas!$D$12)+--(SQRT((G$5-Entradas!$K$13)^2+($A36-Entradas!$L$13)^2)&lt;=Entradas!$D$13)+--(SQRT((G$5-Entradas!$K$14)^2+($A36-Entradas!$L$14)^2)&lt;=Entradas!$D$14)+--(SQRT((G$5-Entradas!$K$15)^2+($A36-Entradas!$L$15)^2)&lt;=Entradas!$D$15)+--(SQRT((G$5-Entradas!$K$16)^2+($A36-Entradas!$L$16)^2)&lt;=Entradas!$D$16))</f>
        <v>5</v>
      </c>
      <c r="H36" s="18">
        <f>IF((H$5^2+$A36^2)&gt;Entradas!$B$5^2,"",--(SQRT((H$5-Entradas!$K$12)^2+($A36-Entradas!$L$12)^2)&lt;=Entradas!$D$12)+--(SQRT((H$5-Entradas!$K$13)^2+($A36-Entradas!$L$13)^2)&lt;=Entradas!$D$13)+--(SQRT((H$5-Entradas!$K$14)^2+($A36-Entradas!$L$14)^2)&lt;=Entradas!$D$14)+--(SQRT((H$5-Entradas!$K$15)^2+($A36-Entradas!$L$15)^2)&lt;=Entradas!$D$15)+--(SQRT((H$5-Entradas!$K$16)^2+($A36-Entradas!$L$16)^2)&lt;=Entradas!$D$16))</f>
        <v>5</v>
      </c>
      <c r="I36" s="18">
        <f>IF((I$5^2+$A36^2)&gt;Entradas!$B$5^2,"",--(SQRT((I$5-Entradas!$K$12)^2+($A36-Entradas!$L$12)^2)&lt;=Entradas!$D$12)+--(SQRT((I$5-Entradas!$K$13)^2+($A36-Entradas!$L$13)^2)&lt;=Entradas!$D$13)+--(SQRT((I$5-Entradas!$K$14)^2+($A36-Entradas!$L$14)^2)&lt;=Entradas!$D$14)+--(SQRT((I$5-Entradas!$K$15)^2+($A36-Entradas!$L$15)^2)&lt;=Entradas!$D$15)+--(SQRT((I$5-Entradas!$K$16)^2+($A36-Entradas!$L$16)^2)&lt;=Entradas!$D$16))</f>
        <v>5</v>
      </c>
      <c r="J36" s="18">
        <f>IF((J$5^2+$A36^2)&gt;Entradas!$B$5^2,"",--(SQRT((J$5-Entradas!$K$12)^2+($A36-Entradas!$L$12)^2)&lt;=Entradas!$D$12)+--(SQRT((J$5-Entradas!$K$13)^2+($A36-Entradas!$L$13)^2)&lt;=Entradas!$D$13)+--(SQRT((J$5-Entradas!$K$14)^2+($A36-Entradas!$L$14)^2)&lt;=Entradas!$D$14)+--(SQRT((J$5-Entradas!$K$15)^2+($A36-Entradas!$L$15)^2)&lt;=Entradas!$D$15)+--(SQRT((J$5-Entradas!$K$16)^2+($A36-Entradas!$L$16)^2)&lt;=Entradas!$D$16))</f>
        <v>5</v>
      </c>
      <c r="K36" s="18">
        <f>IF((K$5^2+$A36^2)&gt;Entradas!$B$5^2,"",--(SQRT((K$5-Entradas!$K$12)^2+($A36-Entradas!$L$12)^2)&lt;=Entradas!$D$12)+--(SQRT((K$5-Entradas!$K$13)^2+($A36-Entradas!$L$13)^2)&lt;=Entradas!$D$13)+--(SQRT((K$5-Entradas!$K$14)^2+($A36-Entradas!$L$14)^2)&lt;=Entradas!$D$14)+--(SQRT((K$5-Entradas!$K$15)^2+($A36-Entradas!$L$15)^2)&lt;=Entradas!$D$15)+--(SQRT((K$5-Entradas!$K$16)^2+($A36-Entradas!$L$16)^2)&lt;=Entradas!$D$16))</f>
        <v>5</v>
      </c>
      <c r="L36" s="18">
        <f>IF((L$5^2+$A36^2)&gt;Entradas!$B$5^2,"",--(SQRT((L$5-Entradas!$K$12)^2+($A36-Entradas!$L$12)^2)&lt;=Entradas!$D$12)+--(SQRT((L$5-Entradas!$K$13)^2+($A36-Entradas!$L$13)^2)&lt;=Entradas!$D$13)+--(SQRT((L$5-Entradas!$K$14)^2+($A36-Entradas!$L$14)^2)&lt;=Entradas!$D$14)+--(SQRT((L$5-Entradas!$K$15)^2+($A36-Entradas!$L$15)^2)&lt;=Entradas!$D$15)+--(SQRT((L$5-Entradas!$K$16)^2+($A36-Entradas!$L$16)^2)&lt;=Entradas!$D$16))</f>
        <v>5</v>
      </c>
      <c r="M36" s="18">
        <f>IF((M$5^2+$A36^2)&gt;Entradas!$B$5^2,"",--(SQRT((M$5-Entradas!$K$12)^2+($A36-Entradas!$L$12)^2)&lt;=Entradas!$D$12)+--(SQRT((M$5-Entradas!$K$13)^2+($A36-Entradas!$L$13)^2)&lt;=Entradas!$D$13)+--(SQRT((M$5-Entradas!$K$14)^2+($A36-Entradas!$L$14)^2)&lt;=Entradas!$D$14)+--(SQRT((M$5-Entradas!$K$15)^2+($A36-Entradas!$L$15)^2)&lt;=Entradas!$D$15)+--(SQRT((M$5-Entradas!$K$16)^2+($A36-Entradas!$L$16)^2)&lt;=Entradas!$D$16))</f>
        <v>5</v>
      </c>
      <c r="N36" s="18">
        <f>IF((N$5^2+$A36^2)&gt;Entradas!$B$5^2,"",--(SQRT((N$5-Entradas!$K$12)^2+($A36-Entradas!$L$12)^2)&lt;=Entradas!$D$12)+--(SQRT((N$5-Entradas!$K$13)^2+($A36-Entradas!$L$13)^2)&lt;=Entradas!$D$13)+--(SQRT((N$5-Entradas!$K$14)^2+($A36-Entradas!$L$14)^2)&lt;=Entradas!$D$14)+--(SQRT((N$5-Entradas!$K$15)^2+($A36-Entradas!$L$15)^2)&lt;=Entradas!$D$15)+--(SQRT((N$5-Entradas!$K$16)^2+($A36-Entradas!$L$16)^2)&lt;=Entradas!$D$16))</f>
        <v>5</v>
      </c>
      <c r="O36" s="18">
        <f>IF((O$5^2+$A36^2)&gt;Entradas!$B$5^2,"",--(SQRT((O$5-Entradas!$K$12)^2+($A36-Entradas!$L$12)^2)&lt;=Entradas!$D$12)+--(SQRT((O$5-Entradas!$K$13)^2+($A36-Entradas!$L$13)^2)&lt;=Entradas!$D$13)+--(SQRT((O$5-Entradas!$K$14)^2+($A36-Entradas!$L$14)^2)&lt;=Entradas!$D$14)+--(SQRT((O$5-Entradas!$K$15)^2+($A36-Entradas!$L$15)^2)&lt;=Entradas!$D$15)+--(SQRT((O$5-Entradas!$K$16)^2+($A36-Entradas!$L$16)^2)&lt;=Entradas!$D$16))</f>
        <v>5</v>
      </c>
      <c r="P36" s="18">
        <f>IF((P$5^2+$A36^2)&gt;Entradas!$B$5^2,"",--(SQRT((P$5-Entradas!$K$12)^2+($A36-Entradas!$L$12)^2)&lt;=Entradas!$D$12)+--(SQRT((P$5-Entradas!$K$13)^2+($A36-Entradas!$L$13)^2)&lt;=Entradas!$D$13)+--(SQRT((P$5-Entradas!$K$14)^2+($A36-Entradas!$L$14)^2)&lt;=Entradas!$D$14)+--(SQRT((P$5-Entradas!$K$15)^2+($A36-Entradas!$L$15)^2)&lt;=Entradas!$D$15)+--(SQRT((P$5-Entradas!$K$16)^2+($A36-Entradas!$L$16)^2)&lt;=Entradas!$D$16))</f>
        <v>5</v>
      </c>
      <c r="Q36" s="18">
        <f>IF((Q$5^2+$A36^2)&gt;Entradas!$B$5^2,"",--(SQRT((Q$5-Entradas!$K$12)^2+($A36-Entradas!$L$12)^2)&lt;=Entradas!$D$12)+--(SQRT((Q$5-Entradas!$K$13)^2+($A36-Entradas!$L$13)^2)&lt;=Entradas!$D$13)+--(SQRT((Q$5-Entradas!$K$14)^2+($A36-Entradas!$L$14)^2)&lt;=Entradas!$D$14)+--(SQRT((Q$5-Entradas!$K$15)^2+($A36-Entradas!$L$15)^2)&lt;=Entradas!$D$15)+--(SQRT((Q$5-Entradas!$K$16)^2+($A36-Entradas!$L$16)^2)&lt;=Entradas!$D$16))</f>
        <v>5</v>
      </c>
      <c r="R36" s="18">
        <f>IF((R$5^2+$A36^2)&gt;Entradas!$B$5^2,"",--(SQRT((R$5-Entradas!$K$12)^2+($A36-Entradas!$L$12)^2)&lt;=Entradas!$D$12)+--(SQRT((R$5-Entradas!$K$13)^2+($A36-Entradas!$L$13)^2)&lt;=Entradas!$D$13)+--(SQRT((R$5-Entradas!$K$14)^2+($A36-Entradas!$L$14)^2)&lt;=Entradas!$D$14)+--(SQRT((R$5-Entradas!$K$15)^2+($A36-Entradas!$L$15)^2)&lt;=Entradas!$D$15)+--(SQRT((R$5-Entradas!$K$16)^2+($A36-Entradas!$L$16)^2)&lt;=Entradas!$D$16))</f>
        <v>5</v>
      </c>
      <c r="S36" s="18">
        <f>IF((S$5^2+$A36^2)&gt;Entradas!$B$5^2,"",--(SQRT((S$5-Entradas!$K$12)^2+($A36-Entradas!$L$12)^2)&lt;=Entradas!$D$12)+--(SQRT((S$5-Entradas!$K$13)^2+($A36-Entradas!$L$13)^2)&lt;=Entradas!$D$13)+--(SQRT((S$5-Entradas!$K$14)^2+($A36-Entradas!$L$14)^2)&lt;=Entradas!$D$14)+--(SQRT((S$5-Entradas!$K$15)^2+($A36-Entradas!$L$15)^2)&lt;=Entradas!$D$15)+--(SQRT((S$5-Entradas!$K$16)^2+($A36-Entradas!$L$16)^2)&lt;=Entradas!$D$16))</f>
        <v>5</v>
      </c>
      <c r="T36" s="18">
        <f>IF((T$5^2+$A36^2)&gt;Entradas!$B$5^2,"",--(SQRT((T$5-Entradas!$K$12)^2+($A36-Entradas!$L$12)^2)&lt;=Entradas!$D$12)+--(SQRT((T$5-Entradas!$K$13)^2+($A36-Entradas!$L$13)^2)&lt;=Entradas!$D$13)+--(SQRT((T$5-Entradas!$K$14)^2+($A36-Entradas!$L$14)^2)&lt;=Entradas!$D$14)+--(SQRT((T$5-Entradas!$K$15)^2+($A36-Entradas!$L$15)^2)&lt;=Entradas!$D$15)+--(SQRT((T$5-Entradas!$K$16)^2+($A36-Entradas!$L$16)^2)&lt;=Entradas!$D$16))</f>
        <v>5</v>
      </c>
      <c r="U36" s="18">
        <f>IF((U$5^2+$A36^2)&gt;Entradas!$B$5^2,"",--(SQRT((U$5-Entradas!$K$12)^2+($A36-Entradas!$L$12)^2)&lt;=Entradas!$D$12)+--(SQRT((U$5-Entradas!$K$13)^2+($A36-Entradas!$L$13)^2)&lt;=Entradas!$D$13)+--(SQRT((U$5-Entradas!$K$14)^2+($A36-Entradas!$L$14)^2)&lt;=Entradas!$D$14)+--(SQRT((U$5-Entradas!$K$15)^2+($A36-Entradas!$L$15)^2)&lt;=Entradas!$D$15)+--(SQRT((U$5-Entradas!$K$16)^2+($A36-Entradas!$L$16)^2)&lt;=Entradas!$D$16))</f>
        <v>5</v>
      </c>
      <c r="V36" s="18">
        <f>IF((V$5^2+$A36^2)&gt;Entradas!$B$5^2,"",--(SQRT((V$5-Entradas!$K$12)^2+($A36-Entradas!$L$12)^2)&lt;=Entradas!$D$12)+--(SQRT((V$5-Entradas!$K$13)^2+($A36-Entradas!$L$13)^2)&lt;=Entradas!$D$13)+--(SQRT((V$5-Entradas!$K$14)^2+($A36-Entradas!$L$14)^2)&lt;=Entradas!$D$14)+--(SQRT((V$5-Entradas!$K$15)^2+($A36-Entradas!$L$15)^2)&lt;=Entradas!$D$15)+--(SQRT((V$5-Entradas!$K$16)^2+($A36-Entradas!$L$16)^2)&lt;=Entradas!$D$16))</f>
        <v>5</v>
      </c>
      <c r="W36" s="18">
        <f>IF((W$5^2+$A36^2)&gt;Entradas!$B$5^2,"",--(SQRT((W$5-Entradas!$K$12)^2+($A36-Entradas!$L$12)^2)&lt;=Entradas!$D$12)+--(SQRT((W$5-Entradas!$K$13)^2+($A36-Entradas!$L$13)^2)&lt;=Entradas!$D$13)+--(SQRT((W$5-Entradas!$K$14)^2+($A36-Entradas!$L$14)^2)&lt;=Entradas!$D$14)+--(SQRT((W$5-Entradas!$K$15)^2+($A36-Entradas!$L$15)^2)&lt;=Entradas!$D$15)+--(SQRT((W$5-Entradas!$K$16)^2+($A36-Entradas!$L$16)^2)&lt;=Entradas!$D$16))</f>
        <v>5</v>
      </c>
      <c r="X36" s="18">
        <f>IF((X$5^2+$A36^2)&gt;Entradas!$B$5^2,"",--(SQRT((X$5-Entradas!$K$12)^2+($A36-Entradas!$L$12)^2)&lt;=Entradas!$D$12)+--(SQRT((X$5-Entradas!$K$13)^2+($A36-Entradas!$L$13)^2)&lt;=Entradas!$D$13)+--(SQRT((X$5-Entradas!$K$14)^2+($A36-Entradas!$L$14)^2)&lt;=Entradas!$D$14)+--(SQRT((X$5-Entradas!$K$15)^2+($A36-Entradas!$L$15)^2)&lt;=Entradas!$D$15)+--(SQRT((X$5-Entradas!$K$16)^2+($A36-Entradas!$L$16)^2)&lt;=Entradas!$D$16))</f>
        <v>4</v>
      </c>
      <c r="Y36" s="18">
        <f>IF((Y$5^2+$A36^2)&gt;Entradas!$B$5^2,"",--(SQRT((Y$5-Entradas!$K$12)^2+($A36-Entradas!$L$12)^2)&lt;=Entradas!$D$12)+--(SQRT((Y$5-Entradas!$K$13)^2+($A36-Entradas!$L$13)^2)&lt;=Entradas!$D$13)+--(SQRT((Y$5-Entradas!$K$14)^2+($A36-Entradas!$L$14)^2)&lt;=Entradas!$D$14)+--(SQRT((Y$5-Entradas!$K$15)^2+($A36-Entradas!$L$15)^2)&lt;=Entradas!$D$15)+--(SQRT((Y$5-Entradas!$K$16)^2+($A36-Entradas!$L$16)^2)&lt;=Entradas!$D$16))</f>
        <v>4</v>
      </c>
      <c r="Z36" s="18">
        <f>IF((Z$5^2+$A36^2)&gt;Entradas!$B$5^2,"",--(SQRT((Z$5-Entradas!$K$12)^2+($A36-Entradas!$L$12)^2)&lt;=Entradas!$D$12)+--(SQRT((Z$5-Entradas!$K$13)^2+($A36-Entradas!$L$13)^2)&lt;=Entradas!$D$13)+--(SQRT((Z$5-Entradas!$K$14)^2+($A36-Entradas!$L$14)^2)&lt;=Entradas!$D$14)+--(SQRT((Z$5-Entradas!$K$15)^2+($A36-Entradas!$L$15)^2)&lt;=Entradas!$D$15)+--(SQRT((Z$5-Entradas!$K$16)^2+($A36-Entradas!$L$16)^2)&lt;=Entradas!$D$16))</f>
        <v>4</v>
      </c>
      <c r="AA36" s="18">
        <f>IF((AA$5^2+$A36^2)&gt;Entradas!$B$5^2,"",--(SQRT((AA$5-Entradas!$K$12)^2+($A36-Entradas!$L$12)^2)&lt;=Entradas!$D$12)+--(SQRT((AA$5-Entradas!$K$13)^2+($A36-Entradas!$L$13)^2)&lt;=Entradas!$D$13)+--(SQRT((AA$5-Entradas!$K$14)^2+($A36-Entradas!$L$14)^2)&lt;=Entradas!$D$14)+--(SQRT((AA$5-Entradas!$K$15)^2+($A36-Entradas!$L$15)^2)&lt;=Entradas!$D$15)+--(SQRT((AA$5-Entradas!$K$16)^2+($A36-Entradas!$L$16)^2)&lt;=Entradas!$D$16))</f>
        <v>4</v>
      </c>
      <c r="AB36" s="18">
        <f>IF((AB$5^2+$A36^2)&gt;Entradas!$B$5^2,"",--(SQRT((AB$5-Entradas!$K$12)^2+($A36-Entradas!$L$12)^2)&lt;=Entradas!$D$12)+--(SQRT((AB$5-Entradas!$K$13)^2+($A36-Entradas!$L$13)^2)&lt;=Entradas!$D$13)+--(SQRT((AB$5-Entradas!$K$14)^2+($A36-Entradas!$L$14)^2)&lt;=Entradas!$D$14)+--(SQRT((AB$5-Entradas!$K$15)^2+($A36-Entradas!$L$15)^2)&lt;=Entradas!$D$15)+--(SQRT((AB$5-Entradas!$K$16)^2+($A36-Entradas!$L$16)^2)&lt;=Entradas!$D$16))</f>
        <v>4</v>
      </c>
      <c r="AC36" s="18">
        <f>IF((AC$5^2+$A36^2)&gt;Entradas!$B$5^2,"",--(SQRT((AC$5-Entradas!$K$12)^2+($A36-Entradas!$L$12)^2)&lt;=Entradas!$D$12)+--(SQRT((AC$5-Entradas!$K$13)^2+($A36-Entradas!$L$13)^2)&lt;=Entradas!$D$13)+--(SQRT((AC$5-Entradas!$K$14)^2+($A36-Entradas!$L$14)^2)&lt;=Entradas!$D$14)+--(SQRT((AC$5-Entradas!$K$15)^2+($A36-Entradas!$L$15)^2)&lt;=Entradas!$D$15)+--(SQRT((AC$5-Entradas!$K$16)^2+($A36-Entradas!$L$16)^2)&lt;=Entradas!$D$16))</f>
        <v>4</v>
      </c>
      <c r="AD36" s="18">
        <f>IF((AD$5^2+$A36^2)&gt;Entradas!$B$5^2,"",--(SQRT((AD$5-Entradas!$K$12)^2+($A36-Entradas!$L$12)^2)&lt;=Entradas!$D$12)+--(SQRT((AD$5-Entradas!$K$13)^2+($A36-Entradas!$L$13)^2)&lt;=Entradas!$D$13)+--(SQRT((AD$5-Entradas!$K$14)^2+($A36-Entradas!$L$14)^2)&lt;=Entradas!$D$14)+--(SQRT((AD$5-Entradas!$K$15)^2+($A36-Entradas!$L$15)^2)&lt;=Entradas!$D$15)+--(SQRT((AD$5-Entradas!$K$16)^2+($A36-Entradas!$L$16)^2)&lt;=Entradas!$D$16))</f>
        <v>4</v>
      </c>
      <c r="AE36" s="18">
        <f>IF((AE$5^2+$A36^2)&gt;Entradas!$B$5^2,"",--(SQRT((AE$5-Entradas!$K$12)^2+($A36-Entradas!$L$12)^2)&lt;=Entradas!$D$12)+--(SQRT((AE$5-Entradas!$K$13)^2+($A36-Entradas!$L$13)^2)&lt;=Entradas!$D$13)+--(SQRT((AE$5-Entradas!$K$14)^2+($A36-Entradas!$L$14)^2)&lt;=Entradas!$D$14)+--(SQRT((AE$5-Entradas!$K$15)^2+($A36-Entradas!$L$15)^2)&lt;=Entradas!$D$15)+--(SQRT((AE$5-Entradas!$K$16)^2+($A36-Entradas!$L$16)^2)&lt;=Entradas!$D$16))</f>
        <v>4</v>
      </c>
      <c r="AF36" s="18">
        <f>IF((AF$5^2+$A36^2)&gt;Entradas!$B$5^2,"",--(SQRT((AF$5-Entradas!$K$12)^2+($A36-Entradas!$L$12)^2)&lt;=Entradas!$D$12)+--(SQRT((AF$5-Entradas!$K$13)^2+($A36-Entradas!$L$13)^2)&lt;=Entradas!$D$13)+--(SQRT((AF$5-Entradas!$K$14)^2+($A36-Entradas!$L$14)^2)&lt;=Entradas!$D$14)+--(SQRT((AF$5-Entradas!$K$15)^2+($A36-Entradas!$L$15)^2)&lt;=Entradas!$D$15)+--(SQRT((AF$5-Entradas!$K$16)^2+($A36-Entradas!$L$16)^2)&lt;=Entradas!$D$16))</f>
        <v>4</v>
      </c>
      <c r="AG36" s="18">
        <f>IF((AG$5^2+$A36^2)&gt;Entradas!$B$5^2,"",--(SQRT((AG$5-Entradas!$K$12)^2+($A36-Entradas!$L$12)^2)&lt;=Entradas!$D$12)+--(SQRT((AG$5-Entradas!$K$13)^2+($A36-Entradas!$L$13)^2)&lt;=Entradas!$D$13)+--(SQRT((AG$5-Entradas!$K$14)^2+($A36-Entradas!$L$14)^2)&lt;=Entradas!$D$14)+--(SQRT((AG$5-Entradas!$K$15)^2+($A36-Entradas!$L$15)^2)&lt;=Entradas!$D$15)+--(SQRT((AG$5-Entradas!$K$16)^2+($A36-Entradas!$L$16)^2)&lt;=Entradas!$D$16))</f>
        <v>4</v>
      </c>
      <c r="AH36" s="18">
        <f>IF((AH$5^2+$A36^2)&gt;Entradas!$B$5^2,"",--(SQRT((AH$5-Entradas!$K$12)^2+($A36-Entradas!$L$12)^2)&lt;=Entradas!$D$12)+--(SQRT((AH$5-Entradas!$K$13)^2+($A36-Entradas!$L$13)^2)&lt;=Entradas!$D$13)+--(SQRT((AH$5-Entradas!$K$14)^2+($A36-Entradas!$L$14)^2)&lt;=Entradas!$D$14)+--(SQRT((AH$5-Entradas!$K$15)^2+($A36-Entradas!$L$15)^2)&lt;=Entradas!$D$15)+--(SQRT((AH$5-Entradas!$K$16)^2+($A36-Entradas!$L$16)^2)&lt;=Entradas!$D$16))</f>
        <v>4</v>
      </c>
      <c r="AI36" s="18">
        <f>IF((AI$5^2+$A36^2)&gt;Entradas!$B$5^2,"",--(SQRT((AI$5-Entradas!$K$12)^2+($A36-Entradas!$L$12)^2)&lt;=Entradas!$D$12)+--(SQRT((AI$5-Entradas!$K$13)^2+($A36-Entradas!$L$13)^2)&lt;=Entradas!$D$13)+--(SQRT((AI$5-Entradas!$K$14)^2+($A36-Entradas!$L$14)^2)&lt;=Entradas!$D$14)+--(SQRT((AI$5-Entradas!$K$15)^2+($A36-Entradas!$L$15)^2)&lt;=Entradas!$D$15)+--(SQRT((AI$5-Entradas!$K$16)^2+($A36-Entradas!$L$16)^2)&lt;=Entradas!$D$16))</f>
        <v>4</v>
      </c>
      <c r="AJ36" s="18">
        <f>IF((AJ$5^2+$A36^2)&gt;Entradas!$B$5^2,"",--(SQRT((AJ$5-Entradas!$K$12)^2+($A36-Entradas!$L$12)^2)&lt;=Entradas!$D$12)+--(SQRT((AJ$5-Entradas!$K$13)^2+($A36-Entradas!$L$13)^2)&lt;=Entradas!$D$13)+--(SQRT((AJ$5-Entradas!$K$14)^2+($A36-Entradas!$L$14)^2)&lt;=Entradas!$D$14)+--(SQRT((AJ$5-Entradas!$K$15)^2+($A36-Entradas!$L$15)^2)&lt;=Entradas!$D$15)+--(SQRT((AJ$5-Entradas!$K$16)^2+($A36-Entradas!$L$16)^2)&lt;=Entradas!$D$16))</f>
        <v>4</v>
      </c>
      <c r="AK36" s="18">
        <f>IF((AK$5^2+$A36^2)&gt;Entradas!$B$5^2,"",--(SQRT((AK$5-Entradas!$K$12)^2+($A36-Entradas!$L$12)^2)&lt;=Entradas!$D$12)+--(SQRT((AK$5-Entradas!$K$13)^2+($A36-Entradas!$L$13)^2)&lt;=Entradas!$D$13)+--(SQRT((AK$5-Entradas!$K$14)^2+($A36-Entradas!$L$14)^2)&lt;=Entradas!$D$14)+--(SQRT((AK$5-Entradas!$K$15)^2+($A36-Entradas!$L$15)^2)&lt;=Entradas!$D$15)+--(SQRT((AK$5-Entradas!$K$16)^2+($A36-Entradas!$L$16)^2)&lt;=Entradas!$D$16))</f>
        <v>4</v>
      </c>
      <c r="AL36" s="18">
        <f>IF((AL$5^2+$A36^2)&gt;Entradas!$B$5^2,"",--(SQRT((AL$5-Entradas!$K$12)^2+($A36-Entradas!$L$12)^2)&lt;=Entradas!$D$12)+--(SQRT((AL$5-Entradas!$K$13)^2+($A36-Entradas!$L$13)^2)&lt;=Entradas!$D$13)+--(SQRT((AL$5-Entradas!$K$14)^2+($A36-Entradas!$L$14)^2)&lt;=Entradas!$D$14)+--(SQRT((AL$5-Entradas!$K$15)^2+($A36-Entradas!$L$15)^2)&lt;=Entradas!$D$15)+--(SQRT((AL$5-Entradas!$K$16)^2+($A36-Entradas!$L$16)^2)&lt;=Entradas!$D$16))</f>
        <v>4</v>
      </c>
      <c r="AM36" s="18">
        <f>IF((AM$5^2+$A36^2)&gt;Entradas!$B$5^2,"",--(SQRT((AM$5-Entradas!$K$12)^2+($A36-Entradas!$L$12)^2)&lt;=Entradas!$D$12)+--(SQRT((AM$5-Entradas!$K$13)^2+($A36-Entradas!$L$13)^2)&lt;=Entradas!$D$13)+--(SQRT((AM$5-Entradas!$K$14)^2+($A36-Entradas!$L$14)^2)&lt;=Entradas!$D$14)+--(SQRT((AM$5-Entradas!$K$15)^2+($A36-Entradas!$L$15)^2)&lt;=Entradas!$D$15)+--(SQRT((AM$5-Entradas!$K$16)^2+($A36-Entradas!$L$16)^2)&lt;=Entradas!$D$16))</f>
        <v>4</v>
      </c>
      <c r="AN36" s="18" t="str">
        <f>IF((AN$5^2+$A36^2)&gt;Entradas!$B$5^2,"",--(SQRT((AN$5-Entradas!$K$12)^2+($A36-Entradas!$L$12)^2)&lt;=Entradas!$D$12)+--(SQRT((AN$5-Entradas!$K$13)^2+($A36-Entradas!$L$13)^2)&lt;=Entradas!$D$13)+--(SQRT((AN$5-Entradas!$K$14)^2+($A36-Entradas!$L$14)^2)&lt;=Entradas!$D$14)+--(SQRT((AN$5-Entradas!$K$15)^2+($A36-Entradas!$L$15)^2)&lt;=Entradas!$D$15)+--(SQRT((AN$5-Entradas!$K$16)^2+($A36-Entradas!$L$16)^2)&lt;=Entradas!$D$16))</f>
        <v/>
      </c>
      <c r="AO36" s="18" t="str">
        <f>IF((AO$5^2+$A36^2)&gt;Entradas!$B$5^2,"",--(SQRT((AO$5-Entradas!$K$12)^2+($A36-Entradas!$L$12)^2)&lt;=Entradas!$D$12)+--(SQRT((AO$5-Entradas!$K$13)^2+($A36-Entradas!$L$13)^2)&lt;=Entradas!$D$13)+--(SQRT((AO$5-Entradas!$K$14)^2+($A36-Entradas!$L$14)^2)&lt;=Entradas!$D$14)+--(SQRT((AO$5-Entradas!$K$15)^2+($A36-Entradas!$L$15)^2)&lt;=Entradas!$D$15)+--(SQRT((AO$5-Entradas!$K$16)^2+($A36-Entradas!$L$16)^2)&lt;=Entradas!$D$16))</f>
        <v/>
      </c>
      <c r="AP36" s="18" t="str">
        <f>IF((AP$5^2+$A36^2)&gt;Entradas!$B$5^2,"",--(SQRT((AP$5-Entradas!$K$12)^2+($A36-Entradas!$L$12)^2)&lt;=Entradas!$D$12)+--(SQRT((AP$5-Entradas!$K$13)^2+($A36-Entradas!$L$13)^2)&lt;=Entradas!$D$13)+--(SQRT((AP$5-Entradas!$K$14)^2+($A36-Entradas!$L$14)^2)&lt;=Entradas!$D$14)+--(SQRT((AP$5-Entradas!$K$15)^2+($A36-Entradas!$L$15)^2)&lt;=Entradas!$D$15)+--(SQRT((AP$5-Entradas!$K$16)^2+($A36-Entradas!$L$16)^2)&lt;=Entradas!$D$16))</f>
        <v/>
      </c>
    </row>
    <row r="37" spans="1:42" ht="18" customHeight="1" x14ac:dyDescent="0.2">
      <c r="A37" s="17">
        <f>A36-2*Entradas!$B$5/(41-1)</f>
        <v>-1.1000000000000008</v>
      </c>
      <c r="B37" s="18" t="str">
        <f>IF((B$5^2+$A37^2)&gt;Entradas!$B$5^2,"",--(SQRT((B$5-Entradas!$K$12)^2+($A37-Entradas!$L$12)^2)&lt;=Entradas!$D$12)+--(SQRT((B$5-Entradas!$K$13)^2+($A37-Entradas!$L$13)^2)&lt;=Entradas!$D$13)+--(SQRT((B$5-Entradas!$K$14)^2+($A37-Entradas!$L$14)^2)&lt;=Entradas!$D$14)+--(SQRT((B$5-Entradas!$K$15)^2+($A37-Entradas!$L$15)^2)&lt;=Entradas!$D$15)+--(SQRT((B$5-Entradas!$K$16)^2+($A37-Entradas!$L$16)^2)&lt;=Entradas!$D$16))</f>
        <v/>
      </c>
      <c r="C37" s="18" t="str">
        <f>IF((C$5^2+$A37^2)&gt;Entradas!$B$5^2,"",--(SQRT((C$5-Entradas!$K$12)^2+($A37-Entradas!$L$12)^2)&lt;=Entradas!$D$12)+--(SQRT((C$5-Entradas!$K$13)^2+($A37-Entradas!$L$13)^2)&lt;=Entradas!$D$13)+--(SQRT((C$5-Entradas!$K$14)^2+($A37-Entradas!$L$14)^2)&lt;=Entradas!$D$14)+--(SQRT((C$5-Entradas!$K$15)^2+($A37-Entradas!$L$15)^2)&lt;=Entradas!$D$15)+--(SQRT((C$5-Entradas!$K$16)^2+($A37-Entradas!$L$16)^2)&lt;=Entradas!$D$16))</f>
        <v/>
      </c>
      <c r="D37" s="18" t="str">
        <f>IF((D$5^2+$A37^2)&gt;Entradas!$B$5^2,"",--(SQRT((D$5-Entradas!$K$12)^2+($A37-Entradas!$L$12)^2)&lt;=Entradas!$D$12)+--(SQRT((D$5-Entradas!$K$13)^2+($A37-Entradas!$L$13)^2)&lt;=Entradas!$D$13)+--(SQRT((D$5-Entradas!$K$14)^2+($A37-Entradas!$L$14)^2)&lt;=Entradas!$D$14)+--(SQRT((D$5-Entradas!$K$15)^2+($A37-Entradas!$L$15)^2)&lt;=Entradas!$D$15)+--(SQRT((D$5-Entradas!$K$16)^2+($A37-Entradas!$L$16)^2)&lt;=Entradas!$D$16))</f>
        <v/>
      </c>
      <c r="E37" s="18" t="str">
        <f>IF((E$5^2+$A37^2)&gt;Entradas!$B$5^2,"",--(SQRT((E$5-Entradas!$K$12)^2+($A37-Entradas!$L$12)^2)&lt;=Entradas!$D$12)+--(SQRT((E$5-Entradas!$K$13)^2+($A37-Entradas!$L$13)^2)&lt;=Entradas!$D$13)+--(SQRT((E$5-Entradas!$K$14)^2+($A37-Entradas!$L$14)^2)&lt;=Entradas!$D$14)+--(SQRT((E$5-Entradas!$K$15)^2+($A37-Entradas!$L$15)^2)&lt;=Entradas!$D$15)+--(SQRT((E$5-Entradas!$K$16)^2+($A37-Entradas!$L$16)^2)&lt;=Entradas!$D$16))</f>
        <v/>
      </c>
      <c r="F37" s="18">
        <f>IF((F$5^2+$A37^2)&gt;Entradas!$B$5^2,"",--(SQRT((F$5-Entradas!$K$12)^2+($A37-Entradas!$L$12)^2)&lt;=Entradas!$D$12)+--(SQRT((F$5-Entradas!$K$13)^2+($A37-Entradas!$L$13)^2)&lt;=Entradas!$D$13)+--(SQRT((F$5-Entradas!$K$14)^2+($A37-Entradas!$L$14)^2)&lt;=Entradas!$D$14)+--(SQRT((F$5-Entradas!$K$15)^2+($A37-Entradas!$L$15)^2)&lt;=Entradas!$D$15)+--(SQRT((F$5-Entradas!$K$16)^2+($A37-Entradas!$L$16)^2)&lt;=Entradas!$D$16))</f>
        <v>5</v>
      </c>
      <c r="G37" s="18">
        <f>IF((G$5^2+$A37^2)&gt;Entradas!$B$5^2,"",--(SQRT((G$5-Entradas!$K$12)^2+($A37-Entradas!$L$12)^2)&lt;=Entradas!$D$12)+--(SQRT((G$5-Entradas!$K$13)^2+($A37-Entradas!$L$13)^2)&lt;=Entradas!$D$13)+--(SQRT((G$5-Entradas!$K$14)^2+($A37-Entradas!$L$14)^2)&lt;=Entradas!$D$14)+--(SQRT((G$5-Entradas!$K$15)^2+($A37-Entradas!$L$15)^2)&lt;=Entradas!$D$15)+--(SQRT((G$5-Entradas!$K$16)^2+($A37-Entradas!$L$16)^2)&lt;=Entradas!$D$16))</f>
        <v>5</v>
      </c>
      <c r="H37" s="18">
        <f>IF((H$5^2+$A37^2)&gt;Entradas!$B$5^2,"",--(SQRT((H$5-Entradas!$K$12)^2+($A37-Entradas!$L$12)^2)&lt;=Entradas!$D$12)+--(SQRT((H$5-Entradas!$K$13)^2+($A37-Entradas!$L$13)^2)&lt;=Entradas!$D$13)+--(SQRT((H$5-Entradas!$K$14)^2+($A37-Entradas!$L$14)^2)&lt;=Entradas!$D$14)+--(SQRT((H$5-Entradas!$K$15)^2+($A37-Entradas!$L$15)^2)&lt;=Entradas!$D$15)+--(SQRT((H$5-Entradas!$K$16)^2+($A37-Entradas!$L$16)^2)&lt;=Entradas!$D$16))</f>
        <v>5</v>
      </c>
      <c r="I37" s="18">
        <f>IF((I$5^2+$A37^2)&gt;Entradas!$B$5^2,"",--(SQRT((I$5-Entradas!$K$12)^2+($A37-Entradas!$L$12)^2)&lt;=Entradas!$D$12)+--(SQRT((I$5-Entradas!$K$13)^2+($A37-Entradas!$L$13)^2)&lt;=Entradas!$D$13)+--(SQRT((I$5-Entradas!$K$14)^2+($A37-Entradas!$L$14)^2)&lt;=Entradas!$D$14)+--(SQRT((I$5-Entradas!$K$15)^2+($A37-Entradas!$L$15)^2)&lt;=Entradas!$D$15)+--(SQRT((I$5-Entradas!$K$16)^2+($A37-Entradas!$L$16)^2)&lt;=Entradas!$D$16))</f>
        <v>5</v>
      </c>
      <c r="J37" s="18">
        <f>IF((J$5^2+$A37^2)&gt;Entradas!$B$5^2,"",--(SQRT((J$5-Entradas!$K$12)^2+($A37-Entradas!$L$12)^2)&lt;=Entradas!$D$12)+--(SQRT((J$5-Entradas!$K$13)^2+($A37-Entradas!$L$13)^2)&lt;=Entradas!$D$13)+--(SQRT((J$5-Entradas!$K$14)^2+($A37-Entradas!$L$14)^2)&lt;=Entradas!$D$14)+--(SQRT((J$5-Entradas!$K$15)^2+($A37-Entradas!$L$15)^2)&lt;=Entradas!$D$15)+--(SQRT((J$5-Entradas!$K$16)^2+($A37-Entradas!$L$16)^2)&lt;=Entradas!$D$16))</f>
        <v>5</v>
      </c>
      <c r="K37" s="18">
        <f>IF((K$5^2+$A37^2)&gt;Entradas!$B$5^2,"",--(SQRT((K$5-Entradas!$K$12)^2+($A37-Entradas!$L$12)^2)&lt;=Entradas!$D$12)+--(SQRT((K$5-Entradas!$K$13)^2+($A37-Entradas!$L$13)^2)&lt;=Entradas!$D$13)+--(SQRT((K$5-Entradas!$K$14)^2+($A37-Entradas!$L$14)^2)&lt;=Entradas!$D$14)+--(SQRT((K$5-Entradas!$K$15)^2+($A37-Entradas!$L$15)^2)&lt;=Entradas!$D$15)+--(SQRT((K$5-Entradas!$K$16)^2+($A37-Entradas!$L$16)^2)&lt;=Entradas!$D$16))</f>
        <v>5</v>
      </c>
      <c r="L37" s="18">
        <f>IF((L$5^2+$A37^2)&gt;Entradas!$B$5^2,"",--(SQRT((L$5-Entradas!$K$12)^2+($A37-Entradas!$L$12)^2)&lt;=Entradas!$D$12)+--(SQRT((L$5-Entradas!$K$13)^2+($A37-Entradas!$L$13)^2)&lt;=Entradas!$D$13)+--(SQRT((L$5-Entradas!$K$14)^2+($A37-Entradas!$L$14)^2)&lt;=Entradas!$D$14)+--(SQRT((L$5-Entradas!$K$15)^2+($A37-Entradas!$L$15)^2)&lt;=Entradas!$D$15)+--(SQRT((L$5-Entradas!$K$16)^2+($A37-Entradas!$L$16)^2)&lt;=Entradas!$D$16))</f>
        <v>5</v>
      </c>
      <c r="M37" s="18">
        <f>IF((M$5^2+$A37^2)&gt;Entradas!$B$5^2,"",--(SQRT((M$5-Entradas!$K$12)^2+($A37-Entradas!$L$12)^2)&lt;=Entradas!$D$12)+--(SQRT((M$5-Entradas!$K$13)^2+($A37-Entradas!$L$13)^2)&lt;=Entradas!$D$13)+--(SQRT((M$5-Entradas!$K$14)^2+($A37-Entradas!$L$14)^2)&lt;=Entradas!$D$14)+--(SQRT((M$5-Entradas!$K$15)^2+($A37-Entradas!$L$15)^2)&lt;=Entradas!$D$15)+--(SQRT((M$5-Entradas!$K$16)^2+($A37-Entradas!$L$16)^2)&lt;=Entradas!$D$16))</f>
        <v>5</v>
      </c>
      <c r="N37" s="18">
        <f>IF((N$5^2+$A37^2)&gt;Entradas!$B$5^2,"",--(SQRT((N$5-Entradas!$K$12)^2+($A37-Entradas!$L$12)^2)&lt;=Entradas!$D$12)+--(SQRT((N$5-Entradas!$K$13)^2+($A37-Entradas!$L$13)^2)&lt;=Entradas!$D$13)+--(SQRT((N$5-Entradas!$K$14)^2+($A37-Entradas!$L$14)^2)&lt;=Entradas!$D$14)+--(SQRT((N$5-Entradas!$K$15)^2+($A37-Entradas!$L$15)^2)&lt;=Entradas!$D$15)+--(SQRT((N$5-Entradas!$K$16)^2+($A37-Entradas!$L$16)^2)&lt;=Entradas!$D$16))</f>
        <v>5</v>
      </c>
      <c r="O37" s="18">
        <f>IF((O$5^2+$A37^2)&gt;Entradas!$B$5^2,"",--(SQRT((O$5-Entradas!$K$12)^2+($A37-Entradas!$L$12)^2)&lt;=Entradas!$D$12)+--(SQRT((O$5-Entradas!$K$13)^2+($A37-Entradas!$L$13)^2)&lt;=Entradas!$D$13)+--(SQRT((O$5-Entradas!$K$14)^2+($A37-Entradas!$L$14)^2)&lt;=Entradas!$D$14)+--(SQRT((O$5-Entradas!$K$15)^2+($A37-Entradas!$L$15)^2)&lt;=Entradas!$D$15)+--(SQRT((O$5-Entradas!$K$16)^2+($A37-Entradas!$L$16)^2)&lt;=Entradas!$D$16))</f>
        <v>5</v>
      </c>
      <c r="P37" s="18">
        <f>IF((P$5^2+$A37^2)&gt;Entradas!$B$5^2,"",--(SQRT((P$5-Entradas!$K$12)^2+($A37-Entradas!$L$12)^2)&lt;=Entradas!$D$12)+--(SQRT((P$5-Entradas!$K$13)^2+($A37-Entradas!$L$13)^2)&lt;=Entradas!$D$13)+--(SQRT((P$5-Entradas!$K$14)^2+($A37-Entradas!$L$14)^2)&lt;=Entradas!$D$14)+--(SQRT((P$5-Entradas!$K$15)^2+($A37-Entradas!$L$15)^2)&lt;=Entradas!$D$15)+--(SQRT((P$5-Entradas!$K$16)^2+($A37-Entradas!$L$16)^2)&lt;=Entradas!$D$16))</f>
        <v>5</v>
      </c>
      <c r="Q37" s="18">
        <f>IF((Q$5^2+$A37^2)&gt;Entradas!$B$5^2,"",--(SQRT((Q$5-Entradas!$K$12)^2+($A37-Entradas!$L$12)^2)&lt;=Entradas!$D$12)+--(SQRT((Q$5-Entradas!$K$13)^2+($A37-Entradas!$L$13)^2)&lt;=Entradas!$D$13)+--(SQRT((Q$5-Entradas!$K$14)^2+($A37-Entradas!$L$14)^2)&lt;=Entradas!$D$14)+--(SQRT((Q$5-Entradas!$K$15)^2+($A37-Entradas!$L$15)^2)&lt;=Entradas!$D$15)+--(SQRT((Q$5-Entradas!$K$16)^2+($A37-Entradas!$L$16)^2)&lt;=Entradas!$D$16))</f>
        <v>5</v>
      </c>
      <c r="R37" s="18">
        <f>IF((R$5^2+$A37^2)&gt;Entradas!$B$5^2,"",--(SQRT((R$5-Entradas!$K$12)^2+($A37-Entradas!$L$12)^2)&lt;=Entradas!$D$12)+--(SQRT((R$5-Entradas!$K$13)^2+($A37-Entradas!$L$13)^2)&lt;=Entradas!$D$13)+--(SQRT((R$5-Entradas!$K$14)^2+($A37-Entradas!$L$14)^2)&lt;=Entradas!$D$14)+--(SQRT((R$5-Entradas!$K$15)^2+($A37-Entradas!$L$15)^2)&lt;=Entradas!$D$15)+--(SQRT((R$5-Entradas!$K$16)^2+($A37-Entradas!$L$16)^2)&lt;=Entradas!$D$16))</f>
        <v>5</v>
      </c>
      <c r="S37" s="18">
        <f>IF((S$5^2+$A37^2)&gt;Entradas!$B$5^2,"",--(SQRT((S$5-Entradas!$K$12)^2+($A37-Entradas!$L$12)^2)&lt;=Entradas!$D$12)+--(SQRT((S$5-Entradas!$K$13)^2+($A37-Entradas!$L$13)^2)&lt;=Entradas!$D$13)+--(SQRT((S$5-Entradas!$K$14)^2+($A37-Entradas!$L$14)^2)&lt;=Entradas!$D$14)+--(SQRT((S$5-Entradas!$K$15)^2+($A37-Entradas!$L$15)^2)&lt;=Entradas!$D$15)+--(SQRT((S$5-Entradas!$K$16)^2+($A37-Entradas!$L$16)^2)&lt;=Entradas!$D$16))</f>
        <v>5</v>
      </c>
      <c r="T37" s="18">
        <f>IF((T$5^2+$A37^2)&gt;Entradas!$B$5^2,"",--(SQRT((T$5-Entradas!$K$12)^2+($A37-Entradas!$L$12)^2)&lt;=Entradas!$D$12)+--(SQRT((T$5-Entradas!$K$13)^2+($A37-Entradas!$L$13)^2)&lt;=Entradas!$D$13)+--(SQRT((T$5-Entradas!$K$14)^2+($A37-Entradas!$L$14)^2)&lt;=Entradas!$D$14)+--(SQRT((T$5-Entradas!$K$15)^2+($A37-Entradas!$L$15)^2)&lt;=Entradas!$D$15)+--(SQRT((T$5-Entradas!$K$16)^2+($A37-Entradas!$L$16)^2)&lt;=Entradas!$D$16))</f>
        <v>5</v>
      </c>
      <c r="U37" s="18">
        <f>IF((U$5^2+$A37^2)&gt;Entradas!$B$5^2,"",--(SQRT((U$5-Entradas!$K$12)^2+($A37-Entradas!$L$12)^2)&lt;=Entradas!$D$12)+--(SQRT((U$5-Entradas!$K$13)^2+($A37-Entradas!$L$13)^2)&lt;=Entradas!$D$13)+--(SQRT((U$5-Entradas!$K$14)^2+($A37-Entradas!$L$14)^2)&lt;=Entradas!$D$14)+--(SQRT((U$5-Entradas!$K$15)^2+($A37-Entradas!$L$15)^2)&lt;=Entradas!$D$15)+--(SQRT((U$5-Entradas!$K$16)^2+($A37-Entradas!$L$16)^2)&lt;=Entradas!$D$16))</f>
        <v>5</v>
      </c>
      <c r="V37" s="18">
        <f>IF((V$5^2+$A37^2)&gt;Entradas!$B$5^2,"",--(SQRT((V$5-Entradas!$K$12)^2+($A37-Entradas!$L$12)^2)&lt;=Entradas!$D$12)+--(SQRT((V$5-Entradas!$K$13)^2+($A37-Entradas!$L$13)^2)&lt;=Entradas!$D$13)+--(SQRT((V$5-Entradas!$K$14)^2+($A37-Entradas!$L$14)^2)&lt;=Entradas!$D$14)+--(SQRT((V$5-Entradas!$K$15)^2+($A37-Entradas!$L$15)^2)&lt;=Entradas!$D$15)+--(SQRT((V$5-Entradas!$K$16)^2+($A37-Entradas!$L$16)^2)&lt;=Entradas!$D$16))</f>
        <v>5</v>
      </c>
      <c r="W37" s="18">
        <f>IF((W$5^2+$A37^2)&gt;Entradas!$B$5^2,"",--(SQRT((W$5-Entradas!$K$12)^2+($A37-Entradas!$L$12)^2)&lt;=Entradas!$D$12)+--(SQRT((W$5-Entradas!$K$13)^2+($A37-Entradas!$L$13)^2)&lt;=Entradas!$D$13)+--(SQRT((W$5-Entradas!$K$14)^2+($A37-Entradas!$L$14)^2)&lt;=Entradas!$D$14)+--(SQRT((W$5-Entradas!$K$15)^2+($A37-Entradas!$L$15)^2)&lt;=Entradas!$D$15)+--(SQRT((W$5-Entradas!$K$16)^2+($A37-Entradas!$L$16)^2)&lt;=Entradas!$D$16))</f>
        <v>4</v>
      </c>
      <c r="X37" s="18">
        <f>IF((X$5^2+$A37^2)&gt;Entradas!$B$5^2,"",--(SQRT((X$5-Entradas!$K$12)^2+($A37-Entradas!$L$12)^2)&lt;=Entradas!$D$12)+--(SQRT((X$5-Entradas!$K$13)^2+($A37-Entradas!$L$13)^2)&lt;=Entradas!$D$13)+--(SQRT((X$5-Entradas!$K$14)^2+($A37-Entradas!$L$14)^2)&lt;=Entradas!$D$14)+--(SQRT((X$5-Entradas!$K$15)^2+($A37-Entradas!$L$15)^2)&lt;=Entradas!$D$15)+--(SQRT((X$5-Entradas!$K$16)^2+($A37-Entradas!$L$16)^2)&lt;=Entradas!$D$16))</f>
        <v>4</v>
      </c>
      <c r="Y37" s="18">
        <f>IF((Y$5^2+$A37^2)&gt;Entradas!$B$5^2,"",--(SQRT((Y$5-Entradas!$K$12)^2+($A37-Entradas!$L$12)^2)&lt;=Entradas!$D$12)+--(SQRT((Y$5-Entradas!$K$13)^2+($A37-Entradas!$L$13)^2)&lt;=Entradas!$D$13)+--(SQRT((Y$5-Entradas!$K$14)^2+($A37-Entradas!$L$14)^2)&lt;=Entradas!$D$14)+--(SQRT((Y$5-Entradas!$K$15)^2+($A37-Entradas!$L$15)^2)&lt;=Entradas!$D$15)+--(SQRT((Y$5-Entradas!$K$16)^2+($A37-Entradas!$L$16)^2)&lt;=Entradas!$D$16))</f>
        <v>4</v>
      </c>
      <c r="Z37" s="18">
        <f>IF((Z$5^2+$A37^2)&gt;Entradas!$B$5^2,"",--(SQRT((Z$5-Entradas!$K$12)^2+($A37-Entradas!$L$12)^2)&lt;=Entradas!$D$12)+--(SQRT((Z$5-Entradas!$K$13)^2+($A37-Entradas!$L$13)^2)&lt;=Entradas!$D$13)+--(SQRT((Z$5-Entradas!$K$14)^2+($A37-Entradas!$L$14)^2)&lt;=Entradas!$D$14)+--(SQRT((Z$5-Entradas!$K$15)^2+($A37-Entradas!$L$15)^2)&lt;=Entradas!$D$15)+--(SQRT((Z$5-Entradas!$K$16)^2+($A37-Entradas!$L$16)^2)&lt;=Entradas!$D$16))</f>
        <v>4</v>
      </c>
      <c r="AA37" s="18">
        <f>IF((AA$5^2+$A37^2)&gt;Entradas!$B$5^2,"",--(SQRT((AA$5-Entradas!$K$12)^2+($A37-Entradas!$L$12)^2)&lt;=Entradas!$D$12)+--(SQRT((AA$5-Entradas!$K$13)^2+($A37-Entradas!$L$13)^2)&lt;=Entradas!$D$13)+--(SQRT((AA$5-Entradas!$K$14)^2+($A37-Entradas!$L$14)^2)&lt;=Entradas!$D$14)+--(SQRT((AA$5-Entradas!$K$15)^2+($A37-Entradas!$L$15)^2)&lt;=Entradas!$D$15)+--(SQRT((AA$5-Entradas!$K$16)^2+($A37-Entradas!$L$16)^2)&lt;=Entradas!$D$16))</f>
        <v>4</v>
      </c>
      <c r="AB37" s="18">
        <f>IF((AB$5^2+$A37^2)&gt;Entradas!$B$5^2,"",--(SQRT((AB$5-Entradas!$K$12)^2+($A37-Entradas!$L$12)^2)&lt;=Entradas!$D$12)+--(SQRT((AB$5-Entradas!$K$13)^2+($A37-Entradas!$L$13)^2)&lt;=Entradas!$D$13)+--(SQRT((AB$5-Entradas!$K$14)^2+($A37-Entradas!$L$14)^2)&lt;=Entradas!$D$14)+--(SQRT((AB$5-Entradas!$K$15)^2+($A37-Entradas!$L$15)^2)&lt;=Entradas!$D$15)+--(SQRT((AB$5-Entradas!$K$16)^2+($A37-Entradas!$L$16)^2)&lt;=Entradas!$D$16))</f>
        <v>4</v>
      </c>
      <c r="AC37" s="18">
        <f>IF((AC$5^2+$A37^2)&gt;Entradas!$B$5^2,"",--(SQRT((AC$5-Entradas!$K$12)^2+($A37-Entradas!$L$12)^2)&lt;=Entradas!$D$12)+--(SQRT((AC$5-Entradas!$K$13)^2+($A37-Entradas!$L$13)^2)&lt;=Entradas!$D$13)+--(SQRT((AC$5-Entradas!$K$14)^2+($A37-Entradas!$L$14)^2)&lt;=Entradas!$D$14)+--(SQRT((AC$5-Entradas!$K$15)^2+($A37-Entradas!$L$15)^2)&lt;=Entradas!$D$15)+--(SQRT((AC$5-Entradas!$K$16)^2+($A37-Entradas!$L$16)^2)&lt;=Entradas!$D$16))</f>
        <v>4</v>
      </c>
      <c r="AD37" s="18">
        <f>IF((AD$5^2+$A37^2)&gt;Entradas!$B$5^2,"",--(SQRT((AD$5-Entradas!$K$12)^2+($A37-Entradas!$L$12)^2)&lt;=Entradas!$D$12)+--(SQRT((AD$5-Entradas!$K$13)^2+($A37-Entradas!$L$13)^2)&lt;=Entradas!$D$13)+--(SQRT((AD$5-Entradas!$K$14)^2+($A37-Entradas!$L$14)^2)&lt;=Entradas!$D$14)+--(SQRT((AD$5-Entradas!$K$15)^2+($A37-Entradas!$L$15)^2)&lt;=Entradas!$D$15)+--(SQRT((AD$5-Entradas!$K$16)^2+($A37-Entradas!$L$16)^2)&lt;=Entradas!$D$16))</f>
        <v>4</v>
      </c>
      <c r="AE37" s="18">
        <f>IF((AE$5^2+$A37^2)&gt;Entradas!$B$5^2,"",--(SQRT((AE$5-Entradas!$K$12)^2+($A37-Entradas!$L$12)^2)&lt;=Entradas!$D$12)+--(SQRT((AE$5-Entradas!$K$13)^2+($A37-Entradas!$L$13)^2)&lt;=Entradas!$D$13)+--(SQRT((AE$5-Entradas!$K$14)^2+($A37-Entradas!$L$14)^2)&lt;=Entradas!$D$14)+--(SQRT((AE$5-Entradas!$K$15)^2+($A37-Entradas!$L$15)^2)&lt;=Entradas!$D$15)+--(SQRT((AE$5-Entradas!$K$16)^2+($A37-Entradas!$L$16)^2)&lt;=Entradas!$D$16))</f>
        <v>4</v>
      </c>
      <c r="AF37" s="18">
        <f>IF((AF$5^2+$A37^2)&gt;Entradas!$B$5^2,"",--(SQRT((AF$5-Entradas!$K$12)^2+($A37-Entradas!$L$12)^2)&lt;=Entradas!$D$12)+--(SQRT((AF$5-Entradas!$K$13)^2+($A37-Entradas!$L$13)^2)&lt;=Entradas!$D$13)+--(SQRT((AF$5-Entradas!$K$14)^2+($A37-Entradas!$L$14)^2)&lt;=Entradas!$D$14)+--(SQRT((AF$5-Entradas!$K$15)^2+($A37-Entradas!$L$15)^2)&lt;=Entradas!$D$15)+--(SQRT((AF$5-Entradas!$K$16)^2+($A37-Entradas!$L$16)^2)&lt;=Entradas!$D$16))</f>
        <v>4</v>
      </c>
      <c r="AG37" s="18">
        <f>IF((AG$5^2+$A37^2)&gt;Entradas!$B$5^2,"",--(SQRT((AG$5-Entradas!$K$12)^2+($A37-Entradas!$L$12)^2)&lt;=Entradas!$D$12)+--(SQRT((AG$5-Entradas!$K$13)^2+($A37-Entradas!$L$13)^2)&lt;=Entradas!$D$13)+--(SQRT((AG$5-Entradas!$K$14)^2+($A37-Entradas!$L$14)^2)&lt;=Entradas!$D$14)+--(SQRT((AG$5-Entradas!$K$15)^2+($A37-Entradas!$L$15)^2)&lt;=Entradas!$D$15)+--(SQRT((AG$5-Entradas!$K$16)^2+($A37-Entradas!$L$16)^2)&lt;=Entradas!$D$16))</f>
        <v>4</v>
      </c>
      <c r="AH37" s="18">
        <f>IF((AH$5^2+$A37^2)&gt;Entradas!$B$5^2,"",--(SQRT((AH$5-Entradas!$K$12)^2+($A37-Entradas!$L$12)^2)&lt;=Entradas!$D$12)+--(SQRT((AH$5-Entradas!$K$13)^2+($A37-Entradas!$L$13)^2)&lt;=Entradas!$D$13)+--(SQRT((AH$5-Entradas!$K$14)^2+($A37-Entradas!$L$14)^2)&lt;=Entradas!$D$14)+--(SQRT((AH$5-Entradas!$K$15)^2+($A37-Entradas!$L$15)^2)&lt;=Entradas!$D$15)+--(SQRT((AH$5-Entradas!$K$16)^2+($A37-Entradas!$L$16)^2)&lt;=Entradas!$D$16))</f>
        <v>4</v>
      </c>
      <c r="AI37" s="18">
        <f>IF((AI$5^2+$A37^2)&gt;Entradas!$B$5^2,"",--(SQRT((AI$5-Entradas!$K$12)^2+($A37-Entradas!$L$12)^2)&lt;=Entradas!$D$12)+--(SQRT((AI$5-Entradas!$K$13)^2+($A37-Entradas!$L$13)^2)&lt;=Entradas!$D$13)+--(SQRT((AI$5-Entradas!$K$14)^2+($A37-Entradas!$L$14)^2)&lt;=Entradas!$D$14)+--(SQRT((AI$5-Entradas!$K$15)^2+($A37-Entradas!$L$15)^2)&lt;=Entradas!$D$15)+--(SQRT((AI$5-Entradas!$K$16)^2+($A37-Entradas!$L$16)^2)&lt;=Entradas!$D$16))</f>
        <v>4</v>
      </c>
      <c r="AJ37" s="18">
        <f>IF((AJ$5^2+$A37^2)&gt;Entradas!$B$5^2,"",--(SQRT((AJ$5-Entradas!$K$12)^2+($A37-Entradas!$L$12)^2)&lt;=Entradas!$D$12)+--(SQRT((AJ$5-Entradas!$K$13)^2+($A37-Entradas!$L$13)^2)&lt;=Entradas!$D$13)+--(SQRT((AJ$5-Entradas!$K$14)^2+($A37-Entradas!$L$14)^2)&lt;=Entradas!$D$14)+--(SQRT((AJ$5-Entradas!$K$15)^2+($A37-Entradas!$L$15)^2)&lt;=Entradas!$D$15)+--(SQRT((AJ$5-Entradas!$K$16)^2+($A37-Entradas!$L$16)^2)&lt;=Entradas!$D$16))</f>
        <v>4</v>
      </c>
      <c r="AK37" s="18">
        <f>IF((AK$5^2+$A37^2)&gt;Entradas!$B$5^2,"",--(SQRT((AK$5-Entradas!$K$12)^2+($A37-Entradas!$L$12)^2)&lt;=Entradas!$D$12)+--(SQRT((AK$5-Entradas!$K$13)^2+($A37-Entradas!$L$13)^2)&lt;=Entradas!$D$13)+--(SQRT((AK$5-Entradas!$K$14)^2+($A37-Entradas!$L$14)^2)&lt;=Entradas!$D$14)+--(SQRT((AK$5-Entradas!$K$15)^2+($A37-Entradas!$L$15)^2)&lt;=Entradas!$D$15)+--(SQRT((AK$5-Entradas!$K$16)^2+($A37-Entradas!$L$16)^2)&lt;=Entradas!$D$16))</f>
        <v>4</v>
      </c>
      <c r="AL37" s="18">
        <f>IF((AL$5^2+$A37^2)&gt;Entradas!$B$5^2,"",--(SQRT((AL$5-Entradas!$K$12)^2+($A37-Entradas!$L$12)^2)&lt;=Entradas!$D$12)+--(SQRT((AL$5-Entradas!$K$13)^2+($A37-Entradas!$L$13)^2)&lt;=Entradas!$D$13)+--(SQRT((AL$5-Entradas!$K$14)^2+($A37-Entradas!$L$14)^2)&lt;=Entradas!$D$14)+--(SQRT((AL$5-Entradas!$K$15)^2+($A37-Entradas!$L$15)^2)&lt;=Entradas!$D$15)+--(SQRT((AL$5-Entradas!$K$16)^2+($A37-Entradas!$L$16)^2)&lt;=Entradas!$D$16))</f>
        <v>4</v>
      </c>
      <c r="AM37" s="18" t="str">
        <f>IF((AM$5^2+$A37^2)&gt;Entradas!$B$5^2,"",--(SQRT((AM$5-Entradas!$K$12)^2+($A37-Entradas!$L$12)^2)&lt;=Entradas!$D$12)+--(SQRT((AM$5-Entradas!$K$13)^2+($A37-Entradas!$L$13)^2)&lt;=Entradas!$D$13)+--(SQRT((AM$5-Entradas!$K$14)^2+($A37-Entradas!$L$14)^2)&lt;=Entradas!$D$14)+--(SQRT((AM$5-Entradas!$K$15)^2+($A37-Entradas!$L$15)^2)&lt;=Entradas!$D$15)+--(SQRT((AM$5-Entradas!$K$16)^2+($A37-Entradas!$L$16)^2)&lt;=Entradas!$D$16))</f>
        <v/>
      </c>
      <c r="AN37" s="18" t="str">
        <f>IF((AN$5^2+$A37^2)&gt;Entradas!$B$5^2,"",--(SQRT((AN$5-Entradas!$K$12)^2+($A37-Entradas!$L$12)^2)&lt;=Entradas!$D$12)+--(SQRT((AN$5-Entradas!$K$13)^2+($A37-Entradas!$L$13)^2)&lt;=Entradas!$D$13)+--(SQRT((AN$5-Entradas!$K$14)^2+($A37-Entradas!$L$14)^2)&lt;=Entradas!$D$14)+--(SQRT((AN$5-Entradas!$K$15)^2+($A37-Entradas!$L$15)^2)&lt;=Entradas!$D$15)+--(SQRT((AN$5-Entradas!$K$16)^2+($A37-Entradas!$L$16)^2)&lt;=Entradas!$D$16))</f>
        <v/>
      </c>
      <c r="AO37" s="18" t="str">
        <f>IF((AO$5^2+$A37^2)&gt;Entradas!$B$5^2,"",--(SQRT((AO$5-Entradas!$K$12)^2+($A37-Entradas!$L$12)^2)&lt;=Entradas!$D$12)+--(SQRT((AO$5-Entradas!$K$13)^2+($A37-Entradas!$L$13)^2)&lt;=Entradas!$D$13)+--(SQRT((AO$5-Entradas!$K$14)^2+($A37-Entradas!$L$14)^2)&lt;=Entradas!$D$14)+--(SQRT((AO$5-Entradas!$K$15)^2+($A37-Entradas!$L$15)^2)&lt;=Entradas!$D$15)+--(SQRT((AO$5-Entradas!$K$16)^2+($A37-Entradas!$L$16)^2)&lt;=Entradas!$D$16))</f>
        <v/>
      </c>
      <c r="AP37" s="18" t="str">
        <f>IF((AP$5^2+$A37^2)&gt;Entradas!$B$5^2,"",--(SQRT((AP$5-Entradas!$K$12)^2+($A37-Entradas!$L$12)^2)&lt;=Entradas!$D$12)+--(SQRT((AP$5-Entradas!$K$13)^2+($A37-Entradas!$L$13)^2)&lt;=Entradas!$D$13)+--(SQRT((AP$5-Entradas!$K$14)^2+($A37-Entradas!$L$14)^2)&lt;=Entradas!$D$14)+--(SQRT((AP$5-Entradas!$K$15)^2+($A37-Entradas!$L$15)^2)&lt;=Entradas!$D$15)+--(SQRT((AP$5-Entradas!$K$16)^2+($A37-Entradas!$L$16)^2)&lt;=Entradas!$D$16))</f>
        <v/>
      </c>
    </row>
    <row r="38" spans="1:42" ht="18" customHeight="1" x14ac:dyDescent="0.2">
      <c r="A38" s="17">
        <f>A37-2*Entradas!$B$5/(41-1)</f>
        <v>-1.2000000000000008</v>
      </c>
      <c r="B38" s="18" t="str">
        <f>IF((B$5^2+$A38^2)&gt;Entradas!$B$5^2,"",--(SQRT((B$5-Entradas!$K$12)^2+($A38-Entradas!$L$12)^2)&lt;=Entradas!$D$12)+--(SQRT((B$5-Entradas!$K$13)^2+($A38-Entradas!$L$13)^2)&lt;=Entradas!$D$13)+--(SQRT((B$5-Entradas!$K$14)^2+($A38-Entradas!$L$14)^2)&lt;=Entradas!$D$14)+--(SQRT((B$5-Entradas!$K$15)^2+($A38-Entradas!$L$15)^2)&lt;=Entradas!$D$15)+--(SQRT((B$5-Entradas!$K$16)^2+($A38-Entradas!$L$16)^2)&lt;=Entradas!$D$16))</f>
        <v/>
      </c>
      <c r="C38" s="18" t="str">
        <f>IF((C$5^2+$A38^2)&gt;Entradas!$B$5^2,"",--(SQRT((C$5-Entradas!$K$12)^2+($A38-Entradas!$L$12)^2)&lt;=Entradas!$D$12)+--(SQRT((C$5-Entradas!$K$13)^2+($A38-Entradas!$L$13)^2)&lt;=Entradas!$D$13)+--(SQRT((C$5-Entradas!$K$14)^2+($A38-Entradas!$L$14)^2)&lt;=Entradas!$D$14)+--(SQRT((C$5-Entradas!$K$15)^2+($A38-Entradas!$L$15)^2)&lt;=Entradas!$D$15)+--(SQRT((C$5-Entradas!$K$16)^2+($A38-Entradas!$L$16)^2)&lt;=Entradas!$D$16))</f>
        <v/>
      </c>
      <c r="D38" s="18" t="str">
        <f>IF((D$5^2+$A38^2)&gt;Entradas!$B$5^2,"",--(SQRT((D$5-Entradas!$K$12)^2+($A38-Entradas!$L$12)^2)&lt;=Entradas!$D$12)+--(SQRT((D$5-Entradas!$K$13)^2+($A38-Entradas!$L$13)^2)&lt;=Entradas!$D$13)+--(SQRT((D$5-Entradas!$K$14)^2+($A38-Entradas!$L$14)^2)&lt;=Entradas!$D$14)+--(SQRT((D$5-Entradas!$K$15)^2+($A38-Entradas!$L$15)^2)&lt;=Entradas!$D$15)+--(SQRT((D$5-Entradas!$K$16)^2+($A38-Entradas!$L$16)^2)&lt;=Entradas!$D$16))</f>
        <v/>
      </c>
      <c r="E38" s="18" t="str">
        <f>IF((E$5^2+$A38^2)&gt;Entradas!$B$5^2,"",--(SQRT((E$5-Entradas!$K$12)^2+($A38-Entradas!$L$12)^2)&lt;=Entradas!$D$12)+--(SQRT((E$5-Entradas!$K$13)^2+($A38-Entradas!$L$13)^2)&lt;=Entradas!$D$13)+--(SQRT((E$5-Entradas!$K$14)^2+($A38-Entradas!$L$14)^2)&lt;=Entradas!$D$14)+--(SQRT((E$5-Entradas!$K$15)^2+($A38-Entradas!$L$15)^2)&lt;=Entradas!$D$15)+--(SQRT((E$5-Entradas!$K$16)^2+($A38-Entradas!$L$16)^2)&lt;=Entradas!$D$16))</f>
        <v/>
      </c>
      <c r="F38" s="18">
        <f>IF((F$5^2+$A38^2)&gt;Entradas!$B$5^2,"",--(SQRT((F$5-Entradas!$K$12)^2+($A38-Entradas!$L$12)^2)&lt;=Entradas!$D$12)+--(SQRT((F$5-Entradas!$K$13)^2+($A38-Entradas!$L$13)^2)&lt;=Entradas!$D$13)+--(SQRT((F$5-Entradas!$K$14)^2+($A38-Entradas!$L$14)^2)&lt;=Entradas!$D$14)+--(SQRT((F$5-Entradas!$K$15)^2+($A38-Entradas!$L$15)^2)&lt;=Entradas!$D$15)+--(SQRT((F$5-Entradas!$K$16)^2+($A38-Entradas!$L$16)^2)&lt;=Entradas!$D$16))</f>
        <v>5</v>
      </c>
      <c r="G38" s="18">
        <f>IF((G$5^2+$A38^2)&gt;Entradas!$B$5^2,"",--(SQRT((G$5-Entradas!$K$12)^2+($A38-Entradas!$L$12)^2)&lt;=Entradas!$D$12)+--(SQRT((G$5-Entradas!$K$13)^2+($A38-Entradas!$L$13)^2)&lt;=Entradas!$D$13)+--(SQRT((G$5-Entradas!$K$14)^2+($A38-Entradas!$L$14)^2)&lt;=Entradas!$D$14)+--(SQRT((G$5-Entradas!$K$15)^2+($A38-Entradas!$L$15)^2)&lt;=Entradas!$D$15)+--(SQRT((G$5-Entradas!$K$16)^2+($A38-Entradas!$L$16)^2)&lt;=Entradas!$D$16))</f>
        <v>5</v>
      </c>
      <c r="H38" s="18">
        <f>IF((H$5^2+$A38^2)&gt;Entradas!$B$5^2,"",--(SQRT((H$5-Entradas!$K$12)^2+($A38-Entradas!$L$12)^2)&lt;=Entradas!$D$12)+--(SQRT((H$5-Entradas!$K$13)^2+($A38-Entradas!$L$13)^2)&lt;=Entradas!$D$13)+--(SQRT((H$5-Entradas!$K$14)^2+($A38-Entradas!$L$14)^2)&lt;=Entradas!$D$14)+--(SQRT((H$5-Entradas!$K$15)^2+($A38-Entradas!$L$15)^2)&lt;=Entradas!$D$15)+--(SQRT((H$5-Entradas!$K$16)^2+($A38-Entradas!$L$16)^2)&lt;=Entradas!$D$16))</f>
        <v>5</v>
      </c>
      <c r="I38" s="18">
        <f>IF((I$5^2+$A38^2)&gt;Entradas!$B$5^2,"",--(SQRT((I$5-Entradas!$K$12)^2+($A38-Entradas!$L$12)^2)&lt;=Entradas!$D$12)+--(SQRT((I$5-Entradas!$K$13)^2+($A38-Entradas!$L$13)^2)&lt;=Entradas!$D$13)+--(SQRT((I$5-Entradas!$K$14)^2+($A38-Entradas!$L$14)^2)&lt;=Entradas!$D$14)+--(SQRT((I$5-Entradas!$K$15)^2+($A38-Entradas!$L$15)^2)&lt;=Entradas!$D$15)+--(SQRT((I$5-Entradas!$K$16)^2+($A38-Entradas!$L$16)^2)&lt;=Entradas!$D$16))</f>
        <v>5</v>
      </c>
      <c r="J38" s="18">
        <f>IF((J$5^2+$A38^2)&gt;Entradas!$B$5^2,"",--(SQRT((J$5-Entradas!$K$12)^2+($A38-Entradas!$L$12)^2)&lt;=Entradas!$D$12)+--(SQRT((J$5-Entradas!$K$13)^2+($A38-Entradas!$L$13)^2)&lt;=Entradas!$D$13)+--(SQRT((J$5-Entradas!$K$14)^2+($A38-Entradas!$L$14)^2)&lt;=Entradas!$D$14)+--(SQRT((J$5-Entradas!$K$15)^2+($A38-Entradas!$L$15)^2)&lt;=Entradas!$D$15)+--(SQRT((J$5-Entradas!$K$16)^2+($A38-Entradas!$L$16)^2)&lt;=Entradas!$D$16))</f>
        <v>5</v>
      </c>
      <c r="K38" s="18">
        <f>IF((K$5^2+$A38^2)&gt;Entradas!$B$5^2,"",--(SQRT((K$5-Entradas!$K$12)^2+($A38-Entradas!$L$12)^2)&lt;=Entradas!$D$12)+--(SQRT((K$5-Entradas!$K$13)^2+($A38-Entradas!$L$13)^2)&lt;=Entradas!$D$13)+--(SQRT((K$5-Entradas!$K$14)^2+($A38-Entradas!$L$14)^2)&lt;=Entradas!$D$14)+--(SQRT((K$5-Entradas!$K$15)^2+($A38-Entradas!$L$15)^2)&lt;=Entradas!$D$15)+--(SQRT((K$5-Entradas!$K$16)^2+($A38-Entradas!$L$16)^2)&lt;=Entradas!$D$16))</f>
        <v>5</v>
      </c>
      <c r="L38" s="18">
        <f>IF((L$5^2+$A38^2)&gt;Entradas!$B$5^2,"",--(SQRT((L$5-Entradas!$K$12)^2+($A38-Entradas!$L$12)^2)&lt;=Entradas!$D$12)+--(SQRT((L$5-Entradas!$K$13)^2+($A38-Entradas!$L$13)^2)&lt;=Entradas!$D$13)+--(SQRT((L$5-Entradas!$K$14)^2+($A38-Entradas!$L$14)^2)&lt;=Entradas!$D$14)+--(SQRT((L$5-Entradas!$K$15)^2+($A38-Entradas!$L$15)^2)&lt;=Entradas!$D$15)+--(SQRT((L$5-Entradas!$K$16)^2+($A38-Entradas!$L$16)^2)&lt;=Entradas!$D$16))</f>
        <v>5</v>
      </c>
      <c r="M38" s="18">
        <f>IF((M$5^2+$A38^2)&gt;Entradas!$B$5^2,"",--(SQRT((M$5-Entradas!$K$12)^2+($A38-Entradas!$L$12)^2)&lt;=Entradas!$D$12)+--(SQRT((M$5-Entradas!$K$13)^2+($A38-Entradas!$L$13)^2)&lt;=Entradas!$D$13)+--(SQRT((M$5-Entradas!$K$14)^2+($A38-Entradas!$L$14)^2)&lt;=Entradas!$D$14)+--(SQRT((M$5-Entradas!$K$15)^2+($A38-Entradas!$L$15)^2)&lt;=Entradas!$D$15)+--(SQRT((M$5-Entradas!$K$16)^2+($A38-Entradas!$L$16)^2)&lt;=Entradas!$D$16))</f>
        <v>5</v>
      </c>
      <c r="N38" s="18">
        <f>IF((N$5^2+$A38^2)&gt;Entradas!$B$5^2,"",--(SQRT((N$5-Entradas!$K$12)^2+($A38-Entradas!$L$12)^2)&lt;=Entradas!$D$12)+--(SQRT((N$5-Entradas!$K$13)^2+($A38-Entradas!$L$13)^2)&lt;=Entradas!$D$13)+--(SQRT((N$5-Entradas!$K$14)^2+($A38-Entradas!$L$14)^2)&lt;=Entradas!$D$14)+--(SQRT((N$5-Entradas!$K$15)^2+($A38-Entradas!$L$15)^2)&lt;=Entradas!$D$15)+--(SQRT((N$5-Entradas!$K$16)^2+($A38-Entradas!$L$16)^2)&lt;=Entradas!$D$16))</f>
        <v>5</v>
      </c>
      <c r="O38" s="18">
        <f>IF((O$5^2+$A38^2)&gt;Entradas!$B$5^2,"",--(SQRT((O$5-Entradas!$K$12)^2+($A38-Entradas!$L$12)^2)&lt;=Entradas!$D$12)+--(SQRT((O$5-Entradas!$K$13)^2+($A38-Entradas!$L$13)^2)&lt;=Entradas!$D$13)+--(SQRT((O$5-Entradas!$K$14)^2+($A38-Entradas!$L$14)^2)&lt;=Entradas!$D$14)+--(SQRT((O$5-Entradas!$K$15)^2+($A38-Entradas!$L$15)^2)&lt;=Entradas!$D$15)+--(SQRT((O$5-Entradas!$K$16)^2+($A38-Entradas!$L$16)^2)&lt;=Entradas!$D$16))</f>
        <v>5</v>
      </c>
      <c r="P38" s="18">
        <f>IF((P$5^2+$A38^2)&gt;Entradas!$B$5^2,"",--(SQRT((P$5-Entradas!$K$12)^2+($A38-Entradas!$L$12)^2)&lt;=Entradas!$D$12)+--(SQRT((P$5-Entradas!$K$13)^2+($A38-Entradas!$L$13)^2)&lt;=Entradas!$D$13)+--(SQRT((P$5-Entradas!$K$14)^2+($A38-Entradas!$L$14)^2)&lt;=Entradas!$D$14)+--(SQRT((P$5-Entradas!$K$15)^2+($A38-Entradas!$L$15)^2)&lt;=Entradas!$D$15)+--(SQRT((P$5-Entradas!$K$16)^2+($A38-Entradas!$L$16)^2)&lt;=Entradas!$D$16))</f>
        <v>5</v>
      </c>
      <c r="Q38" s="18">
        <f>IF((Q$5^2+$A38^2)&gt;Entradas!$B$5^2,"",--(SQRT((Q$5-Entradas!$K$12)^2+($A38-Entradas!$L$12)^2)&lt;=Entradas!$D$12)+--(SQRT((Q$5-Entradas!$K$13)^2+($A38-Entradas!$L$13)^2)&lt;=Entradas!$D$13)+--(SQRT((Q$5-Entradas!$K$14)^2+($A38-Entradas!$L$14)^2)&lt;=Entradas!$D$14)+--(SQRT((Q$5-Entradas!$K$15)^2+($A38-Entradas!$L$15)^2)&lt;=Entradas!$D$15)+--(SQRT((Q$5-Entradas!$K$16)^2+($A38-Entradas!$L$16)^2)&lt;=Entradas!$D$16))</f>
        <v>5</v>
      </c>
      <c r="R38" s="18">
        <f>IF((R$5^2+$A38^2)&gt;Entradas!$B$5^2,"",--(SQRT((R$5-Entradas!$K$12)^2+($A38-Entradas!$L$12)^2)&lt;=Entradas!$D$12)+--(SQRT((R$5-Entradas!$K$13)^2+($A38-Entradas!$L$13)^2)&lt;=Entradas!$D$13)+--(SQRT((R$5-Entradas!$K$14)^2+($A38-Entradas!$L$14)^2)&lt;=Entradas!$D$14)+--(SQRT((R$5-Entradas!$K$15)^2+($A38-Entradas!$L$15)^2)&lt;=Entradas!$D$15)+--(SQRT((R$5-Entradas!$K$16)^2+($A38-Entradas!$L$16)^2)&lt;=Entradas!$D$16))</f>
        <v>5</v>
      </c>
      <c r="S38" s="18">
        <f>IF((S$5^2+$A38^2)&gt;Entradas!$B$5^2,"",--(SQRT((S$5-Entradas!$K$12)^2+($A38-Entradas!$L$12)^2)&lt;=Entradas!$D$12)+--(SQRT((S$5-Entradas!$K$13)^2+($A38-Entradas!$L$13)^2)&lt;=Entradas!$D$13)+--(SQRT((S$5-Entradas!$K$14)^2+($A38-Entradas!$L$14)^2)&lt;=Entradas!$D$14)+--(SQRT((S$5-Entradas!$K$15)^2+($A38-Entradas!$L$15)^2)&lt;=Entradas!$D$15)+--(SQRT((S$5-Entradas!$K$16)^2+($A38-Entradas!$L$16)^2)&lt;=Entradas!$D$16))</f>
        <v>5</v>
      </c>
      <c r="T38" s="18">
        <f>IF((T$5^2+$A38^2)&gt;Entradas!$B$5^2,"",--(SQRT((T$5-Entradas!$K$12)^2+($A38-Entradas!$L$12)^2)&lt;=Entradas!$D$12)+--(SQRT((T$5-Entradas!$K$13)^2+($A38-Entradas!$L$13)^2)&lt;=Entradas!$D$13)+--(SQRT((T$5-Entradas!$K$14)^2+($A38-Entradas!$L$14)^2)&lt;=Entradas!$D$14)+--(SQRT((T$5-Entradas!$K$15)^2+($A38-Entradas!$L$15)^2)&lt;=Entradas!$D$15)+--(SQRT((T$5-Entradas!$K$16)^2+($A38-Entradas!$L$16)^2)&lt;=Entradas!$D$16))</f>
        <v>5</v>
      </c>
      <c r="U38" s="18">
        <f>IF((U$5^2+$A38^2)&gt;Entradas!$B$5^2,"",--(SQRT((U$5-Entradas!$K$12)^2+($A38-Entradas!$L$12)^2)&lt;=Entradas!$D$12)+--(SQRT((U$5-Entradas!$K$13)^2+($A38-Entradas!$L$13)^2)&lt;=Entradas!$D$13)+--(SQRT((U$5-Entradas!$K$14)^2+($A38-Entradas!$L$14)^2)&lt;=Entradas!$D$14)+--(SQRT((U$5-Entradas!$K$15)^2+($A38-Entradas!$L$15)^2)&lt;=Entradas!$D$15)+--(SQRT((U$5-Entradas!$K$16)^2+($A38-Entradas!$L$16)^2)&lt;=Entradas!$D$16))</f>
        <v>5</v>
      </c>
      <c r="V38" s="18">
        <f>IF((V$5^2+$A38^2)&gt;Entradas!$B$5^2,"",--(SQRT((V$5-Entradas!$K$12)^2+($A38-Entradas!$L$12)^2)&lt;=Entradas!$D$12)+--(SQRT((V$5-Entradas!$K$13)^2+($A38-Entradas!$L$13)^2)&lt;=Entradas!$D$13)+--(SQRT((V$5-Entradas!$K$14)^2+($A38-Entradas!$L$14)^2)&lt;=Entradas!$D$14)+--(SQRT((V$5-Entradas!$K$15)^2+($A38-Entradas!$L$15)^2)&lt;=Entradas!$D$15)+--(SQRT((V$5-Entradas!$K$16)^2+($A38-Entradas!$L$16)^2)&lt;=Entradas!$D$16))</f>
        <v>4</v>
      </c>
      <c r="W38" s="18">
        <f>IF((W$5^2+$A38^2)&gt;Entradas!$B$5^2,"",--(SQRT((W$5-Entradas!$K$12)^2+($A38-Entradas!$L$12)^2)&lt;=Entradas!$D$12)+--(SQRT((W$5-Entradas!$K$13)^2+($A38-Entradas!$L$13)^2)&lt;=Entradas!$D$13)+--(SQRT((W$5-Entradas!$K$14)^2+($A38-Entradas!$L$14)^2)&lt;=Entradas!$D$14)+--(SQRT((W$5-Entradas!$K$15)^2+($A38-Entradas!$L$15)^2)&lt;=Entradas!$D$15)+--(SQRT((W$5-Entradas!$K$16)^2+($A38-Entradas!$L$16)^2)&lt;=Entradas!$D$16))</f>
        <v>4</v>
      </c>
      <c r="X38" s="18">
        <f>IF((X$5^2+$A38^2)&gt;Entradas!$B$5^2,"",--(SQRT((X$5-Entradas!$K$12)^2+($A38-Entradas!$L$12)^2)&lt;=Entradas!$D$12)+--(SQRT((X$5-Entradas!$K$13)^2+($A38-Entradas!$L$13)^2)&lt;=Entradas!$D$13)+--(SQRT((X$5-Entradas!$K$14)^2+($A38-Entradas!$L$14)^2)&lt;=Entradas!$D$14)+--(SQRT((X$5-Entradas!$K$15)^2+($A38-Entradas!$L$15)^2)&lt;=Entradas!$D$15)+--(SQRT((X$5-Entradas!$K$16)^2+($A38-Entradas!$L$16)^2)&lt;=Entradas!$D$16))</f>
        <v>4</v>
      </c>
      <c r="Y38" s="18">
        <f>IF((Y$5^2+$A38^2)&gt;Entradas!$B$5^2,"",--(SQRT((Y$5-Entradas!$K$12)^2+($A38-Entradas!$L$12)^2)&lt;=Entradas!$D$12)+--(SQRT((Y$5-Entradas!$K$13)^2+($A38-Entradas!$L$13)^2)&lt;=Entradas!$D$13)+--(SQRT((Y$5-Entradas!$K$14)^2+($A38-Entradas!$L$14)^2)&lt;=Entradas!$D$14)+--(SQRT((Y$5-Entradas!$K$15)^2+($A38-Entradas!$L$15)^2)&lt;=Entradas!$D$15)+--(SQRT((Y$5-Entradas!$K$16)^2+($A38-Entradas!$L$16)^2)&lt;=Entradas!$D$16))</f>
        <v>4</v>
      </c>
      <c r="Z38" s="18">
        <f>IF((Z$5^2+$A38^2)&gt;Entradas!$B$5^2,"",--(SQRT((Z$5-Entradas!$K$12)^2+($A38-Entradas!$L$12)^2)&lt;=Entradas!$D$12)+--(SQRT((Z$5-Entradas!$K$13)^2+($A38-Entradas!$L$13)^2)&lt;=Entradas!$D$13)+--(SQRT((Z$5-Entradas!$K$14)^2+($A38-Entradas!$L$14)^2)&lt;=Entradas!$D$14)+--(SQRT((Z$5-Entradas!$K$15)^2+($A38-Entradas!$L$15)^2)&lt;=Entradas!$D$15)+--(SQRT((Z$5-Entradas!$K$16)^2+($A38-Entradas!$L$16)^2)&lt;=Entradas!$D$16))</f>
        <v>4</v>
      </c>
      <c r="AA38" s="18">
        <f>IF((AA$5^2+$A38^2)&gt;Entradas!$B$5^2,"",--(SQRT((AA$5-Entradas!$K$12)^2+($A38-Entradas!$L$12)^2)&lt;=Entradas!$D$12)+--(SQRT((AA$5-Entradas!$K$13)^2+($A38-Entradas!$L$13)^2)&lt;=Entradas!$D$13)+--(SQRT((AA$5-Entradas!$K$14)^2+($A38-Entradas!$L$14)^2)&lt;=Entradas!$D$14)+--(SQRT((AA$5-Entradas!$K$15)^2+($A38-Entradas!$L$15)^2)&lt;=Entradas!$D$15)+--(SQRT((AA$5-Entradas!$K$16)^2+($A38-Entradas!$L$16)^2)&lt;=Entradas!$D$16))</f>
        <v>4</v>
      </c>
      <c r="AB38" s="18">
        <f>IF((AB$5^2+$A38^2)&gt;Entradas!$B$5^2,"",--(SQRT((AB$5-Entradas!$K$12)^2+($A38-Entradas!$L$12)^2)&lt;=Entradas!$D$12)+--(SQRT((AB$5-Entradas!$K$13)^2+($A38-Entradas!$L$13)^2)&lt;=Entradas!$D$13)+--(SQRT((AB$5-Entradas!$K$14)^2+($A38-Entradas!$L$14)^2)&lt;=Entradas!$D$14)+--(SQRT((AB$5-Entradas!$K$15)^2+($A38-Entradas!$L$15)^2)&lt;=Entradas!$D$15)+--(SQRT((AB$5-Entradas!$K$16)^2+($A38-Entradas!$L$16)^2)&lt;=Entradas!$D$16))</f>
        <v>4</v>
      </c>
      <c r="AC38" s="18">
        <f>IF((AC$5^2+$A38^2)&gt;Entradas!$B$5^2,"",--(SQRT((AC$5-Entradas!$K$12)^2+($A38-Entradas!$L$12)^2)&lt;=Entradas!$D$12)+--(SQRT((AC$5-Entradas!$K$13)^2+($A38-Entradas!$L$13)^2)&lt;=Entradas!$D$13)+--(SQRT((AC$5-Entradas!$K$14)^2+($A38-Entradas!$L$14)^2)&lt;=Entradas!$D$14)+--(SQRT((AC$5-Entradas!$K$15)^2+($A38-Entradas!$L$15)^2)&lt;=Entradas!$D$15)+--(SQRT((AC$5-Entradas!$K$16)^2+($A38-Entradas!$L$16)^2)&lt;=Entradas!$D$16))</f>
        <v>4</v>
      </c>
      <c r="AD38" s="18">
        <f>IF((AD$5^2+$A38^2)&gt;Entradas!$B$5^2,"",--(SQRT((AD$5-Entradas!$K$12)^2+($A38-Entradas!$L$12)^2)&lt;=Entradas!$D$12)+--(SQRT((AD$5-Entradas!$K$13)^2+($A38-Entradas!$L$13)^2)&lt;=Entradas!$D$13)+--(SQRT((AD$5-Entradas!$K$14)^2+($A38-Entradas!$L$14)^2)&lt;=Entradas!$D$14)+--(SQRT((AD$5-Entradas!$K$15)^2+($A38-Entradas!$L$15)^2)&lt;=Entradas!$D$15)+--(SQRT((AD$5-Entradas!$K$16)^2+($A38-Entradas!$L$16)^2)&lt;=Entradas!$D$16))</f>
        <v>4</v>
      </c>
      <c r="AE38" s="18">
        <f>IF((AE$5^2+$A38^2)&gt;Entradas!$B$5^2,"",--(SQRT((AE$5-Entradas!$K$12)^2+($A38-Entradas!$L$12)^2)&lt;=Entradas!$D$12)+--(SQRT((AE$5-Entradas!$K$13)^2+($A38-Entradas!$L$13)^2)&lt;=Entradas!$D$13)+--(SQRT((AE$5-Entradas!$K$14)^2+($A38-Entradas!$L$14)^2)&lt;=Entradas!$D$14)+--(SQRT((AE$5-Entradas!$K$15)^2+($A38-Entradas!$L$15)^2)&lt;=Entradas!$D$15)+--(SQRT((AE$5-Entradas!$K$16)^2+($A38-Entradas!$L$16)^2)&lt;=Entradas!$D$16))</f>
        <v>4</v>
      </c>
      <c r="AF38" s="18">
        <f>IF((AF$5^2+$A38^2)&gt;Entradas!$B$5^2,"",--(SQRT((AF$5-Entradas!$K$12)^2+($A38-Entradas!$L$12)^2)&lt;=Entradas!$D$12)+--(SQRT((AF$5-Entradas!$K$13)^2+($A38-Entradas!$L$13)^2)&lt;=Entradas!$D$13)+--(SQRT((AF$5-Entradas!$K$14)^2+($A38-Entradas!$L$14)^2)&lt;=Entradas!$D$14)+--(SQRT((AF$5-Entradas!$K$15)^2+($A38-Entradas!$L$15)^2)&lt;=Entradas!$D$15)+--(SQRT((AF$5-Entradas!$K$16)^2+($A38-Entradas!$L$16)^2)&lt;=Entradas!$D$16))</f>
        <v>4</v>
      </c>
      <c r="AG38" s="18">
        <f>IF((AG$5^2+$A38^2)&gt;Entradas!$B$5^2,"",--(SQRT((AG$5-Entradas!$K$12)^2+($A38-Entradas!$L$12)^2)&lt;=Entradas!$D$12)+--(SQRT((AG$5-Entradas!$K$13)^2+($A38-Entradas!$L$13)^2)&lt;=Entradas!$D$13)+--(SQRT((AG$5-Entradas!$K$14)^2+($A38-Entradas!$L$14)^2)&lt;=Entradas!$D$14)+--(SQRT((AG$5-Entradas!$K$15)^2+($A38-Entradas!$L$15)^2)&lt;=Entradas!$D$15)+--(SQRT((AG$5-Entradas!$K$16)^2+($A38-Entradas!$L$16)^2)&lt;=Entradas!$D$16))</f>
        <v>4</v>
      </c>
      <c r="AH38" s="18">
        <f>IF((AH$5^2+$A38^2)&gt;Entradas!$B$5^2,"",--(SQRT((AH$5-Entradas!$K$12)^2+($A38-Entradas!$L$12)^2)&lt;=Entradas!$D$12)+--(SQRT((AH$5-Entradas!$K$13)^2+($A38-Entradas!$L$13)^2)&lt;=Entradas!$D$13)+--(SQRT((AH$5-Entradas!$K$14)^2+($A38-Entradas!$L$14)^2)&lt;=Entradas!$D$14)+--(SQRT((AH$5-Entradas!$K$15)^2+($A38-Entradas!$L$15)^2)&lt;=Entradas!$D$15)+--(SQRT((AH$5-Entradas!$K$16)^2+($A38-Entradas!$L$16)^2)&lt;=Entradas!$D$16))</f>
        <v>4</v>
      </c>
      <c r="AI38" s="18">
        <f>IF((AI$5^2+$A38^2)&gt;Entradas!$B$5^2,"",--(SQRT((AI$5-Entradas!$K$12)^2+($A38-Entradas!$L$12)^2)&lt;=Entradas!$D$12)+--(SQRT((AI$5-Entradas!$K$13)^2+($A38-Entradas!$L$13)^2)&lt;=Entradas!$D$13)+--(SQRT((AI$5-Entradas!$K$14)^2+($A38-Entradas!$L$14)^2)&lt;=Entradas!$D$14)+--(SQRT((AI$5-Entradas!$K$15)^2+($A38-Entradas!$L$15)^2)&lt;=Entradas!$D$15)+--(SQRT((AI$5-Entradas!$K$16)^2+($A38-Entradas!$L$16)^2)&lt;=Entradas!$D$16))</f>
        <v>4</v>
      </c>
      <c r="AJ38" s="18">
        <f>IF((AJ$5^2+$A38^2)&gt;Entradas!$B$5^2,"",--(SQRT((AJ$5-Entradas!$K$12)^2+($A38-Entradas!$L$12)^2)&lt;=Entradas!$D$12)+--(SQRT((AJ$5-Entradas!$K$13)^2+($A38-Entradas!$L$13)^2)&lt;=Entradas!$D$13)+--(SQRT((AJ$5-Entradas!$K$14)^2+($A38-Entradas!$L$14)^2)&lt;=Entradas!$D$14)+--(SQRT((AJ$5-Entradas!$K$15)^2+($A38-Entradas!$L$15)^2)&lt;=Entradas!$D$15)+--(SQRT((AJ$5-Entradas!$K$16)^2+($A38-Entradas!$L$16)^2)&lt;=Entradas!$D$16))</f>
        <v>4</v>
      </c>
      <c r="AK38" s="18">
        <f>IF((AK$5^2+$A38^2)&gt;Entradas!$B$5^2,"",--(SQRT((AK$5-Entradas!$K$12)^2+($A38-Entradas!$L$12)^2)&lt;=Entradas!$D$12)+--(SQRT((AK$5-Entradas!$K$13)^2+($A38-Entradas!$L$13)^2)&lt;=Entradas!$D$13)+--(SQRT((AK$5-Entradas!$K$14)^2+($A38-Entradas!$L$14)^2)&lt;=Entradas!$D$14)+--(SQRT((AK$5-Entradas!$K$15)^2+($A38-Entradas!$L$15)^2)&lt;=Entradas!$D$15)+--(SQRT((AK$5-Entradas!$K$16)^2+($A38-Entradas!$L$16)^2)&lt;=Entradas!$D$16))</f>
        <v>4</v>
      </c>
      <c r="AL38" s="18" t="str">
        <f>IF((AL$5^2+$A38^2)&gt;Entradas!$B$5^2,"",--(SQRT((AL$5-Entradas!$K$12)^2+($A38-Entradas!$L$12)^2)&lt;=Entradas!$D$12)+--(SQRT((AL$5-Entradas!$K$13)^2+($A38-Entradas!$L$13)^2)&lt;=Entradas!$D$13)+--(SQRT((AL$5-Entradas!$K$14)^2+($A38-Entradas!$L$14)^2)&lt;=Entradas!$D$14)+--(SQRT((AL$5-Entradas!$K$15)^2+($A38-Entradas!$L$15)^2)&lt;=Entradas!$D$15)+--(SQRT((AL$5-Entradas!$K$16)^2+($A38-Entradas!$L$16)^2)&lt;=Entradas!$D$16))</f>
        <v/>
      </c>
      <c r="AM38" s="18" t="str">
        <f>IF((AM$5^2+$A38^2)&gt;Entradas!$B$5^2,"",--(SQRT((AM$5-Entradas!$K$12)^2+($A38-Entradas!$L$12)^2)&lt;=Entradas!$D$12)+--(SQRT((AM$5-Entradas!$K$13)^2+($A38-Entradas!$L$13)^2)&lt;=Entradas!$D$13)+--(SQRT((AM$5-Entradas!$K$14)^2+($A38-Entradas!$L$14)^2)&lt;=Entradas!$D$14)+--(SQRT((AM$5-Entradas!$K$15)^2+($A38-Entradas!$L$15)^2)&lt;=Entradas!$D$15)+--(SQRT((AM$5-Entradas!$K$16)^2+($A38-Entradas!$L$16)^2)&lt;=Entradas!$D$16))</f>
        <v/>
      </c>
      <c r="AN38" s="18" t="str">
        <f>IF((AN$5^2+$A38^2)&gt;Entradas!$B$5^2,"",--(SQRT((AN$5-Entradas!$K$12)^2+($A38-Entradas!$L$12)^2)&lt;=Entradas!$D$12)+--(SQRT((AN$5-Entradas!$K$13)^2+($A38-Entradas!$L$13)^2)&lt;=Entradas!$D$13)+--(SQRT((AN$5-Entradas!$K$14)^2+($A38-Entradas!$L$14)^2)&lt;=Entradas!$D$14)+--(SQRT((AN$5-Entradas!$K$15)^2+($A38-Entradas!$L$15)^2)&lt;=Entradas!$D$15)+--(SQRT((AN$5-Entradas!$K$16)^2+($A38-Entradas!$L$16)^2)&lt;=Entradas!$D$16))</f>
        <v/>
      </c>
      <c r="AO38" s="18" t="str">
        <f>IF((AO$5^2+$A38^2)&gt;Entradas!$B$5^2,"",--(SQRT((AO$5-Entradas!$K$12)^2+($A38-Entradas!$L$12)^2)&lt;=Entradas!$D$12)+--(SQRT((AO$5-Entradas!$K$13)^2+($A38-Entradas!$L$13)^2)&lt;=Entradas!$D$13)+--(SQRT((AO$5-Entradas!$K$14)^2+($A38-Entradas!$L$14)^2)&lt;=Entradas!$D$14)+--(SQRT((AO$5-Entradas!$K$15)^2+($A38-Entradas!$L$15)^2)&lt;=Entradas!$D$15)+--(SQRT((AO$5-Entradas!$K$16)^2+($A38-Entradas!$L$16)^2)&lt;=Entradas!$D$16))</f>
        <v/>
      </c>
      <c r="AP38" s="18" t="str">
        <f>IF((AP$5^2+$A38^2)&gt;Entradas!$B$5^2,"",--(SQRT((AP$5-Entradas!$K$12)^2+($A38-Entradas!$L$12)^2)&lt;=Entradas!$D$12)+--(SQRT((AP$5-Entradas!$K$13)^2+($A38-Entradas!$L$13)^2)&lt;=Entradas!$D$13)+--(SQRT((AP$5-Entradas!$K$14)^2+($A38-Entradas!$L$14)^2)&lt;=Entradas!$D$14)+--(SQRT((AP$5-Entradas!$K$15)^2+($A38-Entradas!$L$15)^2)&lt;=Entradas!$D$15)+--(SQRT((AP$5-Entradas!$K$16)^2+($A38-Entradas!$L$16)^2)&lt;=Entradas!$D$16))</f>
        <v/>
      </c>
    </row>
    <row r="39" spans="1:42" ht="18" customHeight="1" x14ac:dyDescent="0.2">
      <c r="A39" s="17">
        <f>A38-2*Entradas!$B$5/(41-1)</f>
        <v>-1.3000000000000009</v>
      </c>
      <c r="B39" s="18" t="str">
        <f>IF((B$5^2+$A39^2)&gt;Entradas!$B$5^2,"",--(SQRT((B$5-Entradas!$K$12)^2+($A39-Entradas!$L$12)^2)&lt;=Entradas!$D$12)+--(SQRT((B$5-Entradas!$K$13)^2+($A39-Entradas!$L$13)^2)&lt;=Entradas!$D$13)+--(SQRT((B$5-Entradas!$K$14)^2+($A39-Entradas!$L$14)^2)&lt;=Entradas!$D$14)+--(SQRT((B$5-Entradas!$K$15)^2+($A39-Entradas!$L$15)^2)&lt;=Entradas!$D$15)+--(SQRT((B$5-Entradas!$K$16)^2+($A39-Entradas!$L$16)^2)&lt;=Entradas!$D$16))</f>
        <v/>
      </c>
      <c r="C39" s="18" t="str">
        <f>IF((C$5^2+$A39^2)&gt;Entradas!$B$5^2,"",--(SQRT((C$5-Entradas!$K$12)^2+($A39-Entradas!$L$12)^2)&lt;=Entradas!$D$12)+--(SQRT((C$5-Entradas!$K$13)^2+($A39-Entradas!$L$13)^2)&lt;=Entradas!$D$13)+--(SQRT((C$5-Entradas!$K$14)^2+($A39-Entradas!$L$14)^2)&lt;=Entradas!$D$14)+--(SQRT((C$5-Entradas!$K$15)^2+($A39-Entradas!$L$15)^2)&lt;=Entradas!$D$15)+--(SQRT((C$5-Entradas!$K$16)^2+($A39-Entradas!$L$16)^2)&lt;=Entradas!$D$16))</f>
        <v/>
      </c>
      <c r="D39" s="18" t="str">
        <f>IF((D$5^2+$A39^2)&gt;Entradas!$B$5^2,"",--(SQRT((D$5-Entradas!$K$12)^2+($A39-Entradas!$L$12)^2)&lt;=Entradas!$D$12)+--(SQRT((D$5-Entradas!$K$13)^2+($A39-Entradas!$L$13)^2)&lt;=Entradas!$D$13)+--(SQRT((D$5-Entradas!$K$14)^2+($A39-Entradas!$L$14)^2)&lt;=Entradas!$D$14)+--(SQRT((D$5-Entradas!$K$15)^2+($A39-Entradas!$L$15)^2)&lt;=Entradas!$D$15)+--(SQRT((D$5-Entradas!$K$16)^2+($A39-Entradas!$L$16)^2)&lt;=Entradas!$D$16))</f>
        <v/>
      </c>
      <c r="E39" s="18" t="str">
        <f>IF((E$5^2+$A39^2)&gt;Entradas!$B$5^2,"",--(SQRT((E$5-Entradas!$K$12)^2+($A39-Entradas!$L$12)^2)&lt;=Entradas!$D$12)+--(SQRT((E$5-Entradas!$K$13)^2+($A39-Entradas!$L$13)^2)&lt;=Entradas!$D$13)+--(SQRT((E$5-Entradas!$K$14)^2+($A39-Entradas!$L$14)^2)&lt;=Entradas!$D$14)+--(SQRT((E$5-Entradas!$K$15)^2+($A39-Entradas!$L$15)^2)&lt;=Entradas!$D$15)+--(SQRT((E$5-Entradas!$K$16)^2+($A39-Entradas!$L$16)^2)&lt;=Entradas!$D$16))</f>
        <v/>
      </c>
      <c r="F39" s="18" t="str">
        <f>IF((F$5^2+$A39^2)&gt;Entradas!$B$5^2,"",--(SQRT((F$5-Entradas!$K$12)^2+($A39-Entradas!$L$12)^2)&lt;=Entradas!$D$12)+--(SQRT((F$5-Entradas!$K$13)^2+($A39-Entradas!$L$13)^2)&lt;=Entradas!$D$13)+--(SQRT((F$5-Entradas!$K$14)^2+($A39-Entradas!$L$14)^2)&lt;=Entradas!$D$14)+--(SQRT((F$5-Entradas!$K$15)^2+($A39-Entradas!$L$15)^2)&lt;=Entradas!$D$15)+--(SQRT((F$5-Entradas!$K$16)^2+($A39-Entradas!$L$16)^2)&lt;=Entradas!$D$16))</f>
        <v/>
      </c>
      <c r="G39" s="18">
        <f>IF((G$5^2+$A39^2)&gt;Entradas!$B$5^2,"",--(SQRT((G$5-Entradas!$K$12)^2+($A39-Entradas!$L$12)^2)&lt;=Entradas!$D$12)+--(SQRT((G$5-Entradas!$K$13)^2+($A39-Entradas!$L$13)^2)&lt;=Entradas!$D$13)+--(SQRT((G$5-Entradas!$K$14)^2+($A39-Entradas!$L$14)^2)&lt;=Entradas!$D$14)+--(SQRT((G$5-Entradas!$K$15)^2+($A39-Entradas!$L$15)^2)&lt;=Entradas!$D$15)+--(SQRT((G$5-Entradas!$K$16)^2+($A39-Entradas!$L$16)^2)&lt;=Entradas!$D$16))</f>
        <v>5</v>
      </c>
      <c r="H39" s="18">
        <f>IF((H$5^2+$A39^2)&gt;Entradas!$B$5^2,"",--(SQRT((H$5-Entradas!$K$12)^2+($A39-Entradas!$L$12)^2)&lt;=Entradas!$D$12)+--(SQRT((H$5-Entradas!$K$13)^2+($A39-Entradas!$L$13)^2)&lt;=Entradas!$D$13)+--(SQRT((H$5-Entradas!$K$14)^2+($A39-Entradas!$L$14)^2)&lt;=Entradas!$D$14)+--(SQRT((H$5-Entradas!$K$15)^2+($A39-Entradas!$L$15)^2)&lt;=Entradas!$D$15)+--(SQRT((H$5-Entradas!$K$16)^2+($A39-Entradas!$L$16)^2)&lt;=Entradas!$D$16))</f>
        <v>5</v>
      </c>
      <c r="I39" s="18">
        <f>IF((I$5^2+$A39^2)&gt;Entradas!$B$5^2,"",--(SQRT((I$5-Entradas!$K$12)^2+($A39-Entradas!$L$12)^2)&lt;=Entradas!$D$12)+--(SQRT((I$5-Entradas!$K$13)^2+($A39-Entradas!$L$13)^2)&lt;=Entradas!$D$13)+--(SQRT((I$5-Entradas!$K$14)^2+($A39-Entradas!$L$14)^2)&lt;=Entradas!$D$14)+--(SQRT((I$5-Entradas!$K$15)^2+($A39-Entradas!$L$15)^2)&lt;=Entradas!$D$15)+--(SQRT((I$5-Entradas!$K$16)^2+($A39-Entradas!$L$16)^2)&lt;=Entradas!$D$16))</f>
        <v>5</v>
      </c>
      <c r="J39" s="18">
        <f>IF((J$5^2+$A39^2)&gt;Entradas!$B$5^2,"",--(SQRT((J$5-Entradas!$K$12)^2+($A39-Entradas!$L$12)^2)&lt;=Entradas!$D$12)+--(SQRT((J$5-Entradas!$K$13)^2+($A39-Entradas!$L$13)^2)&lt;=Entradas!$D$13)+--(SQRT((J$5-Entradas!$K$14)^2+($A39-Entradas!$L$14)^2)&lt;=Entradas!$D$14)+--(SQRT((J$5-Entradas!$K$15)^2+($A39-Entradas!$L$15)^2)&lt;=Entradas!$D$15)+--(SQRT((J$5-Entradas!$K$16)^2+($A39-Entradas!$L$16)^2)&lt;=Entradas!$D$16))</f>
        <v>5</v>
      </c>
      <c r="K39" s="18">
        <f>IF((K$5^2+$A39^2)&gt;Entradas!$B$5^2,"",--(SQRT((K$5-Entradas!$K$12)^2+($A39-Entradas!$L$12)^2)&lt;=Entradas!$D$12)+--(SQRT((K$5-Entradas!$K$13)^2+($A39-Entradas!$L$13)^2)&lt;=Entradas!$D$13)+--(SQRT((K$5-Entradas!$K$14)^2+($A39-Entradas!$L$14)^2)&lt;=Entradas!$D$14)+--(SQRT((K$5-Entradas!$K$15)^2+($A39-Entradas!$L$15)^2)&lt;=Entradas!$D$15)+--(SQRT((K$5-Entradas!$K$16)^2+($A39-Entradas!$L$16)^2)&lt;=Entradas!$D$16))</f>
        <v>5</v>
      </c>
      <c r="L39" s="18">
        <f>IF((L$5^2+$A39^2)&gt;Entradas!$B$5^2,"",--(SQRT((L$5-Entradas!$K$12)^2+($A39-Entradas!$L$12)^2)&lt;=Entradas!$D$12)+--(SQRT((L$5-Entradas!$K$13)^2+($A39-Entradas!$L$13)^2)&lt;=Entradas!$D$13)+--(SQRT((L$5-Entradas!$K$14)^2+($A39-Entradas!$L$14)^2)&lt;=Entradas!$D$14)+--(SQRT((L$5-Entradas!$K$15)^2+($A39-Entradas!$L$15)^2)&lt;=Entradas!$D$15)+--(SQRT((L$5-Entradas!$K$16)^2+($A39-Entradas!$L$16)^2)&lt;=Entradas!$D$16))</f>
        <v>5</v>
      </c>
      <c r="M39" s="18">
        <f>IF((M$5^2+$A39^2)&gt;Entradas!$B$5^2,"",--(SQRT((M$5-Entradas!$K$12)^2+($A39-Entradas!$L$12)^2)&lt;=Entradas!$D$12)+--(SQRT((M$5-Entradas!$K$13)^2+($A39-Entradas!$L$13)^2)&lt;=Entradas!$D$13)+--(SQRT((M$5-Entradas!$K$14)^2+($A39-Entradas!$L$14)^2)&lt;=Entradas!$D$14)+--(SQRT((M$5-Entradas!$K$15)^2+($A39-Entradas!$L$15)^2)&lt;=Entradas!$D$15)+--(SQRT((M$5-Entradas!$K$16)^2+($A39-Entradas!$L$16)^2)&lt;=Entradas!$D$16))</f>
        <v>5</v>
      </c>
      <c r="N39" s="18">
        <f>IF((N$5^2+$A39^2)&gt;Entradas!$B$5^2,"",--(SQRT((N$5-Entradas!$K$12)^2+($A39-Entradas!$L$12)^2)&lt;=Entradas!$D$12)+--(SQRT((N$5-Entradas!$K$13)^2+($A39-Entradas!$L$13)^2)&lt;=Entradas!$D$13)+--(SQRT((N$5-Entradas!$K$14)^2+($A39-Entradas!$L$14)^2)&lt;=Entradas!$D$14)+--(SQRT((N$5-Entradas!$K$15)^2+($A39-Entradas!$L$15)^2)&lt;=Entradas!$D$15)+--(SQRT((N$5-Entradas!$K$16)^2+($A39-Entradas!$L$16)^2)&lt;=Entradas!$D$16))</f>
        <v>5</v>
      </c>
      <c r="O39" s="18">
        <f>IF((O$5^2+$A39^2)&gt;Entradas!$B$5^2,"",--(SQRT((O$5-Entradas!$K$12)^2+($A39-Entradas!$L$12)^2)&lt;=Entradas!$D$12)+--(SQRT((O$5-Entradas!$K$13)^2+($A39-Entradas!$L$13)^2)&lt;=Entradas!$D$13)+--(SQRT((O$5-Entradas!$K$14)^2+($A39-Entradas!$L$14)^2)&lt;=Entradas!$D$14)+--(SQRT((O$5-Entradas!$K$15)^2+($A39-Entradas!$L$15)^2)&lt;=Entradas!$D$15)+--(SQRT((O$5-Entradas!$K$16)^2+($A39-Entradas!$L$16)^2)&lt;=Entradas!$D$16))</f>
        <v>5</v>
      </c>
      <c r="P39" s="18">
        <f>IF((P$5^2+$A39^2)&gt;Entradas!$B$5^2,"",--(SQRT((P$5-Entradas!$K$12)^2+($A39-Entradas!$L$12)^2)&lt;=Entradas!$D$12)+--(SQRT((P$5-Entradas!$K$13)^2+($A39-Entradas!$L$13)^2)&lt;=Entradas!$D$13)+--(SQRT((P$5-Entradas!$K$14)^2+($A39-Entradas!$L$14)^2)&lt;=Entradas!$D$14)+--(SQRT((P$5-Entradas!$K$15)^2+($A39-Entradas!$L$15)^2)&lt;=Entradas!$D$15)+--(SQRT((P$5-Entradas!$K$16)^2+($A39-Entradas!$L$16)^2)&lt;=Entradas!$D$16))</f>
        <v>5</v>
      </c>
      <c r="Q39" s="18">
        <f>IF((Q$5^2+$A39^2)&gt;Entradas!$B$5^2,"",--(SQRT((Q$5-Entradas!$K$12)^2+($A39-Entradas!$L$12)^2)&lt;=Entradas!$D$12)+--(SQRT((Q$5-Entradas!$K$13)^2+($A39-Entradas!$L$13)^2)&lt;=Entradas!$D$13)+--(SQRT((Q$5-Entradas!$K$14)^2+($A39-Entradas!$L$14)^2)&lt;=Entradas!$D$14)+--(SQRT((Q$5-Entradas!$K$15)^2+($A39-Entradas!$L$15)^2)&lt;=Entradas!$D$15)+--(SQRT((Q$5-Entradas!$K$16)^2+($A39-Entradas!$L$16)^2)&lt;=Entradas!$D$16))</f>
        <v>5</v>
      </c>
      <c r="R39" s="18">
        <f>IF((R$5^2+$A39^2)&gt;Entradas!$B$5^2,"",--(SQRT((R$5-Entradas!$K$12)^2+($A39-Entradas!$L$12)^2)&lt;=Entradas!$D$12)+--(SQRT((R$5-Entradas!$K$13)^2+($A39-Entradas!$L$13)^2)&lt;=Entradas!$D$13)+--(SQRT((R$5-Entradas!$K$14)^2+($A39-Entradas!$L$14)^2)&lt;=Entradas!$D$14)+--(SQRT((R$5-Entradas!$K$15)^2+($A39-Entradas!$L$15)^2)&lt;=Entradas!$D$15)+--(SQRT((R$5-Entradas!$K$16)^2+($A39-Entradas!$L$16)^2)&lt;=Entradas!$D$16))</f>
        <v>5</v>
      </c>
      <c r="S39" s="18">
        <f>IF((S$5^2+$A39^2)&gt;Entradas!$B$5^2,"",--(SQRT((S$5-Entradas!$K$12)^2+($A39-Entradas!$L$12)^2)&lt;=Entradas!$D$12)+--(SQRT((S$5-Entradas!$K$13)^2+($A39-Entradas!$L$13)^2)&lt;=Entradas!$D$13)+--(SQRT((S$5-Entradas!$K$14)^2+($A39-Entradas!$L$14)^2)&lt;=Entradas!$D$14)+--(SQRT((S$5-Entradas!$K$15)^2+($A39-Entradas!$L$15)^2)&lt;=Entradas!$D$15)+--(SQRT((S$5-Entradas!$K$16)^2+($A39-Entradas!$L$16)^2)&lt;=Entradas!$D$16))</f>
        <v>5</v>
      </c>
      <c r="T39" s="18">
        <f>IF((T$5^2+$A39^2)&gt;Entradas!$B$5^2,"",--(SQRT((T$5-Entradas!$K$12)^2+($A39-Entradas!$L$12)^2)&lt;=Entradas!$D$12)+--(SQRT((T$5-Entradas!$K$13)^2+($A39-Entradas!$L$13)^2)&lt;=Entradas!$D$13)+--(SQRT((T$5-Entradas!$K$14)^2+($A39-Entradas!$L$14)^2)&lt;=Entradas!$D$14)+--(SQRT((T$5-Entradas!$K$15)^2+($A39-Entradas!$L$15)^2)&lt;=Entradas!$D$15)+--(SQRT((T$5-Entradas!$K$16)^2+($A39-Entradas!$L$16)^2)&lt;=Entradas!$D$16))</f>
        <v>5</v>
      </c>
      <c r="U39" s="18">
        <f>IF((U$5^2+$A39^2)&gt;Entradas!$B$5^2,"",--(SQRT((U$5-Entradas!$K$12)^2+($A39-Entradas!$L$12)^2)&lt;=Entradas!$D$12)+--(SQRT((U$5-Entradas!$K$13)^2+($A39-Entradas!$L$13)^2)&lt;=Entradas!$D$13)+--(SQRT((U$5-Entradas!$K$14)^2+($A39-Entradas!$L$14)^2)&lt;=Entradas!$D$14)+--(SQRT((U$5-Entradas!$K$15)^2+($A39-Entradas!$L$15)^2)&lt;=Entradas!$D$15)+--(SQRT((U$5-Entradas!$K$16)^2+($A39-Entradas!$L$16)^2)&lt;=Entradas!$D$16))</f>
        <v>4</v>
      </c>
      <c r="V39" s="18">
        <f>IF((V$5^2+$A39^2)&gt;Entradas!$B$5^2,"",--(SQRT((V$5-Entradas!$K$12)^2+($A39-Entradas!$L$12)^2)&lt;=Entradas!$D$12)+--(SQRT((V$5-Entradas!$K$13)^2+($A39-Entradas!$L$13)^2)&lt;=Entradas!$D$13)+--(SQRT((V$5-Entradas!$K$14)^2+($A39-Entradas!$L$14)^2)&lt;=Entradas!$D$14)+--(SQRT((V$5-Entradas!$K$15)^2+($A39-Entradas!$L$15)^2)&lt;=Entradas!$D$15)+--(SQRT((V$5-Entradas!$K$16)^2+($A39-Entradas!$L$16)^2)&lt;=Entradas!$D$16))</f>
        <v>4</v>
      </c>
      <c r="W39" s="18">
        <f>IF((W$5^2+$A39^2)&gt;Entradas!$B$5^2,"",--(SQRT((W$5-Entradas!$K$12)^2+($A39-Entradas!$L$12)^2)&lt;=Entradas!$D$12)+--(SQRT((W$5-Entradas!$K$13)^2+($A39-Entradas!$L$13)^2)&lt;=Entradas!$D$13)+--(SQRT((W$5-Entradas!$K$14)^2+($A39-Entradas!$L$14)^2)&lt;=Entradas!$D$14)+--(SQRT((W$5-Entradas!$K$15)^2+($A39-Entradas!$L$15)^2)&lt;=Entradas!$D$15)+--(SQRT((W$5-Entradas!$K$16)^2+($A39-Entradas!$L$16)^2)&lt;=Entradas!$D$16))</f>
        <v>4</v>
      </c>
      <c r="X39" s="18">
        <f>IF((X$5^2+$A39^2)&gt;Entradas!$B$5^2,"",--(SQRT((X$5-Entradas!$K$12)^2+($A39-Entradas!$L$12)^2)&lt;=Entradas!$D$12)+--(SQRT((X$5-Entradas!$K$13)^2+($A39-Entradas!$L$13)^2)&lt;=Entradas!$D$13)+--(SQRT((X$5-Entradas!$K$14)^2+($A39-Entradas!$L$14)^2)&lt;=Entradas!$D$14)+--(SQRT((X$5-Entradas!$K$15)^2+($A39-Entradas!$L$15)^2)&lt;=Entradas!$D$15)+--(SQRT((X$5-Entradas!$K$16)^2+($A39-Entradas!$L$16)^2)&lt;=Entradas!$D$16))</f>
        <v>4</v>
      </c>
      <c r="Y39" s="18">
        <f>IF((Y$5^2+$A39^2)&gt;Entradas!$B$5^2,"",--(SQRT((Y$5-Entradas!$K$12)^2+($A39-Entradas!$L$12)^2)&lt;=Entradas!$D$12)+--(SQRT((Y$5-Entradas!$K$13)^2+($A39-Entradas!$L$13)^2)&lt;=Entradas!$D$13)+--(SQRT((Y$5-Entradas!$K$14)^2+($A39-Entradas!$L$14)^2)&lt;=Entradas!$D$14)+--(SQRT((Y$5-Entradas!$K$15)^2+($A39-Entradas!$L$15)^2)&lt;=Entradas!$D$15)+--(SQRT((Y$5-Entradas!$K$16)^2+($A39-Entradas!$L$16)^2)&lt;=Entradas!$D$16))</f>
        <v>4</v>
      </c>
      <c r="Z39" s="18">
        <f>IF((Z$5^2+$A39^2)&gt;Entradas!$B$5^2,"",--(SQRT((Z$5-Entradas!$K$12)^2+($A39-Entradas!$L$12)^2)&lt;=Entradas!$D$12)+--(SQRT((Z$5-Entradas!$K$13)^2+($A39-Entradas!$L$13)^2)&lt;=Entradas!$D$13)+--(SQRT((Z$5-Entradas!$K$14)^2+($A39-Entradas!$L$14)^2)&lt;=Entradas!$D$14)+--(SQRT((Z$5-Entradas!$K$15)^2+($A39-Entradas!$L$15)^2)&lt;=Entradas!$D$15)+--(SQRT((Z$5-Entradas!$K$16)^2+($A39-Entradas!$L$16)^2)&lt;=Entradas!$D$16))</f>
        <v>4</v>
      </c>
      <c r="AA39" s="18">
        <f>IF((AA$5^2+$A39^2)&gt;Entradas!$B$5^2,"",--(SQRT((AA$5-Entradas!$K$12)^2+($A39-Entradas!$L$12)^2)&lt;=Entradas!$D$12)+--(SQRT((AA$5-Entradas!$K$13)^2+($A39-Entradas!$L$13)^2)&lt;=Entradas!$D$13)+--(SQRT((AA$5-Entradas!$K$14)^2+($A39-Entradas!$L$14)^2)&lt;=Entradas!$D$14)+--(SQRT((AA$5-Entradas!$K$15)^2+($A39-Entradas!$L$15)^2)&lt;=Entradas!$D$15)+--(SQRT((AA$5-Entradas!$K$16)^2+($A39-Entradas!$L$16)^2)&lt;=Entradas!$D$16))</f>
        <v>4</v>
      </c>
      <c r="AB39" s="18">
        <f>IF((AB$5^2+$A39^2)&gt;Entradas!$B$5^2,"",--(SQRT((AB$5-Entradas!$K$12)^2+($A39-Entradas!$L$12)^2)&lt;=Entradas!$D$12)+--(SQRT((AB$5-Entradas!$K$13)^2+($A39-Entradas!$L$13)^2)&lt;=Entradas!$D$13)+--(SQRT((AB$5-Entradas!$K$14)^2+($A39-Entradas!$L$14)^2)&lt;=Entradas!$D$14)+--(SQRT((AB$5-Entradas!$K$15)^2+($A39-Entradas!$L$15)^2)&lt;=Entradas!$D$15)+--(SQRT((AB$5-Entradas!$K$16)^2+($A39-Entradas!$L$16)^2)&lt;=Entradas!$D$16))</f>
        <v>4</v>
      </c>
      <c r="AC39" s="18">
        <f>IF((AC$5^2+$A39^2)&gt;Entradas!$B$5^2,"",--(SQRT((AC$5-Entradas!$K$12)^2+($A39-Entradas!$L$12)^2)&lt;=Entradas!$D$12)+--(SQRT((AC$5-Entradas!$K$13)^2+($A39-Entradas!$L$13)^2)&lt;=Entradas!$D$13)+--(SQRT((AC$5-Entradas!$K$14)^2+($A39-Entradas!$L$14)^2)&lt;=Entradas!$D$14)+--(SQRT((AC$5-Entradas!$K$15)^2+($A39-Entradas!$L$15)^2)&lt;=Entradas!$D$15)+--(SQRT((AC$5-Entradas!$K$16)^2+($A39-Entradas!$L$16)^2)&lt;=Entradas!$D$16))</f>
        <v>4</v>
      </c>
      <c r="AD39" s="18">
        <f>IF((AD$5^2+$A39^2)&gt;Entradas!$B$5^2,"",--(SQRT((AD$5-Entradas!$K$12)^2+($A39-Entradas!$L$12)^2)&lt;=Entradas!$D$12)+--(SQRT((AD$5-Entradas!$K$13)^2+($A39-Entradas!$L$13)^2)&lt;=Entradas!$D$13)+--(SQRT((AD$5-Entradas!$K$14)^2+($A39-Entradas!$L$14)^2)&lt;=Entradas!$D$14)+--(SQRT((AD$5-Entradas!$K$15)^2+($A39-Entradas!$L$15)^2)&lt;=Entradas!$D$15)+--(SQRT((AD$5-Entradas!$K$16)^2+($A39-Entradas!$L$16)^2)&lt;=Entradas!$D$16))</f>
        <v>4</v>
      </c>
      <c r="AE39" s="18">
        <f>IF((AE$5^2+$A39^2)&gt;Entradas!$B$5^2,"",--(SQRT((AE$5-Entradas!$K$12)^2+($A39-Entradas!$L$12)^2)&lt;=Entradas!$D$12)+--(SQRT((AE$5-Entradas!$K$13)^2+($A39-Entradas!$L$13)^2)&lt;=Entradas!$D$13)+--(SQRT((AE$5-Entradas!$K$14)^2+($A39-Entradas!$L$14)^2)&lt;=Entradas!$D$14)+--(SQRT((AE$5-Entradas!$K$15)^2+($A39-Entradas!$L$15)^2)&lt;=Entradas!$D$15)+--(SQRT((AE$5-Entradas!$K$16)^2+($A39-Entradas!$L$16)^2)&lt;=Entradas!$D$16))</f>
        <v>4</v>
      </c>
      <c r="AF39" s="18">
        <f>IF((AF$5^2+$A39^2)&gt;Entradas!$B$5^2,"",--(SQRT((AF$5-Entradas!$K$12)^2+($A39-Entradas!$L$12)^2)&lt;=Entradas!$D$12)+--(SQRT((AF$5-Entradas!$K$13)^2+($A39-Entradas!$L$13)^2)&lt;=Entradas!$D$13)+--(SQRT((AF$5-Entradas!$K$14)^2+($A39-Entradas!$L$14)^2)&lt;=Entradas!$D$14)+--(SQRT((AF$5-Entradas!$K$15)^2+($A39-Entradas!$L$15)^2)&lt;=Entradas!$D$15)+--(SQRT((AF$5-Entradas!$K$16)^2+($A39-Entradas!$L$16)^2)&lt;=Entradas!$D$16))</f>
        <v>4</v>
      </c>
      <c r="AG39" s="18">
        <f>IF((AG$5^2+$A39^2)&gt;Entradas!$B$5^2,"",--(SQRT((AG$5-Entradas!$K$12)^2+($A39-Entradas!$L$12)^2)&lt;=Entradas!$D$12)+--(SQRT((AG$5-Entradas!$K$13)^2+($A39-Entradas!$L$13)^2)&lt;=Entradas!$D$13)+--(SQRT((AG$5-Entradas!$K$14)^2+($A39-Entradas!$L$14)^2)&lt;=Entradas!$D$14)+--(SQRT((AG$5-Entradas!$K$15)^2+($A39-Entradas!$L$15)^2)&lt;=Entradas!$D$15)+--(SQRT((AG$5-Entradas!$K$16)^2+($A39-Entradas!$L$16)^2)&lt;=Entradas!$D$16))</f>
        <v>4</v>
      </c>
      <c r="AH39" s="18">
        <f>IF((AH$5^2+$A39^2)&gt;Entradas!$B$5^2,"",--(SQRT((AH$5-Entradas!$K$12)^2+($A39-Entradas!$L$12)^2)&lt;=Entradas!$D$12)+--(SQRT((AH$5-Entradas!$K$13)^2+($A39-Entradas!$L$13)^2)&lt;=Entradas!$D$13)+--(SQRT((AH$5-Entradas!$K$14)^2+($A39-Entradas!$L$14)^2)&lt;=Entradas!$D$14)+--(SQRT((AH$5-Entradas!$K$15)^2+($A39-Entradas!$L$15)^2)&lt;=Entradas!$D$15)+--(SQRT((AH$5-Entradas!$K$16)^2+($A39-Entradas!$L$16)^2)&lt;=Entradas!$D$16))</f>
        <v>4</v>
      </c>
      <c r="AI39" s="18">
        <f>IF((AI$5^2+$A39^2)&gt;Entradas!$B$5^2,"",--(SQRT((AI$5-Entradas!$K$12)^2+($A39-Entradas!$L$12)^2)&lt;=Entradas!$D$12)+--(SQRT((AI$5-Entradas!$K$13)^2+($A39-Entradas!$L$13)^2)&lt;=Entradas!$D$13)+--(SQRT((AI$5-Entradas!$K$14)^2+($A39-Entradas!$L$14)^2)&lt;=Entradas!$D$14)+--(SQRT((AI$5-Entradas!$K$15)^2+($A39-Entradas!$L$15)^2)&lt;=Entradas!$D$15)+--(SQRT((AI$5-Entradas!$K$16)^2+($A39-Entradas!$L$16)^2)&lt;=Entradas!$D$16))</f>
        <v>4</v>
      </c>
      <c r="AJ39" s="18">
        <f>IF((AJ$5^2+$A39^2)&gt;Entradas!$B$5^2,"",--(SQRT((AJ$5-Entradas!$K$12)^2+($A39-Entradas!$L$12)^2)&lt;=Entradas!$D$12)+--(SQRT((AJ$5-Entradas!$K$13)^2+($A39-Entradas!$L$13)^2)&lt;=Entradas!$D$13)+--(SQRT((AJ$5-Entradas!$K$14)^2+($A39-Entradas!$L$14)^2)&lt;=Entradas!$D$14)+--(SQRT((AJ$5-Entradas!$K$15)^2+($A39-Entradas!$L$15)^2)&lt;=Entradas!$D$15)+--(SQRT((AJ$5-Entradas!$K$16)^2+($A39-Entradas!$L$16)^2)&lt;=Entradas!$D$16))</f>
        <v>4</v>
      </c>
      <c r="AK39" s="18">
        <f>IF((AK$5^2+$A39^2)&gt;Entradas!$B$5^2,"",--(SQRT((AK$5-Entradas!$K$12)^2+($A39-Entradas!$L$12)^2)&lt;=Entradas!$D$12)+--(SQRT((AK$5-Entradas!$K$13)^2+($A39-Entradas!$L$13)^2)&lt;=Entradas!$D$13)+--(SQRT((AK$5-Entradas!$K$14)^2+($A39-Entradas!$L$14)^2)&lt;=Entradas!$D$14)+--(SQRT((AK$5-Entradas!$K$15)^2+($A39-Entradas!$L$15)^2)&lt;=Entradas!$D$15)+--(SQRT((AK$5-Entradas!$K$16)^2+($A39-Entradas!$L$16)^2)&lt;=Entradas!$D$16))</f>
        <v>4</v>
      </c>
      <c r="AL39" s="18" t="str">
        <f>IF((AL$5^2+$A39^2)&gt;Entradas!$B$5^2,"",--(SQRT((AL$5-Entradas!$K$12)^2+($A39-Entradas!$L$12)^2)&lt;=Entradas!$D$12)+--(SQRT((AL$5-Entradas!$K$13)^2+($A39-Entradas!$L$13)^2)&lt;=Entradas!$D$13)+--(SQRT((AL$5-Entradas!$K$14)^2+($A39-Entradas!$L$14)^2)&lt;=Entradas!$D$14)+--(SQRT((AL$5-Entradas!$K$15)^2+($A39-Entradas!$L$15)^2)&lt;=Entradas!$D$15)+--(SQRT((AL$5-Entradas!$K$16)^2+($A39-Entradas!$L$16)^2)&lt;=Entradas!$D$16))</f>
        <v/>
      </c>
      <c r="AM39" s="18" t="str">
        <f>IF((AM$5^2+$A39^2)&gt;Entradas!$B$5^2,"",--(SQRT((AM$5-Entradas!$K$12)^2+($A39-Entradas!$L$12)^2)&lt;=Entradas!$D$12)+--(SQRT((AM$5-Entradas!$K$13)^2+($A39-Entradas!$L$13)^2)&lt;=Entradas!$D$13)+--(SQRT((AM$5-Entradas!$K$14)^2+($A39-Entradas!$L$14)^2)&lt;=Entradas!$D$14)+--(SQRT((AM$5-Entradas!$K$15)^2+($A39-Entradas!$L$15)^2)&lt;=Entradas!$D$15)+--(SQRT((AM$5-Entradas!$K$16)^2+($A39-Entradas!$L$16)^2)&lt;=Entradas!$D$16))</f>
        <v/>
      </c>
      <c r="AN39" s="18" t="str">
        <f>IF((AN$5^2+$A39^2)&gt;Entradas!$B$5^2,"",--(SQRT((AN$5-Entradas!$K$12)^2+($A39-Entradas!$L$12)^2)&lt;=Entradas!$D$12)+--(SQRT((AN$5-Entradas!$K$13)^2+($A39-Entradas!$L$13)^2)&lt;=Entradas!$D$13)+--(SQRT((AN$5-Entradas!$K$14)^2+($A39-Entradas!$L$14)^2)&lt;=Entradas!$D$14)+--(SQRT((AN$5-Entradas!$K$15)^2+($A39-Entradas!$L$15)^2)&lt;=Entradas!$D$15)+--(SQRT((AN$5-Entradas!$K$16)^2+($A39-Entradas!$L$16)^2)&lt;=Entradas!$D$16))</f>
        <v/>
      </c>
      <c r="AO39" s="18" t="str">
        <f>IF((AO$5^2+$A39^2)&gt;Entradas!$B$5^2,"",--(SQRT((AO$5-Entradas!$K$12)^2+($A39-Entradas!$L$12)^2)&lt;=Entradas!$D$12)+--(SQRT((AO$5-Entradas!$K$13)^2+($A39-Entradas!$L$13)^2)&lt;=Entradas!$D$13)+--(SQRT((AO$5-Entradas!$K$14)^2+($A39-Entradas!$L$14)^2)&lt;=Entradas!$D$14)+--(SQRT((AO$5-Entradas!$K$15)^2+($A39-Entradas!$L$15)^2)&lt;=Entradas!$D$15)+--(SQRT((AO$5-Entradas!$K$16)^2+($A39-Entradas!$L$16)^2)&lt;=Entradas!$D$16))</f>
        <v/>
      </c>
      <c r="AP39" s="18" t="str">
        <f>IF((AP$5^2+$A39^2)&gt;Entradas!$B$5^2,"",--(SQRT((AP$5-Entradas!$K$12)^2+($A39-Entradas!$L$12)^2)&lt;=Entradas!$D$12)+--(SQRT((AP$5-Entradas!$K$13)^2+($A39-Entradas!$L$13)^2)&lt;=Entradas!$D$13)+--(SQRT((AP$5-Entradas!$K$14)^2+($A39-Entradas!$L$14)^2)&lt;=Entradas!$D$14)+--(SQRT((AP$5-Entradas!$K$15)^2+($A39-Entradas!$L$15)^2)&lt;=Entradas!$D$15)+--(SQRT((AP$5-Entradas!$K$16)^2+($A39-Entradas!$L$16)^2)&lt;=Entradas!$D$16))</f>
        <v/>
      </c>
    </row>
    <row r="40" spans="1:42" ht="18" customHeight="1" x14ac:dyDescent="0.2">
      <c r="A40" s="17">
        <f>A39-2*Entradas!$B$5/(41-1)</f>
        <v>-1.400000000000001</v>
      </c>
      <c r="B40" s="18" t="str">
        <f>IF((B$5^2+$A40^2)&gt;Entradas!$B$5^2,"",--(SQRT((B$5-Entradas!$K$12)^2+($A40-Entradas!$L$12)^2)&lt;=Entradas!$D$12)+--(SQRT((B$5-Entradas!$K$13)^2+($A40-Entradas!$L$13)^2)&lt;=Entradas!$D$13)+--(SQRT((B$5-Entradas!$K$14)^2+($A40-Entradas!$L$14)^2)&lt;=Entradas!$D$14)+--(SQRT((B$5-Entradas!$K$15)^2+($A40-Entradas!$L$15)^2)&lt;=Entradas!$D$15)+--(SQRT((B$5-Entradas!$K$16)^2+($A40-Entradas!$L$16)^2)&lt;=Entradas!$D$16))</f>
        <v/>
      </c>
      <c r="C40" s="18" t="str">
        <f>IF((C$5^2+$A40^2)&gt;Entradas!$B$5^2,"",--(SQRT((C$5-Entradas!$K$12)^2+($A40-Entradas!$L$12)^2)&lt;=Entradas!$D$12)+--(SQRT((C$5-Entradas!$K$13)^2+($A40-Entradas!$L$13)^2)&lt;=Entradas!$D$13)+--(SQRT((C$5-Entradas!$K$14)^2+($A40-Entradas!$L$14)^2)&lt;=Entradas!$D$14)+--(SQRT((C$5-Entradas!$K$15)^2+($A40-Entradas!$L$15)^2)&lt;=Entradas!$D$15)+--(SQRT((C$5-Entradas!$K$16)^2+($A40-Entradas!$L$16)^2)&lt;=Entradas!$D$16))</f>
        <v/>
      </c>
      <c r="D40" s="18" t="str">
        <f>IF((D$5^2+$A40^2)&gt;Entradas!$B$5^2,"",--(SQRT((D$5-Entradas!$K$12)^2+($A40-Entradas!$L$12)^2)&lt;=Entradas!$D$12)+--(SQRT((D$5-Entradas!$K$13)^2+($A40-Entradas!$L$13)^2)&lt;=Entradas!$D$13)+--(SQRT((D$5-Entradas!$K$14)^2+($A40-Entradas!$L$14)^2)&lt;=Entradas!$D$14)+--(SQRT((D$5-Entradas!$K$15)^2+($A40-Entradas!$L$15)^2)&lt;=Entradas!$D$15)+--(SQRT((D$5-Entradas!$K$16)^2+($A40-Entradas!$L$16)^2)&lt;=Entradas!$D$16))</f>
        <v/>
      </c>
      <c r="E40" s="18" t="str">
        <f>IF((E$5^2+$A40^2)&gt;Entradas!$B$5^2,"",--(SQRT((E$5-Entradas!$K$12)^2+($A40-Entradas!$L$12)^2)&lt;=Entradas!$D$12)+--(SQRT((E$5-Entradas!$K$13)^2+($A40-Entradas!$L$13)^2)&lt;=Entradas!$D$13)+--(SQRT((E$5-Entradas!$K$14)^2+($A40-Entradas!$L$14)^2)&lt;=Entradas!$D$14)+--(SQRT((E$5-Entradas!$K$15)^2+($A40-Entradas!$L$15)^2)&lt;=Entradas!$D$15)+--(SQRT((E$5-Entradas!$K$16)^2+($A40-Entradas!$L$16)^2)&lt;=Entradas!$D$16))</f>
        <v/>
      </c>
      <c r="F40" s="18" t="str">
        <f>IF((F$5^2+$A40^2)&gt;Entradas!$B$5^2,"",--(SQRT((F$5-Entradas!$K$12)^2+($A40-Entradas!$L$12)^2)&lt;=Entradas!$D$12)+--(SQRT((F$5-Entradas!$K$13)^2+($A40-Entradas!$L$13)^2)&lt;=Entradas!$D$13)+--(SQRT((F$5-Entradas!$K$14)^2+($A40-Entradas!$L$14)^2)&lt;=Entradas!$D$14)+--(SQRT((F$5-Entradas!$K$15)^2+($A40-Entradas!$L$15)^2)&lt;=Entradas!$D$15)+--(SQRT((F$5-Entradas!$K$16)^2+($A40-Entradas!$L$16)^2)&lt;=Entradas!$D$16))</f>
        <v/>
      </c>
      <c r="G40" s="18" t="str">
        <f>IF((G$5^2+$A40^2)&gt;Entradas!$B$5^2,"",--(SQRT((G$5-Entradas!$K$12)^2+($A40-Entradas!$L$12)^2)&lt;=Entradas!$D$12)+--(SQRT((G$5-Entradas!$K$13)^2+($A40-Entradas!$L$13)^2)&lt;=Entradas!$D$13)+--(SQRT((G$5-Entradas!$K$14)^2+($A40-Entradas!$L$14)^2)&lt;=Entradas!$D$14)+--(SQRT((G$5-Entradas!$K$15)^2+($A40-Entradas!$L$15)^2)&lt;=Entradas!$D$15)+--(SQRT((G$5-Entradas!$K$16)^2+($A40-Entradas!$L$16)^2)&lt;=Entradas!$D$16))</f>
        <v/>
      </c>
      <c r="H40" s="18">
        <f>IF((H$5^2+$A40^2)&gt;Entradas!$B$5^2,"",--(SQRT((H$5-Entradas!$K$12)^2+($A40-Entradas!$L$12)^2)&lt;=Entradas!$D$12)+--(SQRT((H$5-Entradas!$K$13)^2+($A40-Entradas!$L$13)^2)&lt;=Entradas!$D$13)+--(SQRT((H$5-Entradas!$K$14)^2+($A40-Entradas!$L$14)^2)&lt;=Entradas!$D$14)+--(SQRT((H$5-Entradas!$K$15)^2+($A40-Entradas!$L$15)^2)&lt;=Entradas!$D$15)+--(SQRT((H$5-Entradas!$K$16)^2+($A40-Entradas!$L$16)^2)&lt;=Entradas!$D$16))</f>
        <v>5</v>
      </c>
      <c r="I40" s="18">
        <f>IF((I$5^2+$A40^2)&gt;Entradas!$B$5^2,"",--(SQRT((I$5-Entradas!$K$12)^2+($A40-Entradas!$L$12)^2)&lt;=Entradas!$D$12)+--(SQRT((I$5-Entradas!$K$13)^2+($A40-Entradas!$L$13)^2)&lt;=Entradas!$D$13)+--(SQRT((I$5-Entradas!$K$14)^2+($A40-Entradas!$L$14)^2)&lt;=Entradas!$D$14)+--(SQRT((I$5-Entradas!$K$15)^2+($A40-Entradas!$L$15)^2)&lt;=Entradas!$D$15)+--(SQRT((I$5-Entradas!$K$16)^2+($A40-Entradas!$L$16)^2)&lt;=Entradas!$D$16))</f>
        <v>5</v>
      </c>
      <c r="J40" s="18">
        <f>IF((J$5^2+$A40^2)&gt;Entradas!$B$5^2,"",--(SQRT((J$5-Entradas!$K$12)^2+($A40-Entradas!$L$12)^2)&lt;=Entradas!$D$12)+--(SQRT((J$5-Entradas!$K$13)^2+($A40-Entradas!$L$13)^2)&lt;=Entradas!$D$13)+--(SQRT((J$5-Entradas!$K$14)^2+($A40-Entradas!$L$14)^2)&lt;=Entradas!$D$14)+--(SQRT((J$5-Entradas!$K$15)^2+($A40-Entradas!$L$15)^2)&lt;=Entradas!$D$15)+--(SQRT((J$5-Entradas!$K$16)^2+($A40-Entradas!$L$16)^2)&lt;=Entradas!$D$16))</f>
        <v>5</v>
      </c>
      <c r="K40" s="18">
        <f>IF((K$5^2+$A40^2)&gt;Entradas!$B$5^2,"",--(SQRT((K$5-Entradas!$K$12)^2+($A40-Entradas!$L$12)^2)&lt;=Entradas!$D$12)+--(SQRT((K$5-Entradas!$K$13)^2+($A40-Entradas!$L$13)^2)&lt;=Entradas!$D$13)+--(SQRT((K$5-Entradas!$K$14)^2+($A40-Entradas!$L$14)^2)&lt;=Entradas!$D$14)+--(SQRT((K$5-Entradas!$K$15)^2+($A40-Entradas!$L$15)^2)&lt;=Entradas!$D$15)+--(SQRT((K$5-Entradas!$K$16)^2+($A40-Entradas!$L$16)^2)&lt;=Entradas!$D$16))</f>
        <v>5</v>
      </c>
      <c r="L40" s="18">
        <f>IF((L$5^2+$A40^2)&gt;Entradas!$B$5^2,"",--(SQRT((L$5-Entradas!$K$12)^2+($A40-Entradas!$L$12)^2)&lt;=Entradas!$D$12)+--(SQRT((L$5-Entradas!$K$13)^2+($A40-Entradas!$L$13)^2)&lt;=Entradas!$D$13)+--(SQRT((L$5-Entradas!$K$14)^2+($A40-Entradas!$L$14)^2)&lt;=Entradas!$D$14)+--(SQRT((L$5-Entradas!$K$15)^2+($A40-Entradas!$L$15)^2)&lt;=Entradas!$D$15)+--(SQRT((L$5-Entradas!$K$16)^2+($A40-Entradas!$L$16)^2)&lt;=Entradas!$D$16))</f>
        <v>5</v>
      </c>
      <c r="M40" s="18">
        <f>IF((M$5^2+$A40^2)&gt;Entradas!$B$5^2,"",--(SQRT((M$5-Entradas!$K$12)^2+($A40-Entradas!$L$12)^2)&lt;=Entradas!$D$12)+--(SQRT((M$5-Entradas!$K$13)^2+($A40-Entradas!$L$13)^2)&lt;=Entradas!$D$13)+--(SQRT((M$5-Entradas!$K$14)^2+($A40-Entradas!$L$14)^2)&lt;=Entradas!$D$14)+--(SQRT((M$5-Entradas!$K$15)^2+($A40-Entradas!$L$15)^2)&lt;=Entradas!$D$15)+--(SQRT((M$5-Entradas!$K$16)^2+($A40-Entradas!$L$16)^2)&lt;=Entradas!$D$16))</f>
        <v>5</v>
      </c>
      <c r="N40" s="18">
        <f>IF((N$5^2+$A40^2)&gt;Entradas!$B$5^2,"",--(SQRT((N$5-Entradas!$K$12)^2+($A40-Entradas!$L$12)^2)&lt;=Entradas!$D$12)+--(SQRT((N$5-Entradas!$K$13)^2+($A40-Entradas!$L$13)^2)&lt;=Entradas!$D$13)+--(SQRT((N$5-Entradas!$K$14)^2+($A40-Entradas!$L$14)^2)&lt;=Entradas!$D$14)+--(SQRT((N$5-Entradas!$K$15)^2+($A40-Entradas!$L$15)^2)&lt;=Entradas!$D$15)+--(SQRT((N$5-Entradas!$K$16)^2+($A40-Entradas!$L$16)^2)&lt;=Entradas!$D$16))</f>
        <v>5</v>
      </c>
      <c r="O40" s="18">
        <f>IF((O$5^2+$A40^2)&gt;Entradas!$B$5^2,"",--(SQRT((O$5-Entradas!$K$12)^2+($A40-Entradas!$L$12)^2)&lt;=Entradas!$D$12)+--(SQRT((O$5-Entradas!$K$13)^2+($A40-Entradas!$L$13)^2)&lt;=Entradas!$D$13)+--(SQRT((O$5-Entradas!$K$14)^2+($A40-Entradas!$L$14)^2)&lt;=Entradas!$D$14)+--(SQRT((O$5-Entradas!$K$15)^2+($A40-Entradas!$L$15)^2)&lt;=Entradas!$D$15)+--(SQRT((O$5-Entradas!$K$16)^2+($A40-Entradas!$L$16)^2)&lt;=Entradas!$D$16))</f>
        <v>5</v>
      </c>
      <c r="P40" s="18">
        <f>IF((P$5^2+$A40^2)&gt;Entradas!$B$5^2,"",--(SQRT((P$5-Entradas!$K$12)^2+($A40-Entradas!$L$12)^2)&lt;=Entradas!$D$12)+--(SQRT((P$5-Entradas!$K$13)^2+($A40-Entradas!$L$13)^2)&lt;=Entradas!$D$13)+--(SQRT((P$5-Entradas!$K$14)^2+($A40-Entradas!$L$14)^2)&lt;=Entradas!$D$14)+--(SQRT((P$5-Entradas!$K$15)^2+($A40-Entradas!$L$15)^2)&lt;=Entradas!$D$15)+--(SQRT((P$5-Entradas!$K$16)^2+($A40-Entradas!$L$16)^2)&lt;=Entradas!$D$16))</f>
        <v>5</v>
      </c>
      <c r="Q40" s="18">
        <f>IF((Q$5^2+$A40^2)&gt;Entradas!$B$5^2,"",--(SQRT((Q$5-Entradas!$K$12)^2+($A40-Entradas!$L$12)^2)&lt;=Entradas!$D$12)+--(SQRT((Q$5-Entradas!$K$13)^2+($A40-Entradas!$L$13)^2)&lt;=Entradas!$D$13)+--(SQRT((Q$5-Entradas!$K$14)^2+($A40-Entradas!$L$14)^2)&lt;=Entradas!$D$14)+--(SQRT((Q$5-Entradas!$K$15)^2+($A40-Entradas!$L$15)^2)&lt;=Entradas!$D$15)+--(SQRT((Q$5-Entradas!$K$16)^2+($A40-Entradas!$L$16)^2)&lt;=Entradas!$D$16))</f>
        <v>5</v>
      </c>
      <c r="R40" s="18">
        <f>IF((R$5^2+$A40^2)&gt;Entradas!$B$5^2,"",--(SQRT((R$5-Entradas!$K$12)^2+($A40-Entradas!$L$12)^2)&lt;=Entradas!$D$12)+--(SQRT((R$5-Entradas!$K$13)^2+($A40-Entradas!$L$13)^2)&lt;=Entradas!$D$13)+--(SQRT((R$5-Entradas!$K$14)^2+($A40-Entradas!$L$14)^2)&lt;=Entradas!$D$14)+--(SQRT((R$5-Entradas!$K$15)^2+($A40-Entradas!$L$15)^2)&lt;=Entradas!$D$15)+--(SQRT((R$5-Entradas!$K$16)^2+($A40-Entradas!$L$16)^2)&lt;=Entradas!$D$16))</f>
        <v>5</v>
      </c>
      <c r="S40" s="18">
        <f>IF((S$5^2+$A40^2)&gt;Entradas!$B$5^2,"",--(SQRT((S$5-Entradas!$K$12)^2+($A40-Entradas!$L$12)^2)&lt;=Entradas!$D$12)+--(SQRT((S$5-Entradas!$K$13)^2+($A40-Entradas!$L$13)^2)&lt;=Entradas!$D$13)+--(SQRT((S$5-Entradas!$K$14)^2+($A40-Entradas!$L$14)^2)&lt;=Entradas!$D$14)+--(SQRT((S$5-Entradas!$K$15)^2+($A40-Entradas!$L$15)^2)&lt;=Entradas!$D$15)+--(SQRT((S$5-Entradas!$K$16)^2+($A40-Entradas!$L$16)^2)&lt;=Entradas!$D$16))</f>
        <v>5</v>
      </c>
      <c r="T40" s="18">
        <f>IF((T$5^2+$A40^2)&gt;Entradas!$B$5^2,"",--(SQRT((T$5-Entradas!$K$12)^2+($A40-Entradas!$L$12)^2)&lt;=Entradas!$D$12)+--(SQRT((T$5-Entradas!$K$13)^2+($A40-Entradas!$L$13)^2)&lt;=Entradas!$D$13)+--(SQRT((T$5-Entradas!$K$14)^2+($A40-Entradas!$L$14)^2)&lt;=Entradas!$D$14)+--(SQRT((T$5-Entradas!$K$15)^2+($A40-Entradas!$L$15)^2)&lt;=Entradas!$D$15)+--(SQRT((T$5-Entradas!$K$16)^2+($A40-Entradas!$L$16)^2)&lt;=Entradas!$D$16))</f>
        <v>4</v>
      </c>
      <c r="U40" s="18">
        <f>IF((U$5^2+$A40^2)&gt;Entradas!$B$5^2,"",--(SQRT((U$5-Entradas!$K$12)^2+($A40-Entradas!$L$12)^2)&lt;=Entradas!$D$12)+--(SQRT((U$5-Entradas!$K$13)^2+($A40-Entradas!$L$13)^2)&lt;=Entradas!$D$13)+--(SQRT((U$5-Entradas!$K$14)^2+($A40-Entradas!$L$14)^2)&lt;=Entradas!$D$14)+--(SQRT((U$5-Entradas!$K$15)^2+($A40-Entradas!$L$15)^2)&lt;=Entradas!$D$15)+--(SQRT((U$5-Entradas!$K$16)^2+($A40-Entradas!$L$16)^2)&lt;=Entradas!$D$16))</f>
        <v>4</v>
      </c>
      <c r="V40" s="18">
        <f>IF((V$5^2+$A40^2)&gt;Entradas!$B$5^2,"",--(SQRT((V$5-Entradas!$K$12)^2+($A40-Entradas!$L$12)^2)&lt;=Entradas!$D$12)+--(SQRT((V$5-Entradas!$K$13)^2+($A40-Entradas!$L$13)^2)&lt;=Entradas!$D$13)+--(SQRT((V$5-Entradas!$K$14)^2+($A40-Entradas!$L$14)^2)&lt;=Entradas!$D$14)+--(SQRT((V$5-Entradas!$K$15)^2+($A40-Entradas!$L$15)^2)&lt;=Entradas!$D$15)+--(SQRT((V$5-Entradas!$K$16)^2+($A40-Entradas!$L$16)^2)&lt;=Entradas!$D$16))</f>
        <v>4</v>
      </c>
      <c r="W40" s="18">
        <f>IF((W$5^2+$A40^2)&gt;Entradas!$B$5^2,"",--(SQRT((W$5-Entradas!$K$12)^2+($A40-Entradas!$L$12)^2)&lt;=Entradas!$D$12)+--(SQRT((W$5-Entradas!$K$13)^2+($A40-Entradas!$L$13)^2)&lt;=Entradas!$D$13)+--(SQRT((W$5-Entradas!$K$14)^2+($A40-Entradas!$L$14)^2)&lt;=Entradas!$D$14)+--(SQRT((W$5-Entradas!$K$15)^2+($A40-Entradas!$L$15)^2)&lt;=Entradas!$D$15)+--(SQRT((W$5-Entradas!$K$16)^2+($A40-Entradas!$L$16)^2)&lt;=Entradas!$D$16))</f>
        <v>4</v>
      </c>
      <c r="X40" s="18">
        <f>IF((X$5^2+$A40^2)&gt;Entradas!$B$5^2,"",--(SQRT((X$5-Entradas!$K$12)^2+($A40-Entradas!$L$12)^2)&lt;=Entradas!$D$12)+--(SQRT((X$5-Entradas!$K$13)^2+($A40-Entradas!$L$13)^2)&lt;=Entradas!$D$13)+--(SQRT((X$5-Entradas!$K$14)^2+($A40-Entradas!$L$14)^2)&lt;=Entradas!$D$14)+--(SQRT((X$5-Entradas!$K$15)^2+($A40-Entradas!$L$15)^2)&lt;=Entradas!$D$15)+--(SQRT((X$5-Entradas!$K$16)^2+($A40-Entradas!$L$16)^2)&lt;=Entradas!$D$16))</f>
        <v>4</v>
      </c>
      <c r="Y40" s="18">
        <f>IF((Y$5^2+$A40^2)&gt;Entradas!$B$5^2,"",--(SQRT((Y$5-Entradas!$K$12)^2+($A40-Entradas!$L$12)^2)&lt;=Entradas!$D$12)+--(SQRT((Y$5-Entradas!$K$13)^2+($A40-Entradas!$L$13)^2)&lt;=Entradas!$D$13)+--(SQRT((Y$5-Entradas!$K$14)^2+($A40-Entradas!$L$14)^2)&lt;=Entradas!$D$14)+--(SQRT((Y$5-Entradas!$K$15)^2+($A40-Entradas!$L$15)^2)&lt;=Entradas!$D$15)+--(SQRT((Y$5-Entradas!$K$16)^2+($A40-Entradas!$L$16)^2)&lt;=Entradas!$D$16))</f>
        <v>4</v>
      </c>
      <c r="Z40" s="18">
        <f>IF((Z$5^2+$A40^2)&gt;Entradas!$B$5^2,"",--(SQRT((Z$5-Entradas!$K$12)^2+($A40-Entradas!$L$12)^2)&lt;=Entradas!$D$12)+--(SQRT((Z$5-Entradas!$K$13)^2+($A40-Entradas!$L$13)^2)&lt;=Entradas!$D$13)+--(SQRT((Z$5-Entradas!$K$14)^2+($A40-Entradas!$L$14)^2)&lt;=Entradas!$D$14)+--(SQRT((Z$5-Entradas!$K$15)^2+($A40-Entradas!$L$15)^2)&lt;=Entradas!$D$15)+--(SQRT((Z$5-Entradas!$K$16)^2+($A40-Entradas!$L$16)^2)&lt;=Entradas!$D$16))</f>
        <v>4</v>
      </c>
      <c r="AA40" s="18">
        <f>IF((AA$5^2+$A40^2)&gt;Entradas!$B$5^2,"",--(SQRT((AA$5-Entradas!$K$12)^2+($A40-Entradas!$L$12)^2)&lt;=Entradas!$D$12)+--(SQRT((AA$5-Entradas!$K$13)^2+($A40-Entradas!$L$13)^2)&lt;=Entradas!$D$13)+--(SQRT((AA$5-Entradas!$K$14)^2+($A40-Entradas!$L$14)^2)&lt;=Entradas!$D$14)+--(SQRT((AA$5-Entradas!$K$15)^2+($A40-Entradas!$L$15)^2)&lt;=Entradas!$D$15)+--(SQRT((AA$5-Entradas!$K$16)^2+($A40-Entradas!$L$16)^2)&lt;=Entradas!$D$16))</f>
        <v>4</v>
      </c>
      <c r="AB40" s="18">
        <f>IF((AB$5^2+$A40^2)&gt;Entradas!$B$5^2,"",--(SQRT((AB$5-Entradas!$K$12)^2+($A40-Entradas!$L$12)^2)&lt;=Entradas!$D$12)+--(SQRT((AB$5-Entradas!$K$13)^2+($A40-Entradas!$L$13)^2)&lt;=Entradas!$D$13)+--(SQRT((AB$5-Entradas!$K$14)^2+($A40-Entradas!$L$14)^2)&lt;=Entradas!$D$14)+--(SQRT((AB$5-Entradas!$K$15)^2+($A40-Entradas!$L$15)^2)&lt;=Entradas!$D$15)+--(SQRT((AB$5-Entradas!$K$16)^2+($A40-Entradas!$L$16)^2)&lt;=Entradas!$D$16))</f>
        <v>4</v>
      </c>
      <c r="AC40" s="18">
        <f>IF((AC$5^2+$A40^2)&gt;Entradas!$B$5^2,"",--(SQRT((AC$5-Entradas!$K$12)^2+($A40-Entradas!$L$12)^2)&lt;=Entradas!$D$12)+--(SQRT((AC$5-Entradas!$K$13)^2+($A40-Entradas!$L$13)^2)&lt;=Entradas!$D$13)+--(SQRT((AC$5-Entradas!$K$14)^2+($A40-Entradas!$L$14)^2)&lt;=Entradas!$D$14)+--(SQRT((AC$5-Entradas!$K$15)^2+($A40-Entradas!$L$15)^2)&lt;=Entradas!$D$15)+--(SQRT((AC$5-Entradas!$K$16)^2+($A40-Entradas!$L$16)^2)&lt;=Entradas!$D$16))</f>
        <v>4</v>
      </c>
      <c r="AD40" s="18">
        <f>IF((AD$5^2+$A40^2)&gt;Entradas!$B$5^2,"",--(SQRT((AD$5-Entradas!$K$12)^2+($A40-Entradas!$L$12)^2)&lt;=Entradas!$D$12)+--(SQRT((AD$5-Entradas!$K$13)^2+($A40-Entradas!$L$13)^2)&lt;=Entradas!$D$13)+--(SQRT((AD$5-Entradas!$K$14)^2+($A40-Entradas!$L$14)^2)&lt;=Entradas!$D$14)+--(SQRT((AD$5-Entradas!$K$15)^2+($A40-Entradas!$L$15)^2)&lt;=Entradas!$D$15)+--(SQRT((AD$5-Entradas!$K$16)^2+($A40-Entradas!$L$16)^2)&lt;=Entradas!$D$16))</f>
        <v>4</v>
      </c>
      <c r="AE40" s="18">
        <f>IF((AE$5^2+$A40^2)&gt;Entradas!$B$5^2,"",--(SQRT((AE$5-Entradas!$K$12)^2+($A40-Entradas!$L$12)^2)&lt;=Entradas!$D$12)+--(SQRT((AE$5-Entradas!$K$13)^2+($A40-Entradas!$L$13)^2)&lt;=Entradas!$D$13)+--(SQRT((AE$5-Entradas!$K$14)^2+($A40-Entradas!$L$14)^2)&lt;=Entradas!$D$14)+--(SQRT((AE$5-Entradas!$K$15)^2+($A40-Entradas!$L$15)^2)&lt;=Entradas!$D$15)+--(SQRT((AE$5-Entradas!$K$16)^2+($A40-Entradas!$L$16)^2)&lt;=Entradas!$D$16))</f>
        <v>4</v>
      </c>
      <c r="AF40" s="18">
        <f>IF((AF$5^2+$A40^2)&gt;Entradas!$B$5^2,"",--(SQRT((AF$5-Entradas!$K$12)^2+($A40-Entradas!$L$12)^2)&lt;=Entradas!$D$12)+--(SQRT((AF$5-Entradas!$K$13)^2+($A40-Entradas!$L$13)^2)&lt;=Entradas!$D$13)+--(SQRT((AF$5-Entradas!$K$14)^2+($A40-Entradas!$L$14)^2)&lt;=Entradas!$D$14)+--(SQRT((AF$5-Entradas!$K$15)^2+($A40-Entradas!$L$15)^2)&lt;=Entradas!$D$15)+--(SQRT((AF$5-Entradas!$K$16)^2+($A40-Entradas!$L$16)^2)&lt;=Entradas!$D$16))</f>
        <v>4</v>
      </c>
      <c r="AG40" s="18">
        <f>IF((AG$5^2+$A40^2)&gt;Entradas!$B$5^2,"",--(SQRT((AG$5-Entradas!$K$12)^2+($A40-Entradas!$L$12)^2)&lt;=Entradas!$D$12)+--(SQRT((AG$5-Entradas!$K$13)^2+($A40-Entradas!$L$13)^2)&lt;=Entradas!$D$13)+--(SQRT((AG$5-Entradas!$K$14)^2+($A40-Entradas!$L$14)^2)&lt;=Entradas!$D$14)+--(SQRT((AG$5-Entradas!$K$15)^2+($A40-Entradas!$L$15)^2)&lt;=Entradas!$D$15)+--(SQRT((AG$5-Entradas!$K$16)^2+($A40-Entradas!$L$16)^2)&lt;=Entradas!$D$16))</f>
        <v>4</v>
      </c>
      <c r="AH40" s="18">
        <f>IF((AH$5^2+$A40^2)&gt;Entradas!$B$5^2,"",--(SQRT((AH$5-Entradas!$K$12)^2+($A40-Entradas!$L$12)^2)&lt;=Entradas!$D$12)+--(SQRT((AH$5-Entradas!$K$13)^2+($A40-Entradas!$L$13)^2)&lt;=Entradas!$D$13)+--(SQRT((AH$5-Entradas!$K$14)^2+($A40-Entradas!$L$14)^2)&lt;=Entradas!$D$14)+--(SQRT((AH$5-Entradas!$K$15)^2+($A40-Entradas!$L$15)^2)&lt;=Entradas!$D$15)+--(SQRT((AH$5-Entradas!$K$16)^2+($A40-Entradas!$L$16)^2)&lt;=Entradas!$D$16))</f>
        <v>4</v>
      </c>
      <c r="AI40" s="18">
        <f>IF((AI$5^2+$A40^2)&gt;Entradas!$B$5^2,"",--(SQRT((AI$5-Entradas!$K$12)^2+($A40-Entradas!$L$12)^2)&lt;=Entradas!$D$12)+--(SQRT((AI$5-Entradas!$K$13)^2+($A40-Entradas!$L$13)^2)&lt;=Entradas!$D$13)+--(SQRT((AI$5-Entradas!$K$14)^2+($A40-Entradas!$L$14)^2)&lt;=Entradas!$D$14)+--(SQRT((AI$5-Entradas!$K$15)^2+($A40-Entradas!$L$15)^2)&lt;=Entradas!$D$15)+--(SQRT((AI$5-Entradas!$K$16)^2+($A40-Entradas!$L$16)^2)&lt;=Entradas!$D$16))</f>
        <v>4</v>
      </c>
      <c r="AJ40" s="18">
        <f>IF((AJ$5^2+$A40^2)&gt;Entradas!$B$5^2,"",--(SQRT((AJ$5-Entradas!$K$12)^2+($A40-Entradas!$L$12)^2)&lt;=Entradas!$D$12)+--(SQRT((AJ$5-Entradas!$K$13)^2+($A40-Entradas!$L$13)^2)&lt;=Entradas!$D$13)+--(SQRT((AJ$5-Entradas!$K$14)^2+($A40-Entradas!$L$14)^2)&lt;=Entradas!$D$14)+--(SQRT((AJ$5-Entradas!$K$15)^2+($A40-Entradas!$L$15)^2)&lt;=Entradas!$D$15)+--(SQRT((AJ$5-Entradas!$K$16)^2+($A40-Entradas!$L$16)^2)&lt;=Entradas!$D$16))</f>
        <v>4</v>
      </c>
      <c r="AK40" s="18" t="str">
        <f>IF((AK$5^2+$A40^2)&gt;Entradas!$B$5^2,"",--(SQRT((AK$5-Entradas!$K$12)^2+($A40-Entradas!$L$12)^2)&lt;=Entradas!$D$12)+--(SQRT((AK$5-Entradas!$K$13)^2+($A40-Entradas!$L$13)^2)&lt;=Entradas!$D$13)+--(SQRT((AK$5-Entradas!$K$14)^2+($A40-Entradas!$L$14)^2)&lt;=Entradas!$D$14)+--(SQRT((AK$5-Entradas!$K$15)^2+($A40-Entradas!$L$15)^2)&lt;=Entradas!$D$15)+--(SQRT((AK$5-Entradas!$K$16)^2+($A40-Entradas!$L$16)^2)&lt;=Entradas!$D$16))</f>
        <v/>
      </c>
      <c r="AL40" s="18" t="str">
        <f>IF((AL$5^2+$A40^2)&gt;Entradas!$B$5^2,"",--(SQRT((AL$5-Entradas!$K$12)^2+($A40-Entradas!$L$12)^2)&lt;=Entradas!$D$12)+--(SQRT((AL$5-Entradas!$K$13)^2+($A40-Entradas!$L$13)^2)&lt;=Entradas!$D$13)+--(SQRT((AL$5-Entradas!$K$14)^2+($A40-Entradas!$L$14)^2)&lt;=Entradas!$D$14)+--(SQRT((AL$5-Entradas!$K$15)^2+($A40-Entradas!$L$15)^2)&lt;=Entradas!$D$15)+--(SQRT((AL$5-Entradas!$K$16)^2+($A40-Entradas!$L$16)^2)&lt;=Entradas!$D$16))</f>
        <v/>
      </c>
      <c r="AM40" s="18" t="str">
        <f>IF((AM$5^2+$A40^2)&gt;Entradas!$B$5^2,"",--(SQRT((AM$5-Entradas!$K$12)^2+($A40-Entradas!$L$12)^2)&lt;=Entradas!$D$12)+--(SQRT((AM$5-Entradas!$K$13)^2+($A40-Entradas!$L$13)^2)&lt;=Entradas!$D$13)+--(SQRT((AM$5-Entradas!$K$14)^2+($A40-Entradas!$L$14)^2)&lt;=Entradas!$D$14)+--(SQRT((AM$5-Entradas!$K$15)^2+($A40-Entradas!$L$15)^2)&lt;=Entradas!$D$15)+--(SQRT((AM$5-Entradas!$K$16)^2+($A40-Entradas!$L$16)^2)&lt;=Entradas!$D$16))</f>
        <v/>
      </c>
      <c r="AN40" s="18" t="str">
        <f>IF((AN$5^2+$A40^2)&gt;Entradas!$B$5^2,"",--(SQRT((AN$5-Entradas!$K$12)^2+($A40-Entradas!$L$12)^2)&lt;=Entradas!$D$12)+--(SQRT((AN$5-Entradas!$K$13)^2+($A40-Entradas!$L$13)^2)&lt;=Entradas!$D$13)+--(SQRT((AN$5-Entradas!$K$14)^2+($A40-Entradas!$L$14)^2)&lt;=Entradas!$D$14)+--(SQRT((AN$5-Entradas!$K$15)^2+($A40-Entradas!$L$15)^2)&lt;=Entradas!$D$15)+--(SQRT((AN$5-Entradas!$K$16)^2+($A40-Entradas!$L$16)^2)&lt;=Entradas!$D$16))</f>
        <v/>
      </c>
      <c r="AO40" s="18" t="str">
        <f>IF((AO$5^2+$A40^2)&gt;Entradas!$B$5^2,"",--(SQRT((AO$5-Entradas!$K$12)^2+($A40-Entradas!$L$12)^2)&lt;=Entradas!$D$12)+--(SQRT((AO$5-Entradas!$K$13)^2+($A40-Entradas!$L$13)^2)&lt;=Entradas!$D$13)+--(SQRT((AO$5-Entradas!$K$14)^2+($A40-Entradas!$L$14)^2)&lt;=Entradas!$D$14)+--(SQRT((AO$5-Entradas!$K$15)^2+($A40-Entradas!$L$15)^2)&lt;=Entradas!$D$15)+--(SQRT((AO$5-Entradas!$K$16)^2+($A40-Entradas!$L$16)^2)&lt;=Entradas!$D$16))</f>
        <v/>
      </c>
      <c r="AP40" s="18" t="str">
        <f>IF((AP$5^2+$A40^2)&gt;Entradas!$B$5^2,"",--(SQRT((AP$5-Entradas!$K$12)^2+($A40-Entradas!$L$12)^2)&lt;=Entradas!$D$12)+--(SQRT((AP$5-Entradas!$K$13)^2+($A40-Entradas!$L$13)^2)&lt;=Entradas!$D$13)+--(SQRT((AP$5-Entradas!$K$14)^2+($A40-Entradas!$L$14)^2)&lt;=Entradas!$D$14)+--(SQRT((AP$5-Entradas!$K$15)^2+($A40-Entradas!$L$15)^2)&lt;=Entradas!$D$15)+--(SQRT((AP$5-Entradas!$K$16)^2+($A40-Entradas!$L$16)^2)&lt;=Entradas!$D$16))</f>
        <v/>
      </c>
    </row>
    <row r="41" spans="1:42" ht="18" customHeight="1" x14ac:dyDescent="0.2">
      <c r="A41" s="17">
        <f>A40-2*Entradas!$B$5/(41-1)</f>
        <v>-1.5000000000000011</v>
      </c>
      <c r="B41" s="18" t="str">
        <f>IF((B$5^2+$A41^2)&gt;Entradas!$B$5^2,"",--(SQRT((B$5-Entradas!$K$12)^2+($A41-Entradas!$L$12)^2)&lt;=Entradas!$D$12)+--(SQRT((B$5-Entradas!$K$13)^2+($A41-Entradas!$L$13)^2)&lt;=Entradas!$D$13)+--(SQRT((B$5-Entradas!$K$14)^2+($A41-Entradas!$L$14)^2)&lt;=Entradas!$D$14)+--(SQRT((B$5-Entradas!$K$15)^2+($A41-Entradas!$L$15)^2)&lt;=Entradas!$D$15)+--(SQRT((B$5-Entradas!$K$16)^2+($A41-Entradas!$L$16)^2)&lt;=Entradas!$D$16))</f>
        <v/>
      </c>
      <c r="C41" s="18" t="str">
        <f>IF((C$5^2+$A41^2)&gt;Entradas!$B$5^2,"",--(SQRT((C$5-Entradas!$K$12)^2+($A41-Entradas!$L$12)^2)&lt;=Entradas!$D$12)+--(SQRT((C$5-Entradas!$K$13)^2+($A41-Entradas!$L$13)^2)&lt;=Entradas!$D$13)+--(SQRT((C$5-Entradas!$K$14)^2+($A41-Entradas!$L$14)^2)&lt;=Entradas!$D$14)+--(SQRT((C$5-Entradas!$K$15)^2+($A41-Entradas!$L$15)^2)&lt;=Entradas!$D$15)+--(SQRT((C$5-Entradas!$K$16)^2+($A41-Entradas!$L$16)^2)&lt;=Entradas!$D$16))</f>
        <v/>
      </c>
      <c r="D41" s="18" t="str">
        <f>IF((D$5^2+$A41^2)&gt;Entradas!$B$5^2,"",--(SQRT((D$5-Entradas!$K$12)^2+($A41-Entradas!$L$12)^2)&lt;=Entradas!$D$12)+--(SQRT((D$5-Entradas!$K$13)^2+($A41-Entradas!$L$13)^2)&lt;=Entradas!$D$13)+--(SQRT((D$5-Entradas!$K$14)^2+($A41-Entradas!$L$14)^2)&lt;=Entradas!$D$14)+--(SQRT((D$5-Entradas!$K$15)^2+($A41-Entradas!$L$15)^2)&lt;=Entradas!$D$15)+--(SQRT((D$5-Entradas!$K$16)^2+($A41-Entradas!$L$16)^2)&lt;=Entradas!$D$16))</f>
        <v/>
      </c>
      <c r="E41" s="18" t="str">
        <f>IF((E$5^2+$A41^2)&gt;Entradas!$B$5^2,"",--(SQRT((E$5-Entradas!$K$12)^2+($A41-Entradas!$L$12)^2)&lt;=Entradas!$D$12)+--(SQRT((E$5-Entradas!$K$13)^2+($A41-Entradas!$L$13)^2)&lt;=Entradas!$D$13)+--(SQRT((E$5-Entradas!$K$14)^2+($A41-Entradas!$L$14)^2)&lt;=Entradas!$D$14)+--(SQRT((E$5-Entradas!$K$15)^2+($A41-Entradas!$L$15)^2)&lt;=Entradas!$D$15)+--(SQRT((E$5-Entradas!$K$16)^2+($A41-Entradas!$L$16)^2)&lt;=Entradas!$D$16))</f>
        <v/>
      </c>
      <c r="F41" s="18" t="str">
        <f>IF((F$5^2+$A41^2)&gt;Entradas!$B$5^2,"",--(SQRT((F$5-Entradas!$K$12)^2+($A41-Entradas!$L$12)^2)&lt;=Entradas!$D$12)+--(SQRT((F$5-Entradas!$K$13)^2+($A41-Entradas!$L$13)^2)&lt;=Entradas!$D$13)+--(SQRT((F$5-Entradas!$K$14)^2+($A41-Entradas!$L$14)^2)&lt;=Entradas!$D$14)+--(SQRT((F$5-Entradas!$K$15)^2+($A41-Entradas!$L$15)^2)&lt;=Entradas!$D$15)+--(SQRT((F$5-Entradas!$K$16)^2+($A41-Entradas!$L$16)^2)&lt;=Entradas!$D$16))</f>
        <v/>
      </c>
      <c r="G41" s="18" t="str">
        <f>IF((G$5^2+$A41^2)&gt;Entradas!$B$5^2,"",--(SQRT((G$5-Entradas!$K$12)^2+($A41-Entradas!$L$12)^2)&lt;=Entradas!$D$12)+--(SQRT((G$5-Entradas!$K$13)^2+($A41-Entradas!$L$13)^2)&lt;=Entradas!$D$13)+--(SQRT((G$5-Entradas!$K$14)^2+($A41-Entradas!$L$14)^2)&lt;=Entradas!$D$14)+--(SQRT((G$5-Entradas!$K$15)^2+($A41-Entradas!$L$15)^2)&lt;=Entradas!$D$15)+--(SQRT((G$5-Entradas!$K$16)^2+($A41-Entradas!$L$16)^2)&lt;=Entradas!$D$16))</f>
        <v/>
      </c>
      <c r="H41" s="18" t="str">
        <f>IF((H$5^2+$A41^2)&gt;Entradas!$B$5^2,"",--(SQRT((H$5-Entradas!$K$12)^2+($A41-Entradas!$L$12)^2)&lt;=Entradas!$D$12)+--(SQRT((H$5-Entradas!$K$13)^2+($A41-Entradas!$L$13)^2)&lt;=Entradas!$D$13)+--(SQRT((H$5-Entradas!$K$14)^2+($A41-Entradas!$L$14)^2)&lt;=Entradas!$D$14)+--(SQRT((H$5-Entradas!$K$15)^2+($A41-Entradas!$L$15)^2)&lt;=Entradas!$D$15)+--(SQRT((H$5-Entradas!$K$16)^2+($A41-Entradas!$L$16)^2)&lt;=Entradas!$D$16))</f>
        <v/>
      </c>
      <c r="I41" s="18">
        <f>IF((I$5^2+$A41^2)&gt;Entradas!$B$5^2,"",--(SQRT((I$5-Entradas!$K$12)^2+($A41-Entradas!$L$12)^2)&lt;=Entradas!$D$12)+--(SQRT((I$5-Entradas!$K$13)^2+($A41-Entradas!$L$13)^2)&lt;=Entradas!$D$13)+--(SQRT((I$5-Entradas!$K$14)^2+($A41-Entradas!$L$14)^2)&lt;=Entradas!$D$14)+--(SQRT((I$5-Entradas!$K$15)^2+($A41-Entradas!$L$15)^2)&lt;=Entradas!$D$15)+--(SQRT((I$5-Entradas!$K$16)^2+($A41-Entradas!$L$16)^2)&lt;=Entradas!$D$16))</f>
        <v>5</v>
      </c>
      <c r="J41" s="18">
        <f>IF((J$5^2+$A41^2)&gt;Entradas!$B$5^2,"",--(SQRT((J$5-Entradas!$K$12)^2+($A41-Entradas!$L$12)^2)&lt;=Entradas!$D$12)+--(SQRT((J$5-Entradas!$K$13)^2+($A41-Entradas!$L$13)^2)&lt;=Entradas!$D$13)+--(SQRT((J$5-Entradas!$K$14)^2+($A41-Entradas!$L$14)^2)&lt;=Entradas!$D$14)+--(SQRT((J$5-Entradas!$K$15)^2+($A41-Entradas!$L$15)^2)&lt;=Entradas!$D$15)+--(SQRT((J$5-Entradas!$K$16)^2+($A41-Entradas!$L$16)^2)&lt;=Entradas!$D$16))</f>
        <v>5</v>
      </c>
      <c r="K41" s="18">
        <f>IF((K$5^2+$A41^2)&gt;Entradas!$B$5^2,"",--(SQRT((K$5-Entradas!$K$12)^2+($A41-Entradas!$L$12)^2)&lt;=Entradas!$D$12)+--(SQRT((K$5-Entradas!$K$13)^2+($A41-Entradas!$L$13)^2)&lt;=Entradas!$D$13)+--(SQRT((K$5-Entradas!$K$14)^2+($A41-Entradas!$L$14)^2)&lt;=Entradas!$D$14)+--(SQRT((K$5-Entradas!$K$15)^2+($A41-Entradas!$L$15)^2)&lt;=Entradas!$D$15)+--(SQRT((K$5-Entradas!$K$16)^2+($A41-Entradas!$L$16)^2)&lt;=Entradas!$D$16))</f>
        <v>5</v>
      </c>
      <c r="L41" s="18">
        <f>IF((L$5^2+$A41^2)&gt;Entradas!$B$5^2,"",--(SQRT((L$5-Entradas!$K$12)^2+($A41-Entradas!$L$12)^2)&lt;=Entradas!$D$12)+--(SQRT((L$5-Entradas!$K$13)^2+($A41-Entradas!$L$13)^2)&lt;=Entradas!$D$13)+--(SQRT((L$5-Entradas!$K$14)^2+($A41-Entradas!$L$14)^2)&lt;=Entradas!$D$14)+--(SQRT((L$5-Entradas!$K$15)^2+($A41-Entradas!$L$15)^2)&lt;=Entradas!$D$15)+--(SQRT((L$5-Entradas!$K$16)^2+($A41-Entradas!$L$16)^2)&lt;=Entradas!$D$16))</f>
        <v>5</v>
      </c>
      <c r="M41" s="18">
        <f>IF((M$5^2+$A41^2)&gt;Entradas!$B$5^2,"",--(SQRT((M$5-Entradas!$K$12)^2+($A41-Entradas!$L$12)^2)&lt;=Entradas!$D$12)+--(SQRT((M$5-Entradas!$K$13)^2+($A41-Entradas!$L$13)^2)&lt;=Entradas!$D$13)+--(SQRT((M$5-Entradas!$K$14)^2+($A41-Entradas!$L$14)^2)&lt;=Entradas!$D$14)+--(SQRT((M$5-Entradas!$K$15)^2+($A41-Entradas!$L$15)^2)&lt;=Entradas!$D$15)+--(SQRT((M$5-Entradas!$K$16)^2+($A41-Entradas!$L$16)^2)&lt;=Entradas!$D$16))</f>
        <v>5</v>
      </c>
      <c r="N41" s="18">
        <f>IF((N$5^2+$A41^2)&gt;Entradas!$B$5^2,"",--(SQRT((N$5-Entradas!$K$12)^2+($A41-Entradas!$L$12)^2)&lt;=Entradas!$D$12)+--(SQRT((N$5-Entradas!$K$13)^2+($A41-Entradas!$L$13)^2)&lt;=Entradas!$D$13)+--(SQRT((N$5-Entradas!$K$14)^2+($A41-Entradas!$L$14)^2)&lt;=Entradas!$D$14)+--(SQRT((N$5-Entradas!$K$15)^2+($A41-Entradas!$L$15)^2)&lt;=Entradas!$D$15)+--(SQRT((N$5-Entradas!$K$16)^2+($A41-Entradas!$L$16)^2)&lt;=Entradas!$D$16))</f>
        <v>5</v>
      </c>
      <c r="O41" s="18">
        <f>IF((O$5^2+$A41^2)&gt;Entradas!$B$5^2,"",--(SQRT((O$5-Entradas!$K$12)^2+($A41-Entradas!$L$12)^2)&lt;=Entradas!$D$12)+--(SQRT((O$5-Entradas!$K$13)^2+($A41-Entradas!$L$13)^2)&lt;=Entradas!$D$13)+--(SQRT((O$5-Entradas!$K$14)^2+($A41-Entradas!$L$14)^2)&lt;=Entradas!$D$14)+--(SQRT((O$5-Entradas!$K$15)^2+($A41-Entradas!$L$15)^2)&lt;=Entradas!$D$15)+--(SQRT((O$5-Entradas!$K$16)^2+($A41-Entradas!$L$16)^2)&lt;=Entradas!$D$16))</f>
        <v>5</v>
      </c>
      <c r="P41" s="18">
        <f>IF((P$5^2+$A41^2)&gt;Entradas!$B$5^2,"",--(SQRT((P$5-Entradas!$K$12)^2+($A41-Entradas!$L$12)^2)&lt;=Entradas!$D$12)+--(SQRT((P$5-Entradas!$K$13)^2+($A41-Entradas!$L$13)^2)&lt;=Entradas!$D$13)+--(SQRT((P$5-Entradas!$K$14)^2+($A41-Entradas!$L$14)^2)&lt;=Entradas!$D$14)+--(SQRT((P$5-Entradas!$K$15)^2+($A41-Entradas!$L$15)^2)&lt;=Entradas!$D$15)+--(SQRT((P$5-Entradas!$K$16)^2+($A41-Entradas!$L$16)^2)&lt;=Entradas!$D$16))</f>
        <v>5</v>
      </c>
      <c r="Q41" s="18">
        <f>IF((Q$5^2+$A41^2)&gt;Entradas!$B$5^2,"",--(SQRT((Q$5-Entradas!$K$12)^2+($A41-Entradas!$L$12)^2)&lt;=Entradas!$D$12)+--(SQRT((Q$5-Entradas!$K$13)^2+($A41-Entradas!$L$13)^2)&lt;=Entradas!$D$13)+--(SQRT((Q$5-Entradas!$K$14)^2+($A41-Entradas!$L$14)^2)&lt;=Entradas!$D$14)+--(SQRT((Q$5-Entradas!$K$15)^2+($A41-Entradas!$L$15)^2)&lt;=Entradas!$D$15)+--(SQRT((Q$5-Entradas!$K$16)^2+($A41-Entradas!$L$16)^2)&lt;=Entradas!$D$16))</f>
        <v>5</v>
      </c>
      <c r="R41" s="18">
        <f>IF((R$5^2+$A41^2)&gt;Entradas!$B$5^2,"",--(SQRT((R$5-Entradas!$K$12)^2+($A41-Entradas!$L$12)^2)&lt;=Entradas!$D$12)+--(SQRT((R$5-Entradas!$K$13)^2+($A41-Entradas!$L$13)^2)&lt;=Entradas!$D$13)+--(SQRT((R$5-Entradas!$K$14)^2+($A41-Entradas!$L$14)^2)&lt;=Entradas!$D$14)+--(SQRT((R$5-Entradas!$K$15)^2+($A41-Entradas!$L$15)^2)&lt;=Entradas!$D$15)+--(SQRT((R$5-Entradas!$K$16)^2+($A41-Entradas!$L$16)^2)&lt;=Entradas!$D$16))</f>
        <v>5</v>
      </c>
      <c r="S41" s="18">
        <f>IF((S$5^2+$A41^2)&gt;Entradas!$B$5^2,"",--(SQRT((S$5-Entradas!$K$12)^2+($A41-Entradas!$L$12)^2)&lt;=Entradas!$D$12)+--(SQRT((S$5-Entradas!$K$13)^2+($A41-Entradas!$L$13)^2)&lt;=Entradas!$D$13)+--(SQRT((S$5-Entradas!$K$14)^2+($A41-Entradas!$L$14)^2)&lt;=Entradas!$D$14)+--(SQRT((S$5-Entradas!$K$15)^2+($A41-Entradas!$L$15)^2)&lt;=Entradas!$D$15)+--(SQRT((S$5-Entradas!$K$16)^2+($A41-Entradas!$L$16)^2)&lt;=Entradas!$D$16))</f>
        <v>4</v>
      </c>
      <c r="T41" s="18">
        <f>IF((T$5^2+$A41^2)&gt;Entradas!$B$5^2,"",--(SQRT((T$5-Entradas!$K$12)^2+($A41-Entradas!$L$12)^2)&lt;=Entradas!$D$12)+--(SQRT((T$5-Entradas!$K$13)^2+($A41-Entradas!$L$13)^2)&lt;=Entradas!$D$13)+--(SQRT((T$5-Entradas!$K$14)^2+($A41-Entradas!$L$14)^2)&lt;=Entradas!$D$14)+--(SQRT((T$5-Entradas!$K$15)^2+($A41-Entradas!$L$15)^2)&lt;=Entradas!$D$15)+--(SQRT((T$5-Entradas!$K$16)^2+($A41-Entradas!$L$16)^2)&lt;=Entradas!$D$16))</f>
        <v>4</v>
      </c>
      <c r="U41" s="18">
        <f>IF((U$5^2+$A41^2)&gt;Entradas!$B$5^2,"",--(SQRT((U$5-Entradas!$K$12)^2+($A41-Entradas!$L$12)^2)&lt;=Entradas!$D$12)+--(SQRT((U$5-Entradas!$K$13)^2+($A41-Entradas!$L$13)^2)&lt;=Entradas!$D$13)+--(SQRT((U$5-Entradas!$K$14)^2+($A41-Entradas!$L$14)^2)&lt;=Entradas!$D$14)+--(SQRT((U$5-Entradas!$K$15)^2+($A41-Entradas!$L$15)^2)&lt;=Entradas!$D$15)+--(SQRT((U$5-Entradas!$K$16)^2+($A41-Entradas!$L$16)^2)&lt;=Entradas!$D$16))</f>
        <v>4</v>
      </c>
      <c r="V41" s="18">
        <f>IF((V$5^2+$A41^2)&gt;Entradas!$B$5^2,"",--(SQRT((V$5-Entradas!$K$12)^2+($A41-Entradas!$L$12)^2)&lt;=Entradas!$D$12)+--(SQRT((V$5-Entradas!$K$13)^2+($A41-Entradas!$L$13)^2)&lt;=Entradas!$D$13)+--(SQRT((V$5-Entradas!$K$14)^2+($A41-Entradas!$L$14)^2)&lt;=Entradas!$D$14)+--(SQRT((V$5-Entradas!$K$15)^2+($A41-Entradas!$L$15)^2)&lt;=Entradas!$D$15)+--(SQRT((V$5-Entradas!$K$16)^2+($A41-Entradas!$L$16)^2)&lt;=Entradas!$D$16))</f>
        <v>4</v>
      </c>
      <c r="W41" s="18">
        <f>IF((W$5^2+$A41^2)&gt;Entradas!$B$5^2,"",--(SQRT((W$5-Entradas!$K$12)^2+($A41-Entradas!$L$12)^2)&lt;=Entradas!$D$12)+--(SQRT((W$5-Entradas!$K$13)^2+($A41-Entradas!$L$13)^2)&lt;=Entradas!$D$13)+--(SQRT((W$5-Entradas!$K$14)^2+($A41-Entradas!$L$14)^2)&lt;=Entradas!$D$14)+--(SQRT((W$5-Entradas!$K$15)^2+($A41-Entradas!$L$15)^2)&lt;=Entradas!$D$15)+--(SQRT((W$5-Entradas!$K$16)^2+($A41-Entradas!$L$16)^2)&lt;=Entradas!$D$16))</f>
        <v>4</v>
      </c>
      <c r="X41" s="18">
        <f>IF((X$5^2+$A41^2)&gt;Entradas!$B$5^2,"",--(SQRT((X$5-Entradas!$K$12)^2+($A41-Entradas!$L$12)^2)&lt;=Entradas!$D$12)+--(SQRT((X$5-Entradas!$K$13)^2+($A41-Entradas!$L$13)^2)&lt;=Entradas!$D$13)+--(SQRT((X$5-Entradas!$K$14)^2+($A41-Entradas!$L$14)^2)&lt;=Entradas!$D$14)+--(SQRT((X$5-Entradas!$K$15)^2+($A41-Entradas!$L$15)^2)&lt;=Entradas!$D$15)+--(SQRT((X$5-Entradas!$K$16)^2+($A41-Entradas!$L$16)^2)&lt;=Entradas!$D$16))</f>
        <v>4</v>
      </c>
      <c r="Y41" s="18">
        <f>IF((Y$5^2+$A41^2)&gt;Entradas!$B$5^2,"",--(SQRT((Y$5-Entradas!$K$12)^2+($A41-Entradas!$L$12)^2)&lt;=Entradas!$D$12)+--(SQRT((Y$5-Entradas!$K$13)^2+($A41-Entradas!$L$13)^2)&lt;=Entradas!$D$13)+--(SQRT((Y$5-Entradas!$K$14)^2+($A41-Entradas!$L$14)^2)&lt;=Entradas!$D$14)+--(SQRT((Y$5-Entradas!$K$15)^2+($A41-Entradas!$L$15)^2)&lt;=Entradas!$D$15)+--(SQRT((Y$5-Entradas!$K$16)^2+($A41-Entradas!$L$16)^2)&lt;=Entradas!$D$16))</f>
        <v>4</v>
      </c>
      <c r="Z41" s="18">
        <f>IF((Z$5^2+$A41^2)&gt;Entradas!$B$5^2,"",--(SQRT((Z$5-Entradas!$K$12)^2+($A41-Entradas!$L$12)^2)&lt;=Entradas!$D$12)+--(SQRT((Z$5-Entradas!$K$13)^2+($A41-Entradas!$L$13)^2)&lt;=Entradas!$D$13)+--(SQRT((Z$5-Entradas!$K$14)^2+($A41-Entradas!$L$14)^2)&lt;=Entradas!$D$14)+--(SQRT((Z$5-Entradas!$K$15)^2+($A41-Entradas!$L$15)^2)&lt;=Entradas!$D$15)+--(SQRT((Z$5-Entradas!$K$16)^2+($A41-Entradas!$L$16)^2)&lt;=Entradas!$D$16))</f>
        <v>4</v>
      </c>
      <c r="AA41" s="18">
        <f>IF((AA$5^2+$A41^2)&gt;Entradas!$B$5^2,"",--(SQRT((AA$5-Entradas!$K$12)^2+($A41-Entradas!$L$12)^2)&lt;=Entradas!$D$12)+--(SQRT((AA$5-Entradas!$K$13)^2+($A41-Entradas!$L$13)^2)&lt;=Entradas!$D$13)+--(SQRT((AA$5-Entradas!$K$14)^2+($A41-Entradas!$L$14)^2)&lt;=Entradas!$D$14)+--(SQRT((AA$5-Entradas!$K$15)^2+($A41-Entradas!$L$15)^2)&lt;=Entradas!$D$15)+--(SQRT((AA$5-Entradas!$K$16)^2+($A41-Entradas!$L$16)^2)&lt;=Entradas!$D$16))</f>
        <v>4</v>
      </c>
      <c r="AB41" s="18">
        <f>IF((AB$5^2+$A41^2)&gt;Entradas!$B$5^2,"",--(SQRT((AB$5-Entradas!$K$12)^2+($A41-Entradas!$L$12)^2)&lt;=Entradas!$D$12)+--(SQRT((AB$5-Entradas!$K$13)^2+($A41-Entradas!$L$13)^2)&lt;=Entradas!$D$13)+--(SQRT((AB$5-Entradas!$K$14)^2+($A41-Entradas!$L$14)^2)&lt;=Entradas!$D$14)+--(SQRT((AB$5-Entradas!$K$15)^2+($A41-Entradas!$L$15)^2)&lt;=Entradas!$D$15)+--(SQRT((AB$5-Entradas!$K$16)^2+($A41-Entradas!$L$16)^2)&lt;=Entradas!$D$16))</f>
        <v>4</v>
      </c>
      <c r="AC41" s="18">
        <f>IF((AC$5^2+$A41^2)&gt;Entradas!$B$5^2,"",--(SQRT((AC$5-Entradas!$K$12)^2+($A41-Entradas!$L$12)^2)&lt;=Entradas!$D$12)+--(SQRT((AC$5-Entradas!$K$13)^2+($A41-Entradas!$L$13)^2)&lt;=Entradas!$D$13)+--(SQRT((AC$5-Entradas!$K$14)^2+($A41-Entradas!$L$14)^2)&lt;=Entradas!$D$14)+--(SQRT((AC$5-Entradas!$K$15)^2+($A41-Entradas!$L$15)^2)&lt;=Entradas!$D$15)+--(SQRT((AC$5-Entradas!$K$16)^2+($A41-Entradas!$L$16)^2)&lt;=Entradas!$D$16))</f>
        <v>4</v>
      </c>
      <c r="AD41" s="18">
        <f>IF((AD$5^2+$A41^2)&gt;Entradas!$B$5^2,"",--(SQRT((AD$5-Entradas!$K$12)^2+($A41-Entradas!$L$12)^2)&lt;=Entradas!$D$12)+--(SQRT((AD$5-Entradas!$K$13)^2+($A41-Entradas!$L$13)^2)&lt;=Entradas!$D$13)+--(SQRT((AD$5-Entradas!$K$14)^2+($A41-Entradas!$L$14)^2)&lt;=Entradas!$D$14)+--(SQRT((AD$5-Entradas!$K$15)^2+($A41-Entradas!$L$15)^2)&lt;=Entradas!$D$15)+--(SQRT((AD$5-Entradas!$K$16)^2+($A41-Entradas!$L$16)^2)&lt;=Entradas!$D$16))</f>
        <v>4</v>
      </c>
      <c r="AE41" s="18">
        <f>IF((AE$5^2+$A41^2)&gt;Entradas!$B$5^2,"",--(SQRT((AE$5-Entradas!$K$12)^2+($A41-Entradas!$L$12)^2)&lt;=Entradas!$D$12)+--(SQRT((AE$5-Entradas!$K$13)^2+($A41-Entradas!$L$13)^2)&lt;=Entradas!$D$13)+--(SQRT((AE$5-Entradas!$K$14)^2+($A41-Entradas!$L$14)^2)&lt;=Entradas!$D$14)+--(SQRT((AE$5-Entradas!$K$15)^2+($A41-Entradas!$L$15)^2)&lt;=Entradas!$D$15)+--(SQRT((AE$5-Entradas!$K$16)^2+($A41-Entradas!$L$16)^2)&lt;=Entradas!$D$16))</f>
        <v>4</v>
      </c>
      <c r="AF41" s="18">
        <f>IF((AF$5^2+$A41^2)&gt;Entradas!$B$5^2,"",--(SQRT((AF$5-Entradas!$K$12)^2+($A41-Entradas!$L$12)^2)&lt;=Entradas!$D$12)+--(SQRT((AF$5-Entradas!$K$13)^2+($A41-Entradas!$L$13)^2)&lt;=Entradas!$D$13)+--(SQRT((AF$5-Entradas!$K$14)^2+($A41-Entradas!$L$14)^2)&lt;=Entradas!$D$14)+--(SQRT((AF$5-Entradas!$K$15)^2+($A41-Entradas!$L$15)^2)&lt;=Entradas!$D$15)+--(SQRT((AF$5-Entradas!$K$16)^2+($A41-Entradas!$L$16)^2)&lt;=Entradas!$D$16))</f>
        <v>4</v>
      </c>
      <c r="AG41" s="18">
        <f>IF((AG$5^2+$A41^2)&gt;Entradas!$B$5^2,"",--(SQRT((AG$5-Entradas!$K$12)^2+($A41-Entradas!$L$12)^2)&lt;=Entradas!$D$12)+--(SQRT((AG$5-Entradas!$K$13)^2+($A41-Entradas!$L$13)^2)&lt;=Entradas!$D$13)+--(SQRT((AG$5-Entradas!$K$14)^2+($A41-Entradas!$L$14)^2)&lt;=Entradas!$D$14)+--(SQRT((AG$5-Entradas!$K$15)^2+($A41-Entradas!$L$15)^2)&lt;=Entradas!$D$15)+--(SQRT((AG$5-Entradas!$K$16)^2+($A41-Entradas!$L$16)^2)&lt;=Entradas!$D$16))</f>
        <v>4</v>
      </c>
      <c r="AH41" s="18">
        <f>IF((AH$5^2+$A41^2)&gt;Entradas!$B$5^2,"",--(SQRT((AH$5-Entradas!$K$12)^2+($A41-Entradas!$L$12)^2)&lt;=Entradas!$D$12)+--(SQRT((AH$5-Entradas!$K$13)^2+($A41-Entradas!$L$13)^2)&lt;=Entradas!$D$13)+--(SQRT((AH$5-Entradas!$K$14)^2+($A41-Entradas!$L$14)^2)&lt;=Entradas!$D$14)+--(SQRT((AH$5-Entradas!$K$15)^2+($A41-Entradas!$L$15)^2)&lt;=Entradas!$D$15)+--(SQRT((AH$5-Entradas!$K$16)^2+($A41-Entradas!$L$16)^2)&lt;=Entradas!$D$16))</f>
        <v>4</v>
      </c>
      <c r="AI41" s="18">
        <f>IF((AI$5^2+$A41^2)&gt;Entradas!$B$5^2,"",--(SQRT((AI$5-Entradas!$K$12)^2+($A41-Entradas!$L$12)^2)&lt;=Entradas!$D$12)+--(SQRT((AI$5-Entradas!$K$13)^2+($A41-Entradas!$L$13)^2)&lt;=Entradas!$D$13)+--(SQRT((AI$5-Entradas!$K$14)^2+($A41-Entradas!$L$14)^2)&lt;=Entradas!$D$14)+--(SQRT((AI$5-Entradas!$K$15)^2+($A41-Entradas!$L$15)^2)&lt;=Entradas!$D$15)+--(SQRT((AI$5-Entradas!$K$16)^2+($A41-Entradas!$L$16)^2)&lt;=Entradas!$D$16))</f>
        <v>4</v>
      </c>
      <c r="AJ41" s="18" t="str">
        <f>IF((AJ$5^2+$A41^2)&gt;Entradas!$B$5^2,"",--(SQRT((AJ$5-Entradas!$K$12)^2+($A41-Entradas!$L$12)^2)&lt;=Entradas!$D$12)+--(SQRT((AJ$5-Entradas!$K$13)^2+($A41-Entradas!$L$13)^2)&lt;=Entradas!$D$13)+--(SQRT((AJ$5-Entradas!$K$14)^2+($A41-Entradas!$L$14)^2)&lt;=Entradas!$D$14)+--(SQRT((AJ$5-Entradas!$K$15)^2+($A41-Entradas!$L$15)^2)&lt;=Entradas!$D$15)+--(SQRT((AJ$5-Entradas!$K$16)^2+($A41-Entradas!$L$16)^2)&lt;=Entradas!$D$16))</f>
        <v/>
      </c>
      <c r="AK41" s="18" t="str">
        <f>IF((AK$5^2+$A41^2)&gt;Entradas!$B$5^2,"",--(SQRT((AK$5-Entradas!$K$12)^2+($A41-Entradas!$L$12)^2)&lt;=Entradas!$D$12)+--(SQRT((AK$5-Entradas!$K$13)^2+($A41-Entradas!$L$13)^2)&lt;=Entradas!$D$13)+--(SQRT((AK$5-Entradas!$K$14)^2+($A41-Entradas!$L$14)^2)&lt;=Entradas!$D$14)+--(SQRT((AK$5-Entradas!$K$15)^2+($A41-Entradas!$L$15)^2)&lt;=Entradas!$D$15)+--(SQRT((AK$5-Entradas!$K$16)^2+($A41-Entradas!$L$16)^2)&lt;=Entradas!$D$16))</f>
        <v/>
      </c>
      <c r="AL41" s="18" t="str">
        <f>IF((AL$5^2+$A41^2)&gt;Entradas!$B$5^2,"",--(SQRT((AL$5-Entradas!$K$12)^2+($A41-Entradas!$L$12)^2)&lt;=Entradas!$D$12)+--(SQRT((AL$5-Entradas!$K$13)^2+($A41-Entradas!$L$13)^2)&lt;=Entradas!$D$13)+--(SQRT((AL$5-Entradas!$K$14)^2+($A41-Entradas!$L$14)^2)&lt;=Entradas!$D$14)+--(SQRT((AL$5-Entradas!$K$15)^2+($A41-Entradas!$L$15)^2)&lt;=Entradas!$D$15)+--(SQRT((AL$5-Entradas!$K$16)^2+($A41-Entradas!$L$16)^2)&lt;=Entradas!$D$16))</f>
        <v/>
      </c>
      <c r="AM41" s="18" t="str">
        <f>IF((AM$5^2+$A41^2)&gt;Entradas!$B$5^2,"",--(SQRT((AM$5-Entradas!$K$12)^2+($A41-Entradas!$L$12)^2)&lt;=Entradas!$D$12)+--(SQRT((AM$5-Entradas!$K$13)^2+($A41-Entradas!$L$13)^2)&lt;=Entradas!$D$13)+--(SQRT((AM$5-Entradas!$K$14)^2+($A41-Entradas!$L$14)^2)&lt;=Entradas!$D$14)+--(SQRT((AM$5-Entradas!$K$15)^2+($A41-Entradas!$L$15)^2)&lt;=Entradas!$D$15)+--(SQRT((AM$5-Entradas!$K$16)^2+($A41-Entradas!$L$16)^2)&lt;=Entradas!$D$16))</f>
        <v/>
      </c>
      <c r="AN41" s="18" t="str">
        <f>IF((AN$5^2+$A41^2)&gt;Entradas!$B$5^2,"",--(SQRT((AN$5-Entradas!$K$12)^2+($A41-Entradas!$L$12)^2)&lt;=Entradas!$D$12)+--(SQRT((AN$5-Entradas!$K$13)^2+($A41-Entradas!$L$13)^2)&lt;=Entradas!$D$13)+--(SQRT((AN$5-Entradas!$K$14)^2+($A41-Entradas!$L$14)^2)&lt;=Entradas!$D$14)+--(SQRT((AN$5-Entradas!$K$15)^2+($A41-Entradas!$L$15)^2)&lt;=Entradas!$D$15)+--(SQRT((AN$5-Entradas!$K$16)^2+($A41-Entradas!$L$16)^2)&lt;=Entradas!$D$16))</f>
        <v/>
      </c>
      <c r="AO41" s="18" t="str">
        <f>IF((AO$5^2+$A41^2)&gt;Entradas!$B$5^2,"",--(SQRT((AO$5-Entradas!$K$12)^2+($A41-Entradas!$L$12)^2)&lt;=Entradas!$D$12)+--(SQRT((AO$5-Entradas!$K$13)^2+($A41-Entradas!$L$13)^2)&lt;=Entradas!$D$13)+--(SQRT((AO$5-Entradas!$K$14)^2+($A41-Entradas!$L$14)^2)&lt;=Entradas!$D$14)+--(SQRT((AO$5-Entradas!$K$15)^2+($A41-Entradas!$L$15)^2)&lt;=Entradas!$D$15)+--(SQRT((AO$5-Entradas!$K$16)^2+($A41-Entradas!$L$16)^2)&lt;=Entradas!$D$16))</f>
        <v/>
      </c>
      <c r="AP41" s="18" t="str">
        <f>IF((AP$5^2+$A41^2)&gt;Entradas!$B$5^2,"",--(SQRT((AP$5-Entradas!$K$12)^2+($A41-Entradas!$L$12)^2)&lt;=Entradas!$D$12)+--(SQRT((AP$5-Entradas!$K$13)^2+($A41-Entradas!$L$13)^2)&lt;=Entradas!$D$13)+--(SQRT((AP$5-Entradas!$K$14)^2+($A41-Entradas!$L$14)^2)&lt;=Entradas!$D$14)+--(SQRT((AP$5-Entradas!$K$15)^2+($A41-Entradas!$L$15)^2)&lt;=Entradas!$D$15)+--(SQRT((AP$5-Entradas!$K$16)^2+($A41-Entradas!$L$16)^2)&lt;=Entradas!$D$16))</f>
        <v/>
      </c>
    </row>
    <row r="42" spans="1:42" ht="18" customHeight="1" x14ac:dyDescent="0.2">
      <c r="A42" s="17">
        <f>A41-2*Entradas!$B$5/(41-1)</f>
        <v>-1.6000000000000012</v>
      </c>
      <c r="B42" s="18" t="str">
        <f>IF((B$5^2+$A42^2)&gt;Entradas!$B$5^2,"",--(SQRT((B$5-Entradas!$K$12)^2+($A42-Entradas!$L$12)^2)&lt;=Entradas!$D$12)+--(SQRT((B$5-Entradas!$K$13)^2+($A42-Entradas!$L$13)^2)&lt;=Entradas!$D$13)+--(SQRT((B$5-Entradas!$K$14)^2+($A42-Entradas!$L$14)^2)&lt;=Entradas!$D$14)+--(SQRT((B$5-Entradas!$K$15)^2+($A42-Entradas!$L$15)^2)&lt;=Entradas!$D$15)+--(SQRT((B$5-Entradas!$K$16)^2+($A42-Entradas!$L$16)^2)&lt;=Entradas!$D$16))</f>
        <v/>
      </c>
      <c r="C42" s="18" t="str">
        <f>IF((C$5^2+$A42^2)&gt;Entradas!$B$5^2,"",--(SQRT((C$5-Entradas!$K$12)^2+($A42-Entradas!$L$12)^2)&lt;=Entradas!$D$12)+--(SQRT((C$5-Entradas!$K$13)^2+($A42-Entradas!$L$13)^2)&lt;=Entradas!$D$13)+--(SQRT((C$5-Entradas!$K$14)^2+($A42-Entradas!$L$14)^2)&lt;=Entradas!$D$14)+--(SQRT((C$5-Entradas!$K$15)^2+($A42-Entradas!$L$15)^2)&lt;=Entradas!$D$15)+--(SQRT((C$5-Entradas!$K$16)^2+($A42-Entradas!$L$16)^2)&lt;=Entradas!$D$16))</f>
        <v/>
      </c>
      <c r="D42" s="18" t="str">
        <f>IF((D$5^2+$A42^2)&gt;Entradas!$B$5^2,"",--(SQRT((D$5-Entradas!$K$12)^2+($A42-Entradas!$L$12)^2)&lt;=Entradas!$D$12)+--(SQRT((D$5-Entradas!$K$13)^2+($A42-Entradas!$L$13)^2)&lt;=Entradas!$D$13)+--(SQRT((D$5-Entradas!$K$14)^2+($A42-Entradas!$L$14)^2)&lt;=Entradas!$D$14)+--(SQRT((D$5-Entradas!$K$15)^2+($A42-Entradas!$L$15)^2)&lt;=Entradas!$D$15)+--(SQRT((D$5-Entradas!$K$16)^2+($A42-Entradas!$L$16)^2)&lt;=Entradas!$D$16))</f>
        <v/>
      </c>
      <c r="E42" s="18" t="str">
        <f>IF((E$5^2+$A42^2)&gt;Entradas!$B$5^2,"",--(SQRT((E$5-Entradas!$K$12)^2+($A42-Entradas!$L$12)^2)&lt;=Entradas!$D$12)+--(SQRT((E$5-Entradas!$K$13)^2+($A42-Entradas!$L$13)^2)&lt;=Entradas!$D$13)+--(SQRT((E$5-Entradas!$K$14)^2+($A42-Entradas!$L$14)^2)&lt;=Entradas!$D$14)+--(SQRT((E$5-Entradas!$K$15)^2+($A42-Entradas!$L$15)^2)&lt;=Entradas!$D$15)+--(SQRT((E$5-Entradas!$K$16)^2+($A42-Entradas!$L$16)^2)&lt;=Entradas!$D$16))</f>
        <v/>
      </c>
      <c r="F42" s="18" t="str">
        <f>IF((F$5^2+$A42^2)&gt;Entradas!$B$5^2,"",--(SQRT((F$5-Entradas!$K$12)^2+($A42-Entradas!$L$12)^2)&lt;=Entradas!$D$12)+--(SQRT((F$5-Entradas!$K$13)^2+($A42-Entradas!$L$13)^2)&lt;=Entradas!$D$13)+--(SQRT((F$5-Entradas!$K$14)^2+($A42-Entradas!$L$14)^2)&lt;=Entradas!$D$14)+--(SQRT((F$5-Entradas!$K$15)^2+($A42-Entradas!$L$15)^2)&lt;=Entradas!$D$15)+--(SQRT((F$5-Entradas!$K$16)^2+($A42-Entradas!$L$16)^2)&lt;=Entradas!$D$16))</f>
        <v/>
      </c>
      <c r="G42" s="18" t="str">
        <f>IF((G$5^2+$A42^2)&gt;Entradas!$B$5^2,"",--(SQRT((G$5-Entradas!$K$12)^2+($A42-Entradas!$L$12)^2)&lt;=Entradas!$D$12)+--(SQRT((G$5-Entradas!$K$13)^2+($A42-Entradas!$L$13)^2)&lt;=Entradas!$D$13)+--(SQRT((G$5-Entradas!$K$14)^2+($A42-Entradas!$L$14)^2)&lt;=Entradas!$D$14)+--(SQRT((G$5-Entradas!$K$15)^2+($A42-Entradas!$L$15)^2)&lt;=Entradas!$D$15)+--(SQRT((G$5-Entradas!$K$16)^2+($A42-Entradas!$L$16)^2)&lt;=Entradas!$D$16))</f>
        <v/>
      </c>
      <c r="H42" s="18" t="str">
        <f>IF((H$5^2+$A42^2)&gt;Entradas!$B$5^2,"",--(SQRT((H$5-Entradas!$K$12)^2+($A42-Entradas!$L$12)^2)&lt;=Entradas!$D$12)+--(SQRT((H$5-Entradas!$K$13)^2+($A42-Entradas!$L$13)^2)&lt;=Entradas!$D$13)+--(SQRT((H$5-Entradas!$K$14)^2+($A42-Entradas!$L$14)^2)&lt;=Entradas!$D$14)+--(SQRT((H$5-Entradas!$K$15)^2+($A42-Entradas!$L$15)^2)&lt;=Entradas!$D$15)+--(SQRT((H$5-Entradas!$K$16)^2+($A42-Entradas!$L$16)^2)&lt;=Entradas!$D$16))</f>
        <v/>
      </c>
      <c r="I42" s="18" t="str">
        <f>IF((I$5^2+$A42^2)&gt;Entradas!$B$5^2,"",--(SQRT((I$5-Entradas!$K$12)^2+($A42-Entradas!$L$12)^2)&lt;=Entradas!$D$12)+--(SQRT((I$5-Entradas!$K$13)^2+($A42-Entradas!$L$13)^2)&lt;=Entradas!$D$13)+--(SQRT((I$5-Entradas!$K$14)^2+($A42-Entradas!$L$14)^2)&lt;=Entradas!$D$14)+--(SQRT((I$5-Entradas!$K$15)^2+($A42-Entradas!$L$15)^2)&lt;=Entradas!$D$15)+--(SQRT((I$5-Entradas!$K$16)^2+($A42-Entradas!$L$16)^2)&lt;=Entradas!$D$16))</f>
        <v/>
      </c>
      <c r="J42" s="18">
        <f>IF((J$5^2+$A42^2)&gt;Entradas!$B$5^2,"",--(SQRT((J$5-Entradas!$K$12)^2+($A42-Entradas!$L$12)^2)&lt;=Entradas!$D$12)+--(SQRT((J$5-Entradas!$K$13)^2+($A42-Entradas!$L$13)^2)&lt;=Entradas!$D$13)+--(SQRT((J$5-Entradas!$K$14)^2+($A42-Entradas!$L$14)^2)&lt;=Entradas!$D$14)+--(SQRT((J$5-Entradas!$K$15)^2+($A42-Entradas!$L$15)^2)&lt;=Entradas!$D$15)+--(SQRT((J$5-Entradas!$K$16)^2+($A42-Entradas!$L$16)^2)&lt;=Entradas!$D$16))</f>
        <v>5</v>
      </c>
      <c r="K42" s="18">
        <f>IF((K$5^2+$A42^2)&gt;Entradas!$B$5^2,"",--(SQRT((K$5-Entradas!$K$12)^2+($A42-Entradas!$L$12)^2)&lt;=Entradas!$D$12)+--(SQRT((K$5-Entradas!$K$13)^2+($A42-Entradas!$L$13)^2)&lt;=Entradas!$D$13)+--(SQRT((K$5-Entradas!$K$14)^2+($A42-Entradas!$L$14)^2)&lt;=Entradas!$D$14)+--(SQRT((K$5-Entradas!$K$15)^2+($A42-Entradas!$L$15)^2)&lt;=Entradas!$D$15)+--(SQRT((K$5-Entradas!$K$16)^2+($A42-Entradas!$L$16)^2)&lt;=Entradas!$D$16))</f>
        <v>5</v>
      </c>
      <c r="L42" s="18">
        <f>IF((L$5^2+$A42^2)&gt;Entradas!$B$5^2,"",--(SQRT((L$5-Entradas!$K$12)^2+($A42-Entradas!$L$12)^2)&lt;=Entradas!$D$12)+--(SQRT((L$5-Entradas!$K$13)^2+($A42-Entradas!$L$13)^2)&lt;=Entradas!$D$13)+--(SQRT((L$5-Entradas!$K$14)^2+($A42-Entradas!$L$14)^2)&lt;=Entradas!$D$14)+--(SQRT((L$5-Entradas!$K$15)^2+($A42-Entradas!$L$15)^2)&lt;=Entradas!$D$15)+--(SQRT((L$5-Entradas!$K$16)^2+($A42-Entradas!$L$16)^2)&lt;=Entradas!$D$16))</f>
        <v>5</v>
      </c>
      <c r="M42" s="18">
        <f>IF((M$5^2+$A42^2)&gt;Entradas!$B$5^2,"",--(SQRT((M$5-Entradas!$K$12)^2+($A42-Entradas!$L$12)^2)&lt;=Entradas!$D$12)+--(SQRT((M$5-Entradas!$K$13)^2+($A42-Entradas!$L$13)^2)&lt;=Entradas!$D$13)+--(SQRT((M$5-Entradas!$K$14)^2+($A42-Entradas!$L$14)^2)&lt;=Entradas!$D$14)+--(SQRT((M$5-Entradas!$K$15)^2+($A42-Entradas!$L$15)^2)&lt;=Entradas!$D$15)+--(SQRT((M$5-Entradas!$K$16)^2+($A42-Entradas!$L$16)^2)&lt;=Entradas!$D$16))</f>
        <v>5</v>
      </c>
      <c r="N42" s="18">
        <f>IF((N$5^2+$A42^2)&gt;Entradas!$B$5^2,"",--(SQRT((N$5-Entradas!$K$12)^2+($A42-Entradas!$L$12)^2)&lt;=Entradas!$D$12)+--(SQRT((N$5-Entradas!$K$13)^2+($A42-Entradas!$L$13)^2)&lt;=Entradas!$D$13)+--(SQRT((N$5-Entradas!$K$14)^2+($A42-Entradas!$L$14)^2)&lt;=Entradas!$D$14)+--(SQRT((N$5-Entradas!$K$15)^2+($A42-Entradas!$L$15)^2)&lt;=Entradas!$D$15)+--(SQRT((N$5-Entradas!$K$16)^2+($A42-Entradas!$L$16)^2)&lt;=Entradas!$D$16))</f>
        <v>5</v>
      </c>
      <c r="O42" s="18">
        <f>IF((O$5^2+$A42^2)&gt;Entradas!$B$5^2,"",--(SQRT((O$5-Entradas!$K$12)^2+($A42-Entradas!$L$12)^2)&lt;=Entradas!$D$12)+--(SQRT((O$5-Entradas!$K$13)^2+($A42-Entradas!$L$13)^2)&lt;=Entradas!$D$13)+--(SQRT((O$5-Entradas!$K$14)^2+($A42-Entradas!$L$14)^2)&lt;=Entradas!$D$14)+--(SQRT((O$5-Entradas!$K$15)^2+($A42-Entradas!$L$15)^2)&lt;=Entradas!$D$15)+--(SQRT((O$5-Entradas!$K$16)^2+($A42-Entradas!$L$16)^2)&lt;=Entradas!$D$16))</f>
        <v>5</v>
      </c>
      <c r="P42" s="18">
        <f>IF((P$5^2+$A42^2)&gt;Entradas!$B$5^2,"",--(SQRT((P$5-Entradas!$K$12)^2+($A42-Entradas!$L$12)^2)&lt;=Entradas!$D$12)+--(SQRT((P$5-Entradas!$K$13)^2+($A42-Entradas!$L$13)^2)&lt;=Entradas!$D$13)+--(SQRT((P$5-Entradas!$K$14)^2+($A42-Entradas!$L$14)^2)&lt;=Entradas!$D$14)+--(SQRT((P$5-Entradas!$K$15)^2+($A42-Entradas!$L$15)^2)&lt;=Entradas!$D$15)+--(SQRT((P$5-Entradas!$K$16)^2+($A42-Entradas!$L$16)^2)&lt;=Entradas!$D$16))</f>
        <v>5</v>
      </c>
      <c r="Q42" s="18">
        <f>IF((Q$5^2+$A42^2)&gt;Entradas!$B$5^2,"",--(SQRT((Q$5-Entradas!$K$12)^2+($A42-Entradas!$L$12)^2)&lt;=Entradas!$D$12)+--(SQRT((Q$5-Entradas!$K$13)^2+($A42-Entradas!$L$13)^2)&lt;=Entradas!$D$13)+--(SQRT((Q$5-Entradas!$K$14)^2+($A42-Entradas!$L$14)^2)&lt;=Entradas!$D$14)+--(SQRT((Q$5-Entradas!$K$15)^2+($A42-Entradas!$L$15)^2)&lt;=Entradas!$D$15)+--(SQRT((Q$5-Entradas!$K$16)^2+($A42-Entradas!$L$16)^2)&lt;=Entradas!$D$16))</f>
        <v>4</v>
      </c>
      <c r="R42" s="18">
        <f>IF((R$5^2+$A42^2)&gt;Entradas!$B$5^2,"",--(SQRT((R$5-Entradas!$K$12)^2+($A42-Entradas!$L$12)^2)&lt;=Entradas!$D$12)+--(SQRT((R$5-Entradas!$K$13)^2+($A42-Entradas!$L$13)^2)&lt;=Entradas!$D$13)+--(SQRT((R$5-Entradas!$K$14)^2+($A42-Entradas!$L$14)^2)&lt;=Entradas!$D$14)+--(SQRT((R$5-Entradas!$K$15)^2+($A42-Entradas!$L$15)^2)&lt;=Entradas!$D$15)+--(SQRT((R$5-Entradas!$K$16)^2+($A42-Entradas!$L$16)^2)&lt;=Entradas!$D$16))</f>
        <v>4</v>
      </c>
      <c r="S42" s="18">
        <f>IF((S$5^2+$A42^2)&gt;Entradas!$B$5^2,"",--(SQRT((S$5-Entradas!$K$12)^2+($A42-Entradas!$L$12)^2)&lt;=Entradas!$D$12)+--(SQRT((S$5-Entradas!$K$13)^2+($A42-Entradas!$L$13)^2)&lt;=Entradas!$D$13)+--(SQRT((S$5-Entradas!$K$14)^2+($A42-Entradas!$L$14)^2)&lt;=Entradas!$D$14)+--(SQRT((S$5-Entradas!$K$15)^2+($A42-Entradas!$L$15)^2)&lt;=Entradas!$D$15)+--(SQRT((S$5-Entradas!$K$16)^2+($A42-Entradas!$L$16)^2)&lt;=Entradas!$D$16))</f>
        <v>4</v>
      </c>
      <c r="T42" s="18">
        <f>IF((T$5^2+$A42^2)&gt;Entradas!$B$5^2,"",--(SQRT((T$5-Entradas!$K$12)^2+($A42-Entradas!$L$12)^2)&lt;=Entradas!$D$12)+--(SQRT((T$5-Entradas!$K$13)^2+($A42-Entradas!$L$13)^2)&lt;=Entradas!$D$13)+--(SQRT((T$5-Entradas!$K$14)^2+($A42-Entradas!$L$14)^2)&lt;=Entradas!$D$14)+--(SQRT((T$5-Entradas!$K$15)^2+($A42-Entradas!$L$15)^2)&lt;=Entradas!$D$15)+--(SQRT((T$5-Entradas!$K$16)^2+($A42-Entradas!$L$16)^2)&lt;=Entradas!$D$16))</f>
        <v>4</v>
      </c>
      <c r="U42" s="18">
        <f>IF((U$5^2+$A42^2)&gt;Entradas!$B$5^2,"",--(SQRT((U$5-Entradas!$K$12)^2+($A42-Entradas!$L$12)^2)&lt;=Entradas!$D$12)+--(SQRT((U$5-Entradas!$K$13)^2+($A42-Entradas!$L$13)^2)&lt;=Entradas!$D$13)+--(SQRT((U$5-Entradas!$K$14)^2+($A42-Entradas!$L$14)^2)&lt;=Entradas!$D$14)+--(SQRT((U$5-Entradas!$K$15)^2+($A42-Entradas!$L$15)^2)&lt;=Entradas!$D$15)+--(SQRT((U$5-Entradas!$K$16)^2+($A42-Entradas!$L$16)^2)&lt;=Entradas!$D$16))</f>
        <v>4</v>
      </c>
      <c r="V42" s="18">
        <f>IF((V$5^2+$A42^2)&gt;Entradas!$B$5^2,"",--(SQRT((V$5-Entradas!$K$12)^2+($A42-Entradas!$L$12)^2)&lt;=Entradas!$D$12)+--(SQRT((V$5-Entradas!$K$13)^2+($A42-Entradas!$L$13)^2)&lt;=Entradas!$D$13)+--(SQRT((V$5-Entradas!$K$14)^2+($A42-Entradas!$L$14)^2)&lt;=Entradas!$D$14)+--(SQRT((V$5-Entradas!$K$15)^2+($A42-Entradas!$L$15)^2)&lt;=Entradas!$D$15)+--(SQRT((V$5-Entradas!$K$16)^2+($A42-Entradas!$L$16)^2)&lt;=Entradas!$D$16))</f>
        <v>4</v>
      </c>
      <c r="W42" s="18">
        <f>IF((W$5^2+$A42^2)&gt;Entradas!$B$5^2,"",--(SQRT((W$5-Entradas!$K$12)^2+($A42-Entradas!$L$12)^2)&lt;=Entradas!$D$12)+--(SQRT((W$5-Entradas!$K$13)^2+($A42-Entradas!$L$13)^2)&lt;=Entradas!$D$13)+--(SQRT((W$5-Entradas!$K$14)^2+($A42-Entradas!$L$14)^2)&lt;=Entradas!$D$14)+--(SQRT((W$5-Entradas!$K$15)^2+($A42-Entradas!$L$15)^2)&lt;=Entradas!$D$15)+--(SQRT((W$5-Entradas!$K$16)^2+($A42-Entradas!$L$16)^2)&lt;=Entradas!$D$16))</f>
        <v>4</v>
      </c>
      <c r="X42" s="18">
        <f>IF((X$5^2+$A42^2)&gt;Entradas!$B$5^2,"",--(SQRT((X$5-Entradas!$K$12)^2+($A42-Entradas!$L$12)^2)&lt;=Entradas!$D$12)+--(SQRT((X$5-Entradas!$K$13)^2+($A42-Entradas!$L$13)^2)&lt;=Entradas!$D$13)+--(SQRT((X$5-Entradas!$K$14)^2+($A42-Entradas!$L$14)^2)&lt;=Entradas!$D$14)+--(SQRT((X$5-Entradas!$K$15)^2+($A42-Entradas!$L$15)^2)&lt;=Entradas!$D$15)+--(SQRT((X$5-Entradas!$K$16)^2+($A42-Entradas!$L$16)^2)&lt;=Entradas!$D$16))</f>
        <v>4</v>
      </c>
      <c r="Y42" s="18">
        <f>IF((Y$5^2+$A42^2)&gt;Entradas!$B$5^2,"",--(SQRT((Y$5-Entradas!$K$12)^2+($A42-Entradas!$L$12)^2)&lt;=Entradas!$D$12)+--(SQRT((Y$5-Entradas!$K$13)^2+($A42-Entradas!$L$13)^2)&lt;=Entradas!$D$13)+--(SQRT((Y$5-Entradas!$K$14)^2+($A42-Entradas!$L$14)^2)&lt;=Entradas!$D$14)+--(SQRT((Y$5-Entradas!$K$15)^2+($A42-Entradas!$L$15)^2)&lt;=Entradas!$D$15)+--(SQRT((Y$5-Entradas!$K$16)^2+($A42-Entradas!$L$16)^2)&lt;=Entradas!$D$16))</f>
        <v>4</v>
      </c>
      <c r="Z42" s="18">
        <f>IF((Z$5^2+$A42^2)&gt;Entradas!$B$5^2,"",--(SQRT((Z$5-Entradas!$K$12)^2+($A42-Entradas!$L$12)^2)&lt;=Entradas!$D$12)+--(SQRT((Z$5-Entradas!$K$13)^2+($A42-Entradas!$L$13)^2)&lt;=Entradas!$D$13)+--(SQRT((Z$5-Entradas!$K$14)^2+($A42-Entradas!$L$14)^2)&lt;=Entradas!$D$14)+--(SQRT((Z$5-Entradas!$K$15)^2+($A42-Entradas!$L$15)^2)&lt;=Entradas!$D$15)+--(SQRT((Z$5-Entradas!$K$16)^2+($A42-Entradas!$L$16)^2)&lt;=Entradas!$D$16))</f>
        <v>4</v>
      </c>
      <c r="AA42" s="18">
        <f>IF((AA$5^2+$A42^2)&gt;Entradas!$B$5^2,"",--(SQRT((AA$5-Entradas!$K$12)^2+($A42-Entradas!$L$12)^2)&lt;=Entradas!$D$12)+--(SQRT((AA$5-Entradas!$K$13)^2+($A42-Entradas!$L$13)^2)&lt;=Entradas!$D$13)+--(SQRT((AA$5-Entradas!$K$14)^2+($A42-Entradas!$L$14)^2)&lt;=Entradas!$D$14)+--(SQRT((AA$5-Entradas!$K$15)^2+($A42-Entradas!$L$15)^2)&lt;=Entradas!$D$15)+--(SQRT((AA$5-Entradas!$K$16)^2+($A42-Entradas!$L$16)^2)&lt;=Entradas!$D$16))</f>
        <v>4</v>
      </c>
      <c r="AB42" s="18">
        <f>IF((AB$5^2+$A42^2)&gt;Entradas!$B$5^2,"",--(SQRT((AB$5-Entradas!$K$12)^2+($A42-Entradas!$L$12)^2)&lt;=Entradas!$D$12)+--(SQRT((AB$5-Entradas!$K$13)^2+($A42-Entradas!$L$13)^2)&lt;=Entradas!$D$13)+--(SQRT((AB$5-Entradas!$K$14)^2+($A42-Entradas!$L$14)^2)&lt;=Entradas!$D$14)+--(SQRT((AB$5-Entradas!$K$15)^2+($A42-Entradas!$L$15)^2)&lt;=Entradas!$D$15)+--(SQRT((AB$5-Entradas!$K$16)^2+($A42-Entradas!$L$16)^2)&lt;=Entradas!$D$16))</f>
        <v>4</v>
      </c>
      <c r="AC42" s="18">
        <f>IF((AC$5^2+$A42^2)&gt;Entradas!$B$5^2,"",--(SQRT((AC$5-Entradas!$K$12)^2+($A42-Entradas!$L$12)^2)&lt;=Entradas!$D$12)+--(SQRT((AC$5-Entradas!$K$13)^2+($A42-Entradas!$L$13)^2)&lt;=Entradas!$D$13)+--(SQRT((AC$5-Entradas!$K$14)^2+($A42-Entradas!$L$14)^2)&lt;=Entradas!$D$14)+--(SQRT((AC$5-Entradas!$K$15)^2+($A42-Entradas!$L$15)^2)&lt;=Entradas!$D$15)+--(SQRT((AC$5-Entradas!$K$16)^2+($A42-Entradas!$L$16)^2)&lt;=Entradas!$D$16))</f>
        <v>4</v>
      </c>
      <c r="AD42" s="18">
        <f>IF((AD$5^2+$A42^2)&gt;Entradas!$B$5^2,"",--(SQRT((AD$5-Entradas!$K$12)^2+($A42-Entradas!$L$12)^2)&lt;=Entradas!$D$12)+--(SQRT((AD$5-Entradas!$K$13)^2+($A42-Entradas!$L$13)^2)&lt;=Entradas!$D$13)+--(SQRT((AD$5-Entradas!$K$14)^2+($A42-Entradas!$L$14)^2)&lt;=Entradas!$D$14)+--(SQRT((AD$5-Entradas!$K$15)^2+($A42-Entradas!$L$15)^2)&lt;=Entradas!$D$15)+--(SQRT((AD$5-Entradas!$K$16)^2+($A42-Entradas!$L$16)^2)&lt;=Entradas!$D$16))</f>
        <v>4</v>
      </c>
      <c r="AE42" s="18">
        <f>IF((AE$5^2+$A42^2)&gt;Entradas!$B$5^2,"",--(SQRT((AE$5-Entradas!$K$12)^2+($A42-Entradas!$L$12)^2)&lt;=Entradas!$D$12)+--(SQRT((AE$5-Entradas!$K$13)^2+($A42-Entradas!$L$13)^2)&lt;=Entradas!$D$13)+--(SQRT((AE$5-Entradas!$K$14)^2+($A42-Entradas!$L$14)^2)&lt;=Entradas!$D$14)+--(SQRT((AE$5-Entradas!$K$15)^2+($A42-Entradas!$L$15)^2)&lt;=Entradas!$D$15)+--(SQRT((AE$5-Entradas!$K$16)^2+($A42-Entradas!$L$16)^2)&lt;=Entradas!$D$16))</f>
        <v>4</v>
      </c>
      <c r="AF42" s="18">
        <f>IF((AF$5^2+$A42^2)&gt;Entradas!$B$5^2,"",--(SQRT((AF$5-Entradas!$K$12)^2+($A42-Entradas!$L$12)^2)&lt;=Entradas!$D$12)+--(SQRT((AF$5-Entradas!$K$13)^2+($A42-Entradas!$L$13)^2)&lt;=Entradas!$D$13)+--(SQRT((AF$5-Entradas!$K$14)^2+($A42-Entradas!$L$14)^2)&lt;=Entradas!$D$14)+--(SQRT((AF$5-Entradas!$K$15)^2+($A42-Entradas!$L$15)^2)&lt;=Entradas!$D$15)+--(SQRT((AF$5-Entradas!$K$16)^2+($A42-Entradas!$L$16)^2)&lt;=Entradas!$D$16))</f>
        <v>4</v>
      </c>
      <c r="AG42" s="18">
        <f>IF((AG$5^2+$A42^2)&gt;Entradas!$B$5^2,"",--(SQRT((AG$5-Entradas!$K$12)^2+($A42-Entradas!$L$12)^2)&lt;=Entradas!$D$12)+--(SQRT((AG$5-Entradas!$K$13)^2+($A42-Entradas!$L$13)^2)&lt;=Entradas!$D$13)+--(SQRT((AG$5-Entradas!$K$14)^2+($A42-Entradas!$L$14)^2)&lt;=Entradas!$D$14)+--(SQRT((AG$5-Entradas!$K$15)^2+($A42-Entradas!$L$15)^2)&lt;=Entradas!$D$15)+--(SQRT((AG$5-Entradas!$K$16)^2+($A42-Entradas!$L$16)^2)&lt;=Entradas!$D$16))</f>
        <v>4</v>
      </c>
      <c r="AH42" s="18" t="str">
        <f>IF((AH$5^2+$A42^2)&gt;Entradas!$B$5^2,"",--(SQRT((AH$5-Entradas!$K$12)^2+($A42-Entradas!$L$12)^2)&lt;=Entradas!$D$12)+--(SQRT((AH$5-Entradas!$K$13)^2+($A42-Entradas!$L$13)^2)&lt;=Entradas!$D$13)+--(SQRT((AH$5-Entradas!$K$14)^2+($A42-Entradas!$L$14)^2)&lt;=Entradas!$D$14)+--(SQRT((AH$5-Entradas!$K$15)^2+($A42-Entradas!$L$15)^2)&lt;=Entradas!$D$15)+--(SQRT((AH$5-Entradas!$K$16)^2+($A42-Entradas!$L$16)^2)&lt;=Entradas!$D$16))</f>
        <v/>
      </c>
      <c r="AI42" s="18" t="str">
        <f>IF((AI$5^2+$A42^2)&gt;Entradas!$B$5^2,"",--(SQRT((AI$5-Entradas!$K$12)^2+($A42-Entradas!$L$12)^2)&lt;=Entradas!$D$12)+--(SQRT((AI$5-Entradas!$K$13)^2+($A42-Entradas!$L$13)^2)&lt;=Entradas!$D$13)+--(SQRT((AI$5-Entradas!$K$14)^2+($A42-Entradas!$L$14)^2)&lt;=Entradas!$D$14)+--(SQRT((AI$5-Entradas!$K$15)^2+($A42-Entradas!$L$15)^2)&lt;=Entradas!$D$15)+--(SQRT((AI$5-Entradas!$K$16)^2+($A42-Entradas!$L$16)^2)&lt;=Entradas!$D$16))</f>
        <v/>
      </c>
      <c r="AJ42" s="18" t="str">
        <f>IF((AJ$5^2+$A42^2)&gt;Entradas!$B$5^2,"",--(SQRT((AJ$5-Entradas!$K$12)^2+($A42-Entradas!$L$12)^2)&lt;=Entradas!$D$12)+--(SQRT((AJ$5-Entradas!$K$13)^2+($A42-Entradas!$L$13)^2)&lt;=Entradas!$D$13)+--(SQRT((AJ$5-Entradas!$K$14)^2+($A42-Entradas!$L$14)^2)&lt;=Entradas!$D$14)+--(SQRT((AJ$5-Entradas!$K$15)^2+($A42-Entradas!$L$15)^2)&lt;=Entradas!$D$15)+--(SQRT((AJ$5-Entradas!$K$16)^2+($A42-Entradas!$L$16)^2)&lt;=Entradas!$D$16))</f>
        <v/>
      </c>
      <c r="AK42" s="18" t="str">
        <f>IF((AK$5^2+$A42^2)&gt;Entradas!$B$5^2,"",--(SQRT((AK$5-Entradas!$K$12)^2+($A42-Entradas!$L$12)^2)&lt;=Entradas!$D$12)+--(SQRT((AK$5-Entradas!$K$13)^2+($A42-Entradas!$L$13)^2)&lt;=Entradas!$D$13)+--(SQRT((AK$5-Entradas!$K$14)^2+($A42-Entradas!$L$14)^2)&lt;=Entradas!$D$14)+--(SQRT((AK$5-Entradas!$K$15)^2+($A42-Entradas!$L$15)^2)&lt;=Entradas!$D$15)+--(SQRT((AK$5-Entradas!$K$16)^2+($A42-Entradas!$L$16)^2)&lt;=Entradas!$D$16))</f>
        <v/>
      </c>
      <c r="AL42" s="18" t="str">
        <f>IF((AL$5^2+$A42^2)&gt;Entradas!$B$5^2,"",--(SQRT((AL$5-Entradas!$K$12)^2+($A42-Entradas!$L$12)^2)&lt;=Entradas!$D$12)+--(SQRT((AL$5-Entradas!$K$13)^2+($A42-Entradas!$L$13)^2)&lt;=Entradas!$D$13)+--(SQRT((AL$5-Entradas!$K$14)^2+($A42-Entradas!$L$14)^2)&lt;=Entradas!$D$14)+--(SQRT((AL$5-Entradas!$K$15)^2+($A42-Entradas!$L$15)^2)&lt;=Entradas!$D$15)+--(SQRT((AL$5-Entradas!$K$16)^2+($A42-Entradas!$L$16)^2)&lt;=Entradas!$D$16))</f>
        <v/>
      </c>
      <c r="AM42" s="18" t="str">
        <f>IF((AM$5^2+$A42^2)&gt;Entradas!$B$5^2,"",--(SQRT((AM$5-Entradas!$K$12)^2+($A42-Entradas!$L$12)^2)&lt;=Entradas!$D$12)+--(SQRT((AM$5-Entradas!$K$13)^2+($A42-Entradas!$L$13)^2)&lt;=Entradas!$D$13)+--(SQRT((AM$5-Entradas!$K$14)^2+($A42-Entradas!$L$14)^2)&lt;=Entradas!$D$14)+--(SQRT((AM$5-Entradas!$K$15)^2+($A42-Entradas!$L$15)^2)&lt;=Entradas!$D$15)+--(SQRT((AM$5-Entradas!$K$16)^2+($A42-Entradas!$L$16)^2)&lt;=Entradas!$D$16))</f>
        <v/>
      </c>
      <c r="AN42" s="18" t="str">
        <f>IF((AN$5^2+$A42^2)&gt;Entradas!$B$5^2,"",--(SQRT((AN$5-Entradas!$K$12)^2+($A42-Entradas!$L$12)^2)&lt;=Entradas!$D$12)+--(SQRT((AN$5-Entradas!$K$13)^2+($A42-Entradas!$L$13)^2)&lt;=Entradas!$D$13)+--(SQRT((AN$5-Entradas!$K$14)^2+($A42-Entradas!$L$14)^2)&lt;=Entradas!$D$14)+--(SQRT((AN$5-Entradas!$K$15)^2+($A42-Entradas!$L$15)^2)&lt;=Entradas!$D$15)+--(SQRT((AN$5-Entradas!$K$16)^2+($A42-Entradas!$L$16)^2)&lt;=Entradas!$D$16))</f>
        <v/>
      </c>
      <c r="AO42" s="18" t="str">
        <f>IF((AO$5^2+$A42^2)&gt;Entradas!$B$5^2,"",--(SQRT((AO$5-Entradas!$K$12)^2+($A42-Entradas!$L$12)^2)&lt;=Entradas!$D$12)+--(SQRT((AO$5-Entradas!$K$13)^2+($A42-Entradas!$L$13)^2)&lt;=Entradas!$D$13)+--(SQRT((AO$5-Entradas!$K$14)^2+($A42-Entradas!$L$14)^2)&lt;=Entradas!$D$14)+--(SQRT((AO$5-Entradas!$K$15)^2+($A42-Entradas!$L$15)^2)&lt;=Entradas!$D$15)+--(SQRT((AO$5-Entradas!$K$16)^2+($A42-Entradas!$L$16)^2)&lt;=Entradas!$D$16))</f>
        <v/>
      </c>
      <c r="AP42" s="18" t="str">
        <f>IF((AP$5^2+$A42^2)&gt;Entradas!$B$5^2,"",--(SQRT((AP$5-Entradas!$K$12)^2+($A42-Entradas!$L$12)^2)&lt;=Entradas!$D$12)+--(SQRT((AP$5-Entradas!$K$13)^2+($A42-Entradas!$L$13)^2)&lt;=Entradas!$D$13)+--(SQRT((AP$5-Entradas!$K$14)^2+($A42-Entradas!$L$14)^2)&lt;=Entradas!$D$14)+--(SQRT((AP$5-Entradas!$K$15)^2+($A42-Entradas!$L$15)^2)&lt;=Entradas!$D$15)+--(SQRT((AP$5-Entradas!$K$16)^2+($A42-Entradas!$L$16)^2)&lt;=Entradas!$D$16))</f>
        <v/>
      </c>
    </row>
    <row r="43" spans="1:42" ht="18" customHeight="1" x14ac:dyDescent="0.2">
      <c r="A43" s="17">
        <f>A42-2*Entradas!$B$5/(41-1)</f>
        <v>-1.7000000000000013</v>
      </c>
      <c r="B43" s="18" t="str">
        <f>IF((B$5^2+$A43^2)&gt;Entradas!$B$5^2,"",--(SQRT((B$5-Entradas!$K$12)^2+($A43-Entradas!$L$12)^2)&lt;=Entradas!$D$12)+--(SQRT((B$5-Entradas!$K$13)^2+($A43-Entradas!$L$13)^2)&lt;=Entradas!$D$13)+--(SQRT((B$5-Entradas!$K$14)^2+($A43-Entradas!$L$14)^2)&lt;=Entradas!$D$14)+--(SQRT((B$5-Entradas!$K$15)^2+($A43-Entradas!$L$15)^2)&lt;=Entradas!$D$15)+--(SQRT((B$5-Entradas!$K$16)^2+($A43-Entradas!$L$16)^2)&lt;=Entradas!$D$16))</f>
        <v/>
      </c>
      <c r="C43" s="18" t="str">
        <f>IF((C$5^2+$A43^2)&gt;Entradas!$B$5^2,"",--(SQRT((C$5-Entradas!$K$12)^2+($A43-Entradas!$L$12)^2)&lt;=Entradas!$D$12)+--(SQRT((C$5-Entradas!$K$13)^2+($A43-Entradas!$L$13)^2)&lt;=Entradas!$D$13)+--(SQRT((C$5-Entradas!$K$14)^2+($A43-Entradas!$L$14)^2)&lt;=Entradas!$D$14)+--(SQRT((C$5-Entradas!$K$15)^2+($A43-Entradas!$L$15)^2)&lt;=Entradas!$D$15)+--(SQRT((C$5-Entradas!$K$16)^2+($A43-Entradas!$L$16)^2)&lt;=Entradas!$D$16))</f>
        <v/>
      </c>
      <c r="D43" s="18" t="str">
        <f>IF((D$5^2+$A43^2)&gt;Entradas!$B$5^2,"",--(SQRT((D$5-Entradas!$K$12)^2+($A43-Entradas!$L$12)^2)&lt;=Entradas!$D$12)+--(SQRT((D$5-Entradas!$K$13)^2+($A43-Entradas!$L$13)^2)&lt;=Entradas!$D$13)+--(SQRT((D$5-Entradas!$K$14)^2+($A43-Entradas!$L$14)^2)&lt;=Entradas!$D$14)+--(SQRT((D$5-Entradas!$K$15)^2+($A43-Entradas!$L$15)^2)&lt;=Entradas!$D$15)+--(SQRT((D$5-Entradas!$K$16)^2+($A43-Entradas!$L$16)^2)&lt;=Entradas!$D$16))</f>
        <v/>
      </c>
      <c r="E43" s="18" t="str">
        <f>IF((E$5^2+$A43^2)&gt;Entradas!$B$5^2,"",--(SQRT((E$5-Entradas!$K$12)^2+($A43-Entradas!$L$12)^2)&lt;=Entradas!$D$12)+--(SQRT((E$5-Entradas!$K$13)^2+($A43-Entradas!$L$13)^2)&lt;=Entradas!$D$13)+--(SQRT((E$5-Entradas!$K$14)^2+($A43-Entradas!$L$14)^2)&lt;=Entradas!$D$14)+--(SQRT((E$5-Entradas!$K$15)^2+($A43-Entradas!$L$15)^2)&lt;=Entradas!$D$15)+--(SQRT((E$5-Entradas!$K$16)^2+($A43-Entradas!$L$16)^2)&lt;=Entradas!$D$16))</f>
        <v/>
      </c>
      <c r="F43" s="18" t="str">
        <f>IF((F$5^2+$A43^2)&gt;Entradas!$B$5^2,"",--(SQRT((F$5-Entradas!$K$12)^2+($A43-Entradas!$L$12)^2)&lt;=Entradas!$D$12)+--(SQRT((F$5-Entradas!$K$13)^2+($A43-Entradas!$L$13)^2)&lt;=Entradas!$D$13)+--(SQRT((F$5-Entradas!$K$14)^2+($A43-Entradas!$L$14)^2)&lt;=Entradas!$D$14)+--(SQRT((F$5-Entradas!$K$15)^2+($A43-Entradas!$L$15)^2)&lt;=Entradas!$D$15)+--(SQRT((F$5-Entradas!$K$16)^2+($A43-Entradas!$L$16)^2)&lt;=Entradas!$D$16))</f>
        <v/>
      </c>
      <c r="G43" s="18" t="str">
        <f>IF((G$5^2+$A43^2)&gt;Entradas!$B$5^2,"",--(SQRT((G$5-Entradas!$K$12)^2+($A43-Entradas!$L$12)^2)&lt;=Entradas!$D$12)+--(SQRT((G$5-Entradas!$K$13)^2+($A43-Entradas!$L$13)^2)&lt;=Entradas!$D$13)+--(SQRT((G$5-Entradas!$K$14)^2+($A43-Entradas!$L$14)^2)&lt;=Entradas!$D$14)+--(SQRT((G$5-Entradas!$K$15)^2+($A43-Entradas!$L$15)^2)&lt;=Entradas!$D$15)+--(SQRT((G$5-Entradas!$K$16)^2+($A43-Entradas!$L$16)^2)&lt;=Entradas!$D$16))</f>
        <v/>
      </c>
      <c r="H43" s="18" t="str">
        <f>IF((H$5^2+$A43^2)&gt;Entradas!$B$5^2,"",--(SQRT((H$5-Entradas!$K$12)^2+($A43-Entradas!$L$12)^2)&lt;=Entradas!$D$12)+--(SQRT((H$5-Entradas!$K$13)^2+($A43-Entradas!$L$13)^2)&lt;=Entradas!$D$13)+--(SQRT((H$5-Entradas!$K$14)^2+($A43-Entradas!$L$14)^2)&lt;=Entradas!$D$14)+--(SQRT((H$5-Entradas!$K$15)^2+($A43-Entradas!$L$15)^2)&lt;=Entradas!$D$15)+--(SQRT((H$5-Entradas!$K$16)^2+($A43-Entradas!$L$16)^2)&lt;=Entradas!$D$16))</f>
        <v/>
      </c>
      <c r="I43" s="18" t="str">
        <f>IF((I$5^2+$A43^2)&gt;Entradas!$B$5^2,"",--(SQRT((I$5-Entradas!$K$12)^2+($A43-Entradas!$L$12)^2)&lt;=Entradas!$D$12)+--(SQRT((I$5-Entradas!$K$13)^2+($A43-Entradas!$L$13)^2)&lt;=Entradas!$D$13)+--(SQRT((I$5-Entradas!$K$14)^2+($A43-Entradas!$L$14)^2)&lt;=Entradas!$D$14)+--(SQRT((I$5-Entradas!$K$15)^2+($A43-Entradas!$L$15)^2)&lt;=Entradas!$D$15)+--(SQRT((I$5-Entradas!$K$16)^2+($A43-Entradas!$L$16)^2)&lt;=Entradas!$D$16))</f>
        <v/>
      </c>
      <c r="J43" s="18" t="str">
        <f>IF((J$5^2+$A43^2)&gt;Entradas!$B$5^2,"",--(SQRT((J$5-Entradas!$K$12)^2+($A43-Entradas!$L$12)^2)&lt;=Entradas!$D$12)+--(SQRT((J$5-Entradas!$K$13)^2+($A43-Entradas!$L$13)^2)&lt;=Entradas!$D$13)+--(SQRT((J$5-Entradas!$K$14)^2+($A43-Entradas!$L$14)^2)&lt;=Entradas!$D$14)+--(SQRT((J$5-Entradas!$K$15)^2+($A43-Entradas!$L$15)^2)&lt;=Entradas!$D$15)+--(SQRT((J$5-Entradas!$K$16)^2+($A43-Entradas!$L$16)^2)&lt;=Entradas!$D$16))</f>
        <v/>
      </c>
      <c r="K43" s="18" t="str">
        <f>IF((K$5^2+$A43^2)&gt;Entradas!$B$5^2,"",--(SQRT((K$5-Entradas!$K$12)^2+($A43-Entradas!$L$12)^2)&lt;=Entradas!$D$12)+--(SQRT((K$5-Entradas!$K$13)^2+($A43-Entradas!$L$13)^2)&lt;=Entradas!$D$13)+--(SQRT((K$5-Entradas!$K$14)^2+($A43-Entradas!$L$14)^2)&lt;=Entradas!$D$14)+--(SQRT((K$5-Entradas!$K$15)^2+($A43-Entradas!$L$15)^2)&lt;=Entradas!$D$15)+--(SQRT((K$5-Entradas!$K$16)^2+($A43-Entradas!$L$16)^2)&lt;=Entradas!$D$16))</f>
        <v/>
      </c>
      <c r="L43" s="18">
        <f>IF((L$5^2+$A43^2)&gt;Entradas!$B$5^2,"",--(SQRT((L$5-Entradas!$K$12)^2+($A43-Entradas!$L$12)^2)&lt;=Entradas!$D$12)+--(SQRT((L$5-Entradas!$K$13)^2+($A43-Entradas!$L$13)^2)&lt;=Entradas!$D$13)+--(SQRT((L$5-Entradas!$K$14)^2+($A43-Entradas!$L$14)^2)&lt;=Entradas!$D$14)+--(SQRT((L$5-Entradas!$K$15)^2+($A43-Entradas!$L$15)^2)&lt;=Entradas!$D$15)+--(SQRT((L$5-Entradas!$K$16)^2+($A43-Entradas!$L$16)^2)&lt;=Entradas!$D$16))</f>
        <v>5</v>
      </c>
      <c r="M43" s="18">
        <f>IF((M$5^2+$A43^2)&gt;Entradas!$B$5^2,"",--(SQRT((M$5-Entradas!$K$12)^2+($A43-Entradas!$L$12)^2)&lt;=Entradas!$D$12)+--(SQRT((M$5-Entradas!$K$13)^2+($A43-Entradas!$L$13)^2)&lt;=Entradas!$D$13)+--(SQRT((M$5-Entradas!$K$14)^2+($A43-Entradas!$L$14)^2)&lt;=Entradas!$D$14)+--(SQRT((M$5-Entradas!$K$15)^2+($A43-Entradas!$L$15)^2)&lt;=Entradas!$D$15)+--(SQRT((M$5-Entradas!$K$16)^2+($A43-Entradas!$L$16)^2)&lt;=Entradas!$D$16))</f>
        <v>5</v>
      </c>
      <c r="N43" s="18">
        <f>IF((N$5^2+$A43^2)&gt;Entradas!$B$5^2,"",--(SQRT((N$5-Entradas!$K$12)^2+($A43-Entradas!$L$12)^2)&lt;=Entradas!$D$12)+--(SQRT((N$5-Entradas!$K$13)^2+($A43-Entradas!$L$13)^2)&lt;=Entradas!$D$13)+--(SQRT((N$5-Entradas!$K$14)^2+($A43-Entradas!$L$14)^2)&lt;=Entradas!$D$14)+--(SQRT((N$5-Entradas!$K$15)^2+($A43-Entradas!$L$15)^2)&lt;=Entradas!$D$15)+--(SQRT((N$5-Entradas!$K$16)^2+($A43-Entradas!$L$16)^2)&lt;=Entradas!$D$16))</f>
        <v>5</v>
      </c>
      <c r="O43" s="18">
        <f>IF((O$5^2+$A43^2)&gt;Entradas!$B$5^2,"",--(SQRT((O$5-Entradas!$K$12)^2+($A43-Entradas!$L$12)^2)&lt;=Entradas!$D$12)+--(SQRT((O$5-Entradas!$K$13)^2+($A43-Entradas!$L$13)^2)&lt;=Entradas!$D$13)+--(SQRT((O$5-Entradas!$K$14)^2+($A43-Entradas!$L$14)^2)&lt;=Entradas!$D$14)+--(SQRT((O$5-Entradas!$K$15)^2+($A43-Entradas!$L$15)^2)&lt;=Entradas!$D$15)+--(SQRT((O$5-Entradas!$K$16)^2+($A43-Entradas!$L$16)^2)&lt;=Entradas!$D$16))</f>
        <v>5</v>
      </c>
      <c r="P43" s="18">
        <f>IF((P$5^2+$A43^2)&gt;Entradas!$B$5^2,"",--(SQRT((P$5-Entradas!$K$12)^2+($A43-Entradas!$L$12)^2)&lt;=Entradas!$D$12)+--(SQRT((P$5-Entradas!$K$13)^2+($A43-Entradas!$L$13)^2)&lt;=Entradas!$D$13)+--(SQRT((P$5-Entradas!$K$14)^2+($A43-Entradas!$L$14)^2)&lt;=Entradas!$D$14)+--(SQRT((P$5-Entradas!$K$15)^2+($A43-Entradas!$L$15)^2)&lt;=Entradas!$D$15)+--(SQRT((P$5-Entradas!$K$16)^2+($A43-Entradas!$L$16)^2)&lt;=Entradas!$D$16))</f>
        <v>4</v>
      </c>
      <c r="Q43" s="18">
        <f>IF((Q$5^2+$A43^2)&gt;Entradas!$B$5^2,"",--(SQRT((Q$5-Entradas!$K$12)^2+($A43-Entradas!$L$12)^2)&lt;=Entradas!$D$12)+--(SQRT((Q$5-Entradas!$K$13)^2+($A43-Entradas!$L$13)^2)&lt;=Entradas!$D$13)+--(SQRT((Q$5-Entradas!$K$14)^2+($A43-Entradas!$L$14)^2)&lt;=Entradas!$D$14)+--(SQRT((Q$5-Entradas!$K$15)^2+($A43-Entradas!$L$15)^2)&lt;=Entradas!$D$15)+--(SQRT((Q$5-Entradas!$K$16)^2+($A43-Entradas!$L$16)^2)&lt;=Entradas!$D$16))</f>
        <v>4</v>
      </c>
      <c r="R43" s="18">
        <f>IF((R$5^2+$A43^2)&gt;Entradas!$B$5^2,"",--(SQRT((R$5-Entradas!$K$12)^2+($A43-Entradas!$L$12)^2)&lt;=Entradas!$D$12)+--(SQRT((R$5-Entradas!$K$13)^2+($A43-Entradas!$L$13)^2)&lt;=Entradas!$D$13)+--(SQRT((R$5-Entradas!$K$14)^2+($A43-Entradas!$L$14)^2)&lt;=Entradas!$D$14)+--(SQRT((R$5-Entradas!$K$15)^2+($A43-Entradas!$L$15)^2)&lt;=Entradas!$D$15)+--(SQRT((R$5-Entradas!$K$16)^2+($A43-Entradas!$L$16)^2)&lt;=Entradas!$D$16))</f>
        <v>4</v>
      </c>
      <c r="S43" s="18">
        <f>IF((S$5^2+$A43^2)&gt;Entradas!$B$5^2,"",--(SQRT((S$5-Entradas!$K$12)^2+($A43-Entradas!$L$12)^2)&lt;=Entradas!$D$12)+--(SQRT((S$5-Entradas!$K$13)^2+($A43-Entradas!$L$13)^2)&lt;=Entradas!$D$13)+--(SQRT((S$5-Entradas!$K$14)^2+($A43-Entradas!$L$14)^2)&lt;=Entradas!$D$14)+--(SQRT((S$5-Entradas!$K$15)^2+($A43-Entradas!$L$15)^2)&lt;=Entradas!$D$15)+--(SQRT((S$5-Entradas!$K$16)^2+($A43-Entradas!$L$16)^2)&lt;=Entradas!$D$16))</f>
        <v>4</v>
      </c>
      <c r="T43" s="18">
        <f>IF((T$5^2+$A43^2)&gt;Entradas!$B$5^2,"",--(SQRT((T$5-Entradas!$K$12)^2+($A43-Entradas!$L$12)^2)&lt;=Entradas!$D$12)+--(SQRT((T$5-Entradas!$K$13)^2+($A43-Entradas!$L$13)^2)&lt;=Entradas!$D$13)+--(SQRT((T$5-Entradas!$K$14)^2+($A43-Entradas!$L$14)^2)&lt;=Entradas!$D$14)+--(SQRT((T$5-Entradas!$K$15)^2+($A43-Entradas!$L$15)^2)&lt;=Entradas!$D$15)+--(SQRT((T$5-Entradas!$K$16)^2+($A43-Entradas!$L$16)^2)&lt;=Entradas!$D$16))</f>
        <v>4</v>
      </c>
      <c r="U43" s="18">
        <f>IF((U$5^2+$A43^2)&gt;Entradas!$B$5^2,"",--(SQRT((U$5-Entradas!$K$12)^2+($A43-Entradas!$L$12)^2)&lt;=Entradas!$D$12)+--(SQRT((U$5-Entradas!$K$13)^2+($A43-Entradas!$L$13)^2)&lt;=Entradas!$D$13)+--(SQRT((U$5-Entradas!$K$14)^2+($A43-Entradas!$L$14)^2)&lt;=Entradas!$D$14)+--(SQRT((U$5-Entradas!$K$15)^2+($A43-Entradas!$L$15)^2)&lt;=Entradas!$D$15)+--(SQRT((U$5-Entradas!$K$16)^2+($A43-Entradas!$L$16)^2)&lt;=Entradas!$D$16))</f>
        <v>4</v>
      </c>
      <c r="V43" s="18">
        <f>IF((V$5^2+$A43^2)&gt;Entradas!$B$5^2,"",--(SQRT((V$5-Entradas!$K$12)^2+($A43-Entradas!$L$12)^2)&lt;=Entradas!$D$12)+--(SQRT((V$5-Entradas!$K$13)^2+($A43-Entradas!$L$13)^2)&lt;=Entradas!$D$13)+--(SQRT((V$5-Entradas!$K$14)^2+($A43-Entradas!$L$14)^2)&lt;=Entradas!$D$14)+--(SQRT((V$5-Entradas!$K$15)^2+($A43-Entradas!$L$15)^2)&lt;=Entradas!$D$15)+--(SQRT((V$5-Entradas!$K$16)^2+($A43-Entradas!$L$16)^2)&lt;=Entradas!$D$16))</f>
        <v>4</v>
      </c>
      <c r="W43" s="18">
        <f>IF((W$5^2+$A43^2)&gt;Entradas!$B$5^2,"",--(SQRT((W$5-Entradas!$K$12)^2+($A43-Entradas!$L$12)^2)&lt;=Entradas!$D$12)+--(SQRT((W$5-Entradas!$K$13)^2+($A43-Entradas!$L$13)^2)&lt;=Entradas!$D$13)+--(SQRT((W$5-Entradas!$K$14)^2+($A43-Entradas!$L$14)^2)&lt;=Entradas!$D$14)+--(SQRT((W$5-Entradas!$K$15)^2+($A43-Entradas!$L$15)^2)&lt;=Entradas!$D$15)+--(SQRT((W$5-Entradas!$K$16)^2+($A43-Entradas!$L$16)^2)&lt;=Entradas!$D$16))</f>
        <v>4</v>
      </c>
      <c r="X43" s="18">
        <f>IF((X$5^2+$A43^2)&gt;Entradas!$B$5^2,"",--(SQRT((X$5-Entradas!$K$12)^2+($A43-Entradas!$L$12)^2)&lt;=Entradas!$D$12)+--(SQRT((X$5-Entradas!$K$13)^2+($A43-Entradas!$L$13)^2)&lt;=Entradas!$D$13)+--(SQRT((X$5-Entradas!$K$14)^2+($A43-Entradas!$L$14)^2)&lt;=Entradas!$D$14)+--(SQRT((X$5-Entradas!$K$15)^2+($A43-Entradas!$L$15)^2)&lt;=Entradas!$D$15)+--(SQRT((X$5-Entradas!$K$16)^2+($A43-Entradas!$L$16)^2)&lt;=Entradas!$D$16))</f>
        <v>4</v>
      </c>
      <c r="Y43" s="18">
        <f>IF((Y$5^2+$A43^2)&gt;Entradas!$B$5^2,"",--(SQRT((Y$5-Entradas!$K$12)^2+($A43-Entradas!$L$12)^2)&lt;=Entradas!$D$12)+--(SQRT((Y$5-Entradas!$K$13)^2+($A43-Entradas!$L$13)^2)&lt;=Entradas!$D$13)+--(SQRT((Y$5-Entradas!$K$14)^2+($A43-Entradas!$L$14)^2)&lt;=Entradas!$D$14)+--(SQRT((Y$5-Entradas!$K$15)^2+($A43-Entradas!$L$15)^2)&lt;=Entradas!$D$15)+--(SQRT((Y$5-Entradas!$K$16)^2+($A43-Entradas!$L$16)^2)&lt;=Entradas!$D$16))</f>
        <v>4</v>
      </c>
      <c r="Z43" s="18">
        <f>IF((Z$5^2+$A43^2)&gt;Entradas!$B$5^2,"",--(SQRT((Z$5-Entradas!$K$12)^2+($A43-Entradas!$L$12)^2)&lt;=Entradas!$D$12)+--(SQRT((Z$5-Entradas!$K$13)^2+($A43-Entradas!$L$13)^2)&lt;=Entradas!$D$13)+--(SQRT((Z$5-Entradas!$K$14)^2+($A43-Entradas!$L$14)^2)&lt;=Entradas!$D$14)+--(SQRT((Z$5-Entradas!$K$15)^2+($A43-Entradas!$L$15)^2)&lt;=Entradas!$D$15)+--(SQRT((Z$5-Entradas!$K$16)^2+($A43-Entradas!$L$16)^2)&lt;=Entradas!$D$16))</f>
        <v>4</v>
      </c>
      <c r="AA43" s="18">
        <f>IF((AA$5^2+$A43^2)&gt;Entradas!$B$5^2,"",--(SQRT((AA$5-Entradas!$K$12)^2+($A43-Entradas!$L$12)^2)&lt;=Entradas!$D$12)+--(SQRT((AA$5-Entradas!$K$13)^2+($A43-Entradas!$L$13)^2)&lt;=Entradas!$D$13)+--(SQRT((AA$5-Entradas!$K$14)^2+($A43-Entradas!$L$14)^2)&lt;=Entradas!$D$14)+--(SQRT((AA$5-Entradas!$K$15)^2+($A43-Entradas!$L$15)^2)&lt;=Entradas!$D$15)+--(SQRT((AA$5-Entradas!$K$16)^2+($A43-Entradas!$L$16)^2)&lt;=Entradas!$D$16))</f>
        <v>4</v>
      </c>
      <c r="AB43" s="18">
        <f>IF((AB$5^2+$A43^2)&gt;Entradas!$B$5^2,"",--(SQRT((AB$5-Entradas!$K$12)^2+($A43-Entradas!$L$12)^2)&lt;=Entradas!$D$12)+--(SQRT((AB$5-Entradas!$K$13)^2+($A43-Entradas!$L$13)^2)&lt;=Entradas!$D$13)+--(SQRT((AB$5-Entradas!$K$14)^2+($A43-Entradas!$L$14)^2)&lt;=Entradas!$D$14)+--(SQRT((AB$5-Entradas!$K$15)^2+($A43-Entradas!$L$15)^2)&lt;=Entradas!$D$15)+--(SQRT((AB$5-Entradas!$K$16)^2+($A43-Entradas!$L$16)^2)&lt;=Entradas!$D$16))</f>
        <v>4</v>
      </c>
      <c r="AC43" s="18">
        <f>IF((AC$5^2+$A43^2)&gt;Entradas!$B$5^2,"",--(SQRT((AC$5-Entradas!$K$12)^2+($A43-Entradas!$L$12)^2)&lt;=Entradas!$D$12)+--(SQRT((AC$5-Entradas!$K$13)^2+($A43-Entradas!$L$13)^2)&lt;=Entradas!$D$13)+--(SQRT((AC$5-Entradas!$K$14)^2+($A43-Entradas!$L$14)^2)&lt;=Entradas!$D$14)+--(SQRT((AC$5-Entradas!$K$15)^2+($A43-Entradas!$L$15)^2)&lt;=Entradas!$D$15)+--(SQRT((AC$5-Entradas!$K$16)^2+($A43-Entradas!$L$16)^2)&lt;=Entradas!$D$16))</f>
        <v>4</v>
      </c>
      <c r="AD43" s="18">
        <f>IF((AD$5^2+$A43^2)&gt;Entradas!$B$5^2,"",--(SQRT((AD$5-Entradas!$K$12)^2+($A43-Entradas!$L$12)^2)&lt;=Entradas!$D$12)+--(SQRT((AD$5-Entradas!$K$13)^2+($A43-Entradas!$L$13)^2)&lt;=Entradas!$D$13)+--(SQRT((AD$5-Entradas!$K$14)^2+($A43-Entradas!$L$14)^2)&lt;=Entradas!$D$14)+--(SQRT((AD$5-Entradas!$K$15)^2+($A43-Entradas!$L$15)^2)&lt;=Entradas!$D$15)+--(SQRT((AD$5-Entradas!$K$16)^2+($A43-Entradas!$L$16)^2)&lt;=Entradas!$D$16))</f>
        <v>4</v>
      </c>
      <c r="AE43" s="18">
        <f>IF((AE$5^2+$A43^2)&gt;Entradas!$B$5^2,"",--(SQRT((AE$5-Entradas!$K$12)^2+($A43-Entradas!$L$12)^2)&lt;=Entradas!$D$12)+--(SQRT((AE$5-Entradas!$K$13)^2+($A43-Entradas!$L$13)^2)&lt;=Entradas!$D$13)+--(SQRT((AE$5-Entradas!$K$14)^2+($A43-Entradas!$L$14)^2)&lt;=Entradas!$D$14)+--(SQRT((AE$5-Entradas!$K$15)^2+($A43-Entradas!$L$15)^2)&lt;=Entradas!$D$15)+--(SQRT((AE$5-Entradas!$K$16)^2+($A43-Entradas!$L$16)^2)&lt;=Entradas!$D$16))</f>
        <v>4</v>
      </c>
      <c r="AF43" s="18">
        <f>IF((AF$5^2+$A43^2)&gt;Entradas!$B$5^2,"",--(SQRT((AF$5-Entradas!$K$12)^2+($A43-Entradas!$L$12)^2)&lt;=Entradas!$D$12)+--(SQRT((AF$5-Entradas!$K$13)^2+($A43-Entradas!$L$13)^2)&lt;=Entradas!$D$13)+--(SQRT((AF$5-Entradas!$K$14)^2+($A43-Entradas!$L$14)^2)&lt;=Entradas!$D$14)+--(SQRT((AF$5-Entradas!$K$15)^2+($A43-Entradas!$L$15)^2)&lt;=Entradas!$D$15)+--(SQRT((AF$5-Entradas!$K$16)^2+($A43-Entradas!$L$16)^2)&lt;=Entradas!$D$16))</f>
        <v>4</v>
      </c>
      <c r="AG43" s="18" t="str">
        <f>IF((AG$5^2+$A43^2)&gt;Entradas!$B$5^2,"",--(SQRT((AG$5-Entradas!$K$12)^2+($A43-Entradas!$L$12)^2)&lt;=Entradas!$D$12)+--(SQRT((AG$5-Entradas!$K$13)^2+($A43-Entradas!$L$13)^2)&lt;=Entradas!$D$13)+--(SQRT((AG$5-Entradas!$K$14)^2+($A43-Entradas!$L$14)^2)&lt;=Entradas!$D$14)+--(SQRT((AG$5-Entradas!$K$15)^2+($A43-Entradas!$L$15)^2)&lt;=Entradas!$D$15)+--(SQRT((AG$5-Entradas!$K$16)^2+($A43-Entradas!$L$16)^2)&lt;=Entradas!$D$16))</f>
        <v/>
      </c>
      <c r="AH43" s="18" t="str">
        <f>IF((AH$5^2+$A43^2)&gt;Entradas!$B$5^2,"",--(SQRT((AH$5-Entradas!$K$12)^2+($A43-Entradas!$L$12)^2)&lt;=Entradas!$D$12)+--(SQRT((AH$5-Entradas!$K$13)^2+($A43-Entradas!$L$13)^2)&lt;=Entradas!$D$13)+--(SQRT((AH$5-Entradas!$K$14)^2+($A43-Entradas!$L$14)^2)&lt;=Entradas!$D$14)+--(SQRT((AH$5-Entradas!$K$15)^2+($A43-Entradas!$L$15)^2)&lt;=Entradas!$D$15)+--(SQRT((AH$5-Entradas!$K$16)^2+($A43-Entradas!$L$16)^2)&lt;=Entradas!$D$16))</f>
        <v/>
      </c>
      <c r="AI43" s="18" t="str">
        <f>IF((AI$5^2+$A43^2)&gt;Entradas!$B$5^2,"",--(SQRT((AI$5-Entradas!$K$12)^2+($A43-Entradas!$L$12)^2)&lt;=Entradas!$D$12)+--(SQRT((AI$5-Entradas!$K$13)^2+($A43-Entradas!$L$13)^2)&lt;=Entradas!$D$13)+--(SQRT((AI$5-Entradas!$K$14)^2+($A43-Entradas!$L$14)^2)&lt;=Entradas!$D$14)+--(SQRT((AI$5-Entradas!$K$15)^2+($A43-Entradas!$L$15)^2)&lt;=Entradas!$D$15)+--(SQRT((AI$5-Entradas!$K$16)^2+($A43-Entradas!$L$16)^2)&lt;=Entradas!$D$16))</f>
        <v/>
      </c>
      <c r="AJ43" s="18" t="str">
        <f>IF((AJ$5^2+$A43^2)&gt;Entradas!$B$5^2,"",--(SQRT((AJ$5-Entradas!$K$12)^2+($A43-Entradas!$L$12)^2)&lt;=Entradas!$D$12)+--(SQRT((AJ$5-Entradas!$K$13)^2+($A43-Entradas!$L$13)^2)&lt;=Entradas!$D$13)+--(SQRT((AJ$5-Entradas!$K$14)^2+($A43-Entradas!$L$14)^2)&lt;=Entradas!$D$14)+--(SQRT((AJ$5-Entradas!$K$15)^2+($A43-Entradas!$L$15)^2)&lt;=Entradas!$D$15)+--(SQRT((AJ$5-Entradas!$K$16)^2+($A43-Entradas!$L$16)^2)&lt;=Entradas!$D$16))</f>
        <v/>
      </c>
      <c r="AK43" s="18" t="str">
        <f>IF((AK$5^2+$A43^2)&gt;Entradas!$B$5^2,"",--(SQRT((AK$5-Entradas!$K$12)^2+($A43-Entradas!$L$12)^2)&lt;=Entradas!$D$12)+--(SQRT((AK$5-Entradas!$K$13)^2+($A43-Entradas!$L$13)^2)&lt;=Entradas!$D$13)+--(SQRT((AK$5-Entradas!$K$14)^2+($A43-Entradas!$L$14)^2)&lt;=Entradas!$D$14)+--(SQRT((AK$5-Entradas!$K$15)^2+($A43-Entradas!$L$15)^2)&lt;=Entradas!$D$15)+--(SQRT((AK$5-Entradas!$K$16)^2+($A43-Entradas!$L$16)^2)&lt;=Entradas!$D$16))</f>
        <v/>
      </c>
      <c r="AL43" s="18" t="str">
        <f>IF((AL$5^2+$A43^2)&gt;Entradas!$B$5^2,"",--(SQRT((AL$5-Entradas!$K$12)^2+($A43-Entradas!$L$12)^2)&lt;=Entradas!$D$12)+--(SQRT((AL$5-Entradas!$K$13)^2+($A43-Entradas!$L$13)^2)&lt;=Entradas!$D$13)+--(SQRT((AL$5-Entradas!$K$14)^2+($A43-Entradas!$L$14)^2)&lt;=Entradas!$D$14)+--(SQRT((AL$5-Entradas!$K$15)^2+($A43-Entradas!$L$15)^2)&lt;=Entradas!$D$15)+--(SQRT((AL$5-Entradas!$K$16)^2+($A43-Entradas!$L$16)^2)&lt;=Entradas!$D$16))</f>
        <v/>
      </c>
      <c r="AM43" s="18" t="str">
        <f>IF((AM$5^2+$A43^2)&gt;Entradas!$B$5^2,"",--(SQRT((AM$5-Entradas!$K$12)^2+($A43-Entradas!$L$12)^2)&lt;=Entradas!$D$12)+--(SQRT((AM$5-Entradas!$K$13)^2+($A43-Entradas!$L$13)^2)&lt;=Entradas!$D$13)+--(SQRT((AM$5-Entradas!$K$14)^2+($A43-Entradas!$L$14)^2)&lt;=Entradas!$D$14)+--(SQRT((AM$5-Entradas!$K$15)^2+($A43-Entradas!$L$15)^2)&lt;=Entradas!$D$15)+--(SQRT((AM$5-Entradas!$K$16)^2+($A43-Entradas!$L$16)^2)&lt;=Entradas!$D$16))</f>
        <v/>
      </c>
      <c r="AN43" s="18" t="str">
        <f>IF((AN$5^2+$A43^2)&gt;Entradas!$B$5^2,"",--(SQRT((AN$5-Entradas!$K$12)^2+($A43-Entradas!$L$12)^2)&lt;=Entradas!$D$12)+--(SQRT((AN$5-Entradas!$K$13)^2+($A43-Entradas!$L$13)^2)&lt;=Entradas!$D$13)+--(SQRT((AN$5-Entradas!$K$14)^2+($A43-Entradas!$L$14)^2)&lt;=Entradas!$D$14)+--(SQRT((AN$5-Entradas!$K$15)^2+($A43-Entradas!$L$15)^2)&lt;=Entradas!$D$15)+--(SQRT((AN$5-Entradas!$K$16)^2+($A43-Entradas!$L$16)^2)&lt;=Entradas!$D$16))</f>
        <v/>
      </c>
      <c r="AO43" s="18" t="str">
        <f>IF((AO$5^2+$A43^2)&gt;Entradas!$B$5^2,"",--(SQRT((AO$5-Entradas!$K$12)^2+($A43-Entradas!$L$12)^2)&lt;=Entradas!$D$12)+--(SQRT((AO$5-Entradas!$K$13)^2+($A43-Entradas!$L$13)^2)&lt;=Entradas!$D$13)+--(SQRT((AO$5-Entradas!$K$14)^2+($A43-Entradas!$L$14)^2)&lt;=Entradas!$D$14)+--(SQRT((AO$5-Entradas!$K$15)^2+($A43-Entradas!$L$15)^2)&lt;=Entradas!$D$15)+--(SQRT((AO$5-Entradas!$K$16)^2+($A43-Entradas!$L$16)^2)&lt;=Entradas!$D$16))</f>
        <v/>
      </c>
      <c r="AP43" s="18" t="str">
        <f>IF((AP$5^2+$A43^2)&gt;Entradas!$B$5^2,"",--(SQRT((AP$5-Entradas!$K$12)^2+($A43-Entradas!$L$12)^2)&lt;=Entradas!$D$12)+--(SQRT((AP$5-Entradas!$K$13)^2+($A43-Entradas!$L$13)^2)&lt;=Entradas!$D$13)+--(SQRT((AP$5-Entradas!$K$14)^2+($A43-Entradas!$L$14)^2)&lt;=Entradas!$D$14)+--(SQRT((AP$5-Entradas!$K$15)^2+($A43-Entradas!$L$15)^2)&lt;=Entradas!$D$15)+--(SQRT((AP$5-Entradas!$K$16)^2+($A43-Entradas!$L$16)^2)&lt;=Entradas!$D$16))</f>
        <v/>
      </c>
    </row>
    <row r="44" spans="1:42" ht="18" customHeight="1" x14ac:dyDescent="0.2">
      <c r="A44" s="17">
        <f>A43-2*Entradas!$B$5/(41-1)</f>
        <v>-1.8000000000000014</v>
      </c>
      <c r="B44" s="18" t="str">
        <f>IF((B$5^2+$A44^2)&gt;Entradas!$B$5^2,"",--(SQRT((B$5-Entradas!$K$12)^2+($A44-Entradas!$L$12)^2)&lt;=Entradas!$D$12)+--(SQRT((B$5-Entradas!$K$13)^2+($A44-Entradas!$L$13)^2)&lt;=Entradas!$D$13)+--(SQRT((B$5-Entradas!$K$14)^2+($A44-Entradas!$L$14)^2)&lt;=Entradas!$D$14)+--(SQRT((B$5-Entradas!$K$15)^2+($A44-Entradas!$L$15)^2)&lt;=Entradas!$D$15)+--(SQRT((B$5-Entradas!$K$16)^2+($A44-Entradas!$L$16)^2)&lt;=Entradas!$D$16))</f>
        <v/>
      </c>
      <c r="C44" s="18" t="str">
        <f>IF((C$5^2+$A44^2)&gt;Entradas!$B$5^2,"",--(SQRT((C$5-Entradas!$K$12)^2+($A44-Entradas!$L$12)^2)&lt;=Entradas!$D$12)+--(SQRT((C$5-Entradas!$K$13)^2+($A44-Entradas!$L$13)^2)&lt;=Entradas!$D$13)+--(SQRT((C$5-Entradas!$K$14)^2+($A44-Entradas!$L$14)^2)&lt;=Entradas!$D$14)+--(SQRT((C$5-Entradas!$K$15)^2+($A44-Entradas!$L$15)^2)&lt;=Entradas!$D$15)+--(SQRT((C$5-Entradas!$K$16)^2+($A44-Entradas!$L$16)^2)&lt;=Entradas!$D$16))</f>
        <v/>
      </c>
      <c r="D44" s="18" t="str">
        <f>IF((D$5^2+$A44^2)&gt;Entradas!$B$5^2,"",--(SQRT((D$5-Entradas!$K$12)^2+($A44-Entradas!$L$12)^2)&lt;=Entradas!$D$12)+--(SQRT((D$5-Entradas!$K$13)^2+($A44-Entradas!$L$13)^2)&lt;=Entradas!$D$13)+--(SQRT((D$5-Entradas!$K$14)^2+($A44-Entradas!$L$14)^2)&lt;=Entradas!$D$14)+--(SQRT((D$5-Entradas!$K$15)^2+($A44-Entradas!$L$15)^2)&lt;=Entradas!$D$15)+--(SQRT((D$5-Entradas!$K$16)^2+($A44-Entradas!$L$16)^2)&lt;=Entradas!$D$16))</f>
        <v/>
      </c>
      <c r="E44" s="18" t="str">
        <f>IF((E$5^2+$A44^2)&gt;Entradas!$B$5^2,"",--(SQRT((E$5-Entradas!$K$12)^2+($A44-Entradas!$L$12)^2)&lt;=Entradas!$D$12)+--(SQRT((E$5-Entradas!$K$13)^2+($A44-Entradas!$L$13)^2)&lt;=Entradas!$D$13)+--(SQRT((E$5-Entradas!$K$14)^2+($A44-Entradas!$L$14)^2)&lt;=Entradas!$D$14)+--(SQRT((E$5-Entradas!$K$15)^2+($A44-Entradas!$L$15)^2)&lt;=Entradas!$D$15)+--(SQRT((E$5-Entradas!$K$16)^2+($A44-Entradas!$L$16)^2)&lt;=Entradas!$D$16))</f>
        <v/>
      </c>
      <c r="F44" s="18" t="str">
        <f>IF((F$5^2+$A44^2)&gt;Entradas!$B$5^2,"",--(SQRT((F$5-Entradas!$K$12)^2+($A44-Entradas!$L$12)^2)&lt;=Entradas!$D$12)+--(SQRT((F$5-Entradas!$K$13)^2+($A44-Entradas!$L$13)^2)&lt;=Entradas!$D$13)+--(SQRT((F$5-Entradas!$K$14)^2+($A44-Entradas!$L$14)^2)&lt;=Entradas!$D$14)+--(SQRT((F$5-Entradas!$K$15)^2+($A44-Entradas!$L$15)^2)&lt;=Entradas!$D$15)+--(SQRT((F$5-Entradas!$K$16)^2+($A44-Entradas!$L$16)^2)&lt;=Entradas!$D$16))</f>
        <v/>
      </c>
      <c r="G44" s="18" t="str">
        <f>IF((G$5^2+$A44^2)&gt;Entradas!$B$5^2,"",--(SQRT((G$5-Entradas!$K$12)^2+($A44-Entradas!$L$12)^2)&lt;=Entradas!$D$12)+--(SQRT((G$5-Entradas!$K$13)^2+($A44-Entradas!$L$13)^2)&lt;=Entradas!$D$13)+--(SQRT((G$5-Entradas!$K$14)^2+($A44-Entradas!$L$14)^2)&lt;=Entradas!$D$14)+--(SQRT((G$5-Entradas!$K$15)^2+($A44-Entradas!$L$15)^2)&lt;=Entradas!$D$15)+--(SQRT((G$5-Entradas!$K$16)^2+($A44-Entradas!$L$16)^2)&lt;=Entradas!$D$16))</f>
        <v/>
      </c>
      <c r="H44" s="18" t="str">
        <f>IF((H$5^2+$A44^2)&gt;Entradas!$B$5^2,"",--(SQRT((H$5-Entradas!$K$12)^2+($A44-Entradas!$L$12)^2)&lt;=Entradas!$D$12)+--(SQRT((H$5-Entradas!$K$13)^2+($A44-Entradas!$L$13)^2)&lt;=Entradas!$D$13)+--(SQRT((H$5-Entradas!$K$14)^2+($A44-Entradas!$L$14)^2)&lt;=Entradas!$D$14)+--(SQRT((H$5-Entradas!$K$15)^2+($A44-Entradas!$L$15)^2)&lt;=Entradas!$D$15)+--(SQRT((H$5-Entradas!$K$16)^2+($A44-Entradas!$L$16)^2)&lt;=Entradas!$D$16))</f>
        <v/>
      </c>
      <c r="I44" s="18" t="str">
        <f>IF((I$5^2+$A44^2)&gt;Entradas!$B$5^2,"",--(SQRT((I$5-Entradas!$K$12)^2+($A44-Entradas!$L$12)^2)&lt;=Entradas!$D$12)+--(SQRT((I$5-Entradas!$K$13)^2+($A44-Entradas!$L$13)^2)&lt;=Entradas!$D$13)+--(SQRT((I$5-Entradas!$K$14)^2+($A44-Entradas!$L$14)^2)&lt;=Entradas!$D$14)+--(SQRT((I$5-Entradas!$K$15)^2+($A44-Entradas!$L$15)^2)&lt;=Entradas!$D$15)+--(SQRT((I$5-Entradas!$K$16)^2+($A44-Entradas!$L$16)^2)&lt;=Entradas!$D$16))</f>
        <v/>
      </c>
      <c r="J44" s="18" t="str">
        <f>IF((J$5^2+$A44^2)&gt;Entradas!$B$5^2,"",--(SQRT((J$5-Entradas!$K$12)^2+($A44-Entradas!$L$12)^2)&lt;=Entradas!$D$12)+--(SQRT((J$5-Entradas!$K$13)^2+($A44-Entradas!$L$13)^2)&lt;=Entradas!$D$13)+--(SQRT((J$5-Entradas!$K$14)^2+($A44-Entradas!$L$14)^2)&lt;=Entradas!$D$14)+--(SQRT((J$5-Entradas!$K$15)^2+($A44-Entradas!$L$15)^2)&lt;=Entradas!$D$15)+--(SQRT((J$5-Entradas!$K$16)^2+($A44-Entradas!$L$16)^2)&lt;=Entradas!$D$16))</f>
        <v/>
      </c>
      <c r="K44" s="18" t="str">
        <f>IF((K$5^2+$A44^2)&gt;Entradas!$B$5^2,"",--(SQRT((K$5-Entradas!$K$12)^2+($A44-Entradas!$L$12)^2)&lt;=Entradas!$D$12)+--(SQRT((K$5-Entradas!$K$13)^2+($A44-Entradas!$L$13)^2)&lt;=Entradas!$D$13)+--(SQRT((K$5-Entradas!$K$14)^2+($A44-Entradas!$L$14)^2)&lt;=Entradas!$D$14)+--(SQRT((K$5-Entradas!$K$15)^2+($A44-Entradas!$L$15)^2)&lt;=Entradas!$D$15)+--(SQRT((K$5-Entradas!$K$16)^2+($A44-Entradas!$L$16)^2)&lt;=Entradas!$D$16))</f>
        <v/>
      </c>
      <c r="L44" s="18" t="str">
        <f>IF((L$5^2+$A44^2)&gt;Entradas!$B$5^2,"",--(SQRT((L$5-Entradas!$K$12)^2+($A44-Entradas!$L$12)^2)&lt;=Entradas!$D$12)+--(SQRT((L$5-Entradas!$K$13)^2+($A44-Entradas!$L$13)^2)&lt;=Entradas!$D$13)+--(SQRT((L$5-Entradas!$K$14)^2+($A44-Entradas!$L$14)^2)&lt;=Entradas!$D$14)+--(SQRT((L$5-Entradas!$K$15)^2+($A44-Entradas!$L$15)^2)&lt;=Entradas!$D$15)+--(SQRT((L$5-Entradas!$K$16)^2+($A44-Entradas!$L$16)^2)&lt;=Entradas!$D$16))</f>
        <v/>
      </c>
      <c r="M44" s="18" t="str">
        <f>IF((M$5^2+$A44^2)&gt;Entradas!$B$5^2,"",--(SQRT((M$5-Entradas!$K$12)^2+($A44-Entradas!$L$12)^2)&lt;=Entradas!$D$12)+--(SQRT((M$5-Entradas!$K$13)^2+($A44-Entradas!$L$13)^2)&lt;=Entradas!$D$13)+--(SQRT((M$5-Entradas!$K$14)^2+($A44-Entradas!$L$14)^2)&lt;=Entradas!$D$14)+--(SQRT((M$5-Entradas!$K$15)^2+($A44-Entradas!$L$15)^2)&lt;=Entradas!$D$15)+--(SQRT((M$5-Entradas!$K$16)^2+($A44-Entradas!$L$16)^2)&lt;=Entradas!$D$16))</f>
        <v/>
      </c>
      <c r="N44" s="18">
        <f>IF((N$5^2+$A44^2)&gt;Entradas!$B$5^2,"",--(SQRT((N$5-Entradas!$K$12)^2+($A44-Entradas!$L$12)^2)&lt;=Entradas!$D$12)+--(SQRT((N$5-Entradas!$K$13)^2+($A44-Entradas!$L$13)^2)&lt;=Entradas!$D$13)+--(SQRT((N$5-Entradas!$K$14)^2+($A44-Entradas!$L$14)^2)&lt;=Entradas!$D$14)+--(SQRT((N$5-Entradas!$K$15)^2+($A44-Entradas!$L$15)^2)&lt;=Entradas!$D$15)+--(SQRT((N$5-Entradas!$K$16)^2+($A44-Entradas!$L$16)^2)&lt;=Entradas!$D$16))</f>
        <v>5</v>
      </c>
      <c r="O44" s="18">
        <f>IF((O$5^2+$A44^2)&gt;Entradas!$B$5^2,"",--(SQRT((O$5-Entradas!$K$12)^2+($A44-Entradas!$L$12)^2)&lt;=Entradas!$D$12)+--(SQRT((O$5-Entradas!$K$13)^2+($A44-Entradas!$L$13)^2)&lt;=Entradas!$D$13)+--(SQRT((O$5-Entradas!$K$14)^2+($A44-Entradas!$L$14)^2)&lt;=Entradas!$D$14)+--(SQRT((O$5-Entradas!$K$15)^2+($A44-Entradas!$L$15)^2)&lt;=Entradas!$D$15)+--(SQRT((O$5-Entradas!$K$16)^2+($A44-Entradas!$L$16)^2)&lt;=Entradas!$D$16))</f>
        <v>4</v>
      </c>
      <c r="P44" s="18">
        <f>IF((P$5^2+$A44^2)&gt;Entradas!$B$5^2,"",--(SQRT((P$5-Entradas!$K$12)^2+($A44-Entradas!$L$12)^2)&lt;=Entradas!$D$12)+--(SQRT((P$5-Entradas!$K$13)^2+($A44-Entradas!$L$13)^2)&lt;=Entradas!$D$13)+--(SQRT((P$5-Entradas!$K$14)^2+($A44-Entradas!$L$14)^2)&lt;=Entradas!$D$14)+--(SQRT((P$5-Entradas!$K$15)^2+($A44-Entradas!$L$15)^2)&lt;=Entradas!$D$15)+--(SQRT((P$5-Entradas!$K$16)^2+($A44-Entradas!$L$16)^2)&lt;=Entradas!$D$16))</f>
        <v>4</v>
      </c>
      <c r="Q44" s="18">
        <f>IF((Q$5^2+$A44^2)&gt;Entradas!$B$5^2,"",--(SQRT((Q$5-Entradas!$K$12)^2+($A44-Entradas!$L$12)^2)&lt;=Entradas!$D$12)+--(SQRT((Q$5-Entradas!$K$13)^2+($A44-Entradas!$L$13)^2)&lt;=Entradas!$D$13)+--(SQRT((Q$5-Entradas!$K$14)^2+($A44-Entradas!$L$14)^2)&lt;=Entradas!$D$14)+--(SQRT((Q$5-Entradas!$K$15)^2+($A44-Entradas!$L$15)^2)&lt;=Entradas!$D$15)+--(SQRT((Q$5-Entradas!$K$16)^2+($A44-Entradas!$L$16)^2)&lt;=Entradas!$D$16))</f>
        <v>4</v>
      </c>
      <c r="R44" s="18">
        <f>IF((R$5^2+$A44^2)&gt;Entradas!$B$5^2,"",--(SQRT((R$5-Entradas!$K$12)^2+($A44-Entradas!$L$12)^2)&lt;=Entradas!$D$12)+--(SQRT((R$5-Entradas!$K$13)^2+($A44-Entradas!$L$13)^2)&lt;=Entradas!$D$13)+--(SQRT((R$5-Entradas!$K$14)^2+($A44-Entradas!$L$14)^2)&lt;=Entradas!$D$14)+--(SQRT((R$5-Entradas!$K$15)^2+($A44-Entradas!$L$15)^2)&lt;=Entradas!$D$15)+--(SQRT((R$5-Entradas!$K$16)^2+($A44-Entradas!$L$16)^2)&lt;=Entradas!$D$16))</f>
        <v>4</v>
      </c>
      <c r="S44" s="18">
        <f>IF((S$5^2+$A44^2)&gt;Entradas!$B$5^2,"",--(SQRT((S$5-Entradas!$K$12)^2+($A44-Entradas!$L$12)^2)&lt;=Entradas!$D$12)+--(SQRT((S$5-Entradas!$K$13)^2+($A44-Entradas!$L$13)^2)&lt;=Entradas!$D$13)+--(SQRT((S$5-Entradas!$K$14)^2+($A44-Entradas!$L$14)^2)&lt;=Entradas!$D$14)+--(SQRT((S$5-Entradas!$K$15)^2+($A44-Entradas!$L$15)^2)&lt;=Entradas!$D$15)+--(SQRT((S$5-Entradas!$K$16)^2+($A44-Entradas!$L$16)^2)&lt;=Entradas!$D$16))</f>
        <v>4</v>
      </c>
      <c r="T44" s="18">
        <f>IF((T$5^2+$A44^2)&gt;Entradas!$B$5^2,"",--(SQRT((T$5-Entradas!$K$12)^2+($A44-Entradas!$L$12)^2)&lt;=Entradas!$D$12)+--(SQRT((T$5-Entradas!$K$13)^2+($A44-Entradas!$L$13)^2)&lt;=Entradas!$D$13)+--(SQRT((T$5-Entradas!$K$14)^2+($A44-Entradas!$L$14)^2)&lt;=Entradas!$D$14)+--(SQRT((T$5-Entradas!$K$15)^2+($A44-Entradas!$L$15)^2)&lt;=Entradas!$D$15)+--(SQRT((T$5-Entradas!$K$16)^2+($A44-Entradas!$L$16)^2)&lt;=Entradas!$D$16))</f>
        <v>4</v>
      </c>
      <c r="U44" s="18">
        <f>IF((U$5^2+$A44^2)&gt;Entradas!$B$5^2,"",--(SQRT((U$5-Entradas!$K$12)^2+($A44-Entradas!$L$12)^2)&lt;=Entradas!$D$12)+--(SQRT((U$5-Entradas!$K$13)^2+($A44-Entradas!$L$13)^2)&lt;=Entradas!$D$13)+--(SQRT((U$5-Entradas!$K$14)^2+($A44-Entradas!$L$14)^2)&lt;=Entradas!$D$14)+--(SQRT((U$5-Entradas!$K$15)^2+($A44-Entradas!$L$15)^2)&lt;=Entradas!$D$15)+--(SQRT((U$5-Entradas!$K$16)^2+($A44-Entradas!$L$16)^2)&lt;=Entradas!$D$16))</f>
        <v>4</v>
      </c>
      <c r="V44" s="18">
        <f>IF((V$5^2+$A44^2)&gt;Entradas!$B$5^2,"",--(SQRT((V$5-Entradas!$K$12)^2+($A44-Entradas!$L$12)^2)&lt;=Entradas!$D$12)+--(SQRT((V$5-Entradas!$K$13)^2+($A44-Entradas!$L$13)^2)&lt;=Entradas!$D$13)+--(SQRT((V$5-Entradas!$K$14)^2+($A44-Entradas!$L$14)^2)&lt;=Entradas!$D$14)+--(SQRT((V$5-Entradas!$K$15)^2+($A44-Entradas!$L$15)^2)&lt;=Entradas!$D$15)+--(SQRT((V$5-Entradas!$K$16)^2+($A44-Entradas!$L$16)^2)&lt;=Entradas!$D$16))</f>
        <v>4</v>
      </c>
      <c r="W44" s="18">
        <f>IF((W$5^2+$A44^2)&gt;Entradas!$B$5^2,"",--(SQRT((W$5-Entradas!$K$12)^2+($A44-Entradas!$L$12)^2)&lt;=Entradas!$D$12)+--(SQRT((W$5-Entradas!$K$13)^2+($A44-Entradas!$L$13)^2)&lt;=Entradas!$D$13)+--(SQRT((W$5-Entradas!$K$14)^2+($A44-Entradas!$L$14)^2)&lt;=Entradas!$D$14)+--(SQRT((W$5-Entradas!$K$15)^2+($A44-Entradas!$L$15)^2)&lt;=Entradas!$D$15)+--(SQRT((W$5-Entradas!$K$16)^2+($A44-Entradas!$L$16)^2)&lt;=Entradas!$D$16))</f>
        <v>4</v>
      </c>
      <c r="X44" s="18">
        <f>IF((X$5^2+$A44^2)&gt;Entradas!$B$5^2,"",--(SQRT((X$5-Entradas!$K$12)^2+($A44-Entradas!$L$12)^2)&lt;=Entradas!$D$12)+--(SQRT((X$5-Entradas!$K$13)^2+($A44-Entradas!$L$13)^2)&lt;=Entradas!$D$13)+--(SQRT((X$5-Entradas!$K$14)^2+($A44-Entradas!$L$14)^2)&lt;=Entradas!$D$14)+--(SQRT((X$5-Entradas!$K$15)^2+($A44-Entradas!$L$15)^2)&lt;=Entradas!$D$15)+--(SQRT((X$5-Entradas!$K$16)^2+($A44-Entradas!$L$16)^2)&lt;=Entradas!$D$16))</f>
        <v>4</v>
      </c>
      <c r="Y44" s="18">
        <f>IF((Y$5^2+$A44^2)&gt;Entradas!$B$5^2,"",--(SQRT((Y$5-Entradas!$K$12)^2+($A44-Entradas!$L$12)^2)&lt;=Entradas!$D$12)+--(SQRT((Y$5-Entradas!$K$13)^2+($A44-Entradas!$L$13)^2)&lt;=Entradas!$D$13)+--(SQRT((Y$5-Entradas!$K$14)^2+($A44-Entradas!$L$14)^2)&lt;=Entradas!$D$14)+--(SQRT((Y$5-Entradas!$K$15)^2+($A44-Entradas!$L$15)^2)&lt;=Entradas!$D$15)+--(SQRT((Y$5-Entradas!$K$16)^2+($A44-Entradas!$L$16)^2)&lt;=Entradas!$D$16))</f>
        <v>4</v>
      </c>
      <c r="Z44" s="18">
        <f>IF((Z$5^2+$A44^2)&gt;Entradas!$B$5^2,"",--(SQRT((Z$5-Entradas!$K$12)^2+($A44-Entradas!$L$12)^2)&lt;=Entradas!$D$12)+--(SQRT((Z$5-Entradas!$K$13)^2+($A44-Entradas!$L$13)^2)&lt;=Entradas!$D$13)+--(SQRT((Z$5-Entradas!$K$14)^2+($A44-Entradas!$L$14)^2)&lt;=Entradas!$D$14)+--(SQRT((Z$5-Entradas!$K$15)^2+($A44-Entradas!$L$15)^2)&lt;=Entradas!$D$15)+--(SQRT((Z$5-Entradas!$K$16)^2+($A44-Entradas!$L$16)^2)&lt;=Entradas!$D$16))</f>
        <v>4</v>
      </c>
      <c r="AA44" s="18">
        <f>IF((AA$5^2+$A44^2)&gt;Entradas!$B$5^2,"",--(SQRT((AA$5-Entradas!$K$12)^2+($A44-Entradas!$L$12)^2)&lt;=Entradas!$D$12)+--(SQRT((AA$5-Entradas!$K$13)^2+($A44-Entradas!$L$13)^2)&lt;=Entradas!$D$13)+--(SQRT((AA$5-Entradas!$K$14)^2+($A44-Entradas!$L$14)^2)&lt;=Entradas!$D$14)+--(SQRT((AA$5-Entradas!$K$15)^2+($A44-Entradas!$L$15)^2)&lt;=Entradas!$D$15)+--(SQRT((AA$5-Entradas!$K$16)^2+($A44-Entradas!$L$16)^2)&lt;=Entradas!$D$16))</f>
        <v>4</v>
      </c>
      <c r="AB44" s="18">
        <f>IF((AB$5^2+$A44^2)&gt;Entradas!$B$5^2,"",--(SQRT((AB$5-Entradas!$K$12)^2+($A44-Entradas!$L$12)^2)&lt;=Entradas!$D$12)+--(SQRT((AB$5-Entradas!$K$13)^2+($A44-Entradas!$L$13)^2)&lt;=Entradas!$D$13)+--(SQRT((AB$5-Entradas!$K$14)^2+($A44-Entradas!$L$14)^2)&lt;=Entradas!$D$14)+--(SQRT((AB$5-Entradas!$K$15)^2+($A44-Entradas!$L$15)^2)&lt;=Entradas!$D$15)+--(SQRT((AB$5-Entradas!$K$16)^2+($A44-Entradas!$L$16)^2)&lt;=Entradas!$D$16))</f>
        <v>4</v>
      </c>
      <c r="AC44" s="18">
        <f>IF((AC$5^2+$A44^2)&gt;Entradas!$B$5^2,"",--(SQRT((AC$5-Entradas!$K$12)^2+($A44-Entradas!$L$12)^2)&lt;=Entradas!$D$12)+--(SQRT((AC$5-Entradas!$K$13)^2+($A44-Entradas!$L$13)^2)&lt;=Entradas!$D$13)+--(SQRT((AC$5-Entradas!$K$14)^2+($A44-Entradas!$L$14)^2)&lt;=Entradas!$D$14)+--(SQRT((AC$5-Entradas!$K$15)^2+($A44-Entradas!$L$15)^2)&lt;=Entradas!$D$15)+--(SQRT((AC$5-Entradas!$K$16)^2+($A44-Entradas!$L$16)^2)&lt;=Entradas!$D$16))</f>
        <v>4</v>
      </c>
      <c r="AD44" s="18">
        <f>IF((AD$5^2+$A44^2)&gt;Entradas!$B$5^2,"",--(SQRT((AD$5-Entradas!$K$12)^2+($A44-Entradas!$L$12)^2)&lt;=Entradas!$D$12)+--(SQRT((AD$5-Entradas!$K$13)^2+($A44-Entradas!$L$13)^2)&lt;=Entradas!$D$13)+--(SQRT((AD$5-Entradas!$K$14)^2+($A44-Entradas!$L$14)^2)&lt;=Entradas!$D$14)+--(SQRT((AD$5-Entradas!$K$15)^2+($A44-Entradas!$L$15)^2)&lt;=Entradas!$D$15)+--(SQRT((AD$5-Entradas!$K$16)^2+($A44-Entradas!$L$16)^2)&lt;=Entradas!$D$16))</f>
        <v>4</v>
      </c>
      <c r="AE44" s="18" t="str">
        <f>IF((AE$5^2+$A44^2)&gt;Entradas!$B$5^2,"",--(SQRT((AE$5-Entradas!$K$12)^2+($A44-Entradas!$L$12)^2)&lt;=Entradas!$D$12)+--(SQRT((AE$5-Entradas!$K$13)^2+($A44-Entradas!$L$13)^2)&lt;=Entradas!$D$13)+--(SQRT((AE$5-Entradas!$K$14)^2+($A44-Entradas!$L$14)^2)&lt;=Entradas!$D$14)+--(SQRT((AE$5-Entradas!$K$15)^2+($A44-Entradas!$L$15)^2)&lt;=Entradas!$D$15)+--(SQRT((AE$5-Entradas!$K$16)^2+($A44-Entradas!$L$16)^2)&lt;=Entradas!$D$16))</f>
        <v/>
      </c>
      <c r="AF44" s="18" t="str">
        <f>IF((AF$5^2+$A44^2)&gt;Entradas!$B$5^2,"",--(SQRT((AF$5-Entradas!$K$12)^2+($A44-Entradas!$L$12)^2)&lt;=Entradas!$D$12)+--(SQRT((AF$5-Entradas!$K$13)^2+($A44-Entradas!$L$13)^2)&lt;=Entradas!$D$13)+--(SQRT((AF$5-Entradas!$K$14)^2+($A44-Entradas!$L$14)^2)&lt;=Entradas!$D$14)+--(SQRT((AF$5-Entradas!$K$15)^2+($A44-Entradas!$L$15)^2)&lt;=Entradas!$D$15)+--(SQRT((AF$5-Entradas!$K$16)^2+($A44-Entradas!$L$16)^2)&lt;=Entradas!$D$16))</f>
        <v/>
      </c>
      <c r="AG44" s="18" t="str">
        <f>IF((AG$5^2+$A44^2)&gt;Entradas!$B$5^2,"",--(SQRT((AG$5-Entradas!$K$12)^2+($A44-Entradas!$L$12)^2)&lt;=Entradas!$D$12)+--(SQRT((AG$5-Entradas!$K$13)^2+($A44-Entradas!$L$13)^2)&lt;=Entradas!$D$13)+--(SQRT((AG$5-Entradas!$K$14)^2+($A44-Entradas!$L$14)^2)&lt;=Entradas!$D$14)+--(SQRT((AG$5-Entradas!$K$15)^2+($A44-Entradas!$L$15)^2)&lt;=Entradas!$D$15)+--(SQRT((AG$5-Entradas!$K$16)^2+($A44-Entradas!$L$16)^2)&lt;=Entradas!$D$16))</f>
        <v/>
      </c>
      <c r="AH44" s="18" t="str">
        <f>IF((AH$5^2+$A44^2)&gt;Entradas!$B$5^2,"",--(SQRT((AH$5-Entradas!$K$12)^2+($A44-Entradas!$L$12)^2)&lt;=Entradas!$D$12)+--(SQRT((AH$5-Entradas!$K$13)^2+($A44-Entradas!$L$13)^2)&lt;=Entradas!$D$13)+--(SQRT((AH$5-Entradas!$K$14)^2+($A44-Entradas!$L$14)^2)&lt;=Entradas!$D$14)+--(SQRT((AH$5-Entradas!$K$15)^2+($A44-Entradas!$L$15)^2)&lt;=Entradas!$D$15)+--(SQRT((AH$5-Entradas!$K$16)^2+($A44-Entradas!$L$16)^2)&lt;=Entradas!$D$16))</f>
        <v/>
      </c>
      <c r="AI44" s="18" t="str">
        <f>IF((AI$5^2+$A44^2)&gt;Entradas!$B$5^2,"",--(SQRT((AI$5-Entradas!$K$12)^2+($A44-Entradas!$L$12)^2)&lt;=Entradas!$D$12)+--(SQRT((AI$5-Entradas!$K$13)^2+($A44-Entradas!$L$13)^2)&lt;=Entradas!$D$13)+--(SQRT((AI$5-Entradas!$K$14)^2+($A44-Entradas!$L$14)^2)&lt;=Entradas!$D$14)+--(SQRT((AI$5-Entradas!$K$15)^2+($A44-Entradas!$L$15)^2)&lt;=Entradas!$D$15)+--(SQRT((AI$5-Entradas!$K$16)^2+($A44-Entradas!$L$16)^2)&lt;=Entradas!$D$16))</f>
        <v/>
      </c>
      <c r="AJ44" s="18" t="str">
        <f>IF((AJ$5^2+$A44^2)&gt;Entradas!$B$5^2,"",--(SQRT((AJ$5-Entradas!$K$12)^2+($A44-Entradas!$L$12)^2)&lt;=Entradas!$D$12)+--(SQRT((AJ$5-Entradas!$K$13)^2+($A44-Entradas!$L$13)^2)&lt;=Entradas!$D$13)+--(SQRT((AJ$5-Entradas!$K$14)^2+($A44-Entradas!$L$14)^2)&lt;=Entradas!$D$14)+--(SQRT((AJ$5-Entradas!$K$15)^2+($A44-Entradas!$L$15)^2)&lt;=Entradas!$D$15)+--(SQRT((AJ$5-Entradas!$K$16)^2+($A44-Entradas!$L$16)^2)&lt;=Entradas!$D$16))</f>
        <v/>
      </c>
      <c r="AK44" s="18" t="str">
        <f>IF((AK$5^2+$A44^2)&gt;Entradas!$B$5^2,"",--(SQRT((AK$5-Entradas!$K$12)^2+($A44-Entradas!$L$12)^2)&lt;=Entradas!$D$12)+--(SQRT((AK$5-Entradas!$K$13)^2+($A44-Entradas!$L$13)^2)&lt;=Entradas!$D$13)+--(SQRT((AK$5-Entradas!$K$14)^2+($A44-Entradas!$L$14)^2)&lt;=Entradas!$D$14)+--(SQRT((AK$5-Entradas!$K$15)^2+($A44-Entradas!$L$15)^2)&lt;=Entradas!$D$15)+--(SQRT((AK$5-Entradas!$K$16)^2+($A44-Entradas!$L$16)^2)&lt;=Entradas!$D$16))</f>
        <v/>
      </c>
      <c r="AL44" s="18" t="str">
        <f>IF((AL$5^2+$A44^2)&gt;Entradas!$B$5^2,"",--(SQRT((AL$5-Entradas!$K$12)^2+($A44-Entradas!$L$12)^2)&lt;=Entradas!$D$12)+--(SQRT((AL$5-Entradas!$K$13)^2+($A44-Entradas!$L$13)^2)&lt;=Entradas!$D$13)+--(SQRT((AL$5-Entradas!$K$14)^2+($A44-Entradas!$L$14)^2)&lt;=Entradas!$D$14)+--(SQRT((AL$5-Entradas!$K$15)^2+($A44-Entradas!$L$15)^2)&lt;=Entradas!$D$15)+--(SQRT((AL$5-Entradas!$K$16)^2+($A44-Entradas!$L$16)^2)&lt;=Entradas!$D$16))</f>
        <v/>
      </c>
      <c r="AM44" s="18" t="str">
        <f>IF((AM$5^2+$A44^2)&gt;Entradas!$B$5^2,"",--(SQRT((AM$5-Entradas!$K$12)^2+($A44-Entradas!$L$12)^2)&lt;=Entradas!$D$12)+--(SQRT((AM$5-Entradas!$K$13)^2+($A44-Entradas!$L$13)^2)&lt;=Entradas!$D$13)+--(SQRT((AM$5-Entradas!$K$14)^2+($A44-Entradas!$L$14)^2)&lt;=Entradas!$D$14)+--(SQRT((AM$5-Entradas!$K$15)^2+($A44-Entradas!$L$15)^2)&lt;=Entradas!$D$15)+--(SQRT((AM$5-Entradas!$K$16)^2+($A44-Entradas!$L$16)^2)&lt;=Entradas!$D$16))</f>
        <v/>
      </c>
      <c r="AN44" s="18" t="str">
        <f>IF((AN$5^2+$A44^2)&gt;Entradas!$B$5^2,"",--(SQRT((AN$5-Entradas!$K$12)^2+($A44-Entradas!$L$12)^2)&lt;=Entradas!$D$12)+--(SQRT((AN$5-Entradas!$K$13)^2+($A44-Entradas!$L$13)^2)&lt;=Entradas!$D$13)+--(SQRT((AN$5-Entradas!$K$14)^2+($A44-Entradas!$L$14)^2)&lt;=Entradas!$D$14)+--(SQRT((AN$5-Entradas!$K$15)^2+($A44-Entradas!$L$15)^2)&lt;=Entradas!$D$15)+--(SQRT((AN$5-Entradas!$K$16)^2+($A44-Entradas!$L$16)^2)&lt;=Entradas!$D$16))</f>
        <v/>
      </c>
      <c r="AO44" s="18" t="str">
        <f>IF((AO$5^2+$A44^2)&gt;Entradas!$B$5^2,"",--(SQRT((AO$5-Entradas!$K$12)^2+($A44-Entradas!$L$12)^2)&lt;=Entradas!$D$12)+--(SQRT((AO$5-Entradas!$K$13)^2+($A44-Entradas!$L$13)^2)&lt;=Entradas!$D$13)+--(SQRT((AO$5-Entradas!$K$14)^2+($A44-Entradas!$L$14)^2)&lt;=Entradas!$D$14)+--(SQRT((AO$5-Entradas!$K$15)^2+($A44-Entradas!$L$15)^2)&lt;=Entradas!$D$15)+--(SQRT((AO$5-Entradas!$K$16)^2+($A44-Entradas!$L$16)^2)&lt;=Entradas!$D$16))</f>
        <v/>
      </c>
      <c r="AP44" s="18" t="str">
        <f>IF((AP$5^2+$A44^2)&gt;Entradas!$B$5^2,"",--(SQRT((AP$5-Entradas!$K$12)^2+($A44-Entradas!$L$12)^2)&lt;=Entradas!$D$12)+--(SQRT((AP$5-Entradas!$K$13)^2+($A44-Entradas!$L$13)^2)&lt;=Entradas!$D$13)+--(SQRT((AP$5-Entradas!$K$14)^2+($A44-Entradas!$L$14)^2)&lt;=Entradas!$D$14)+--(SQRT((AP$5-Entradas!$K$15)^2+($A44-Entradas!$L$15)^2)&lt;=Entradas!$D$15)+--(SQRT((AP$5-Entradas!$K$16)^2+($A44-Entradas!$L$16)^2)&lt;=Entradas!$D$16))</f>
        <v/>
      </c>
    </row>
    <row r="45" spans="1:42" ht="18" customHeight="1" x14ac:dyDescent="0.2">
      <c r="A45" s="17">
        <f>A44-2*Entradas!$B$5/(41-1)</f>
        <v>-1.9000000000000015</v>
      </c>
      <c r="B45" s="18" t="str">
        <f>IF((B$5^2+$A45^2)&gt;Entradas!$B$5^2,"",--(SQRT((B$5-Entradas!$K$12)^2+($A45-Entradas!$L$12)^2)&lt;=Entradas!$D$12)+--(SQRT((B$5-Entradas!$K$13)^2+($A45-Entradas!$L$13)^2)&lt;=Entradas!$D$13)+--(SQRT((B$5-Entradas!$K$14)^2+($A45-Entradas!$L$14)^2)&lt;=Entradas!$D$14)+--(SQRT((B$5-Entradas!$K$15)^2+($A45-Entradas!$L$15)^2)&lt;=Entradas!$D$15)+--(SQRT((B$5-Entradas!$K$16)^2+($A45-Entradas!$L$16)^2)&lt;=Entradas!$D$16))</f>
        <v/>
      </c>
      <c r="C45" s="18" t="str">
        <f>IF((C$5^2+$A45^2)&gt;Entradas!$B$5^2,"",--(SQRT((C$5-Entradas!$K$12)^2+($A45-Entradas!$L$12)^2)&lt;=Entradas!$D$12)+--(SQRT((C$5-Entradas!$K$13)^2+($A45-Entradas!$L$13)^2)&lt;=Entradas!$D$13)+--(SQRT((C$5-Entradas!$K$14)^2+($A45-Entradas!$L$14)^2)&lt;=Entradas!$D$14)+--(SQRT((C$5-Entradas!$K$15)^2+($A45-Entradas!$L$15)^2)&lt;=Entradas!$D$15)+--(SQRT((C$5-Entradas!$K$16)^2+($A45-Entradas!$L$16)^2)&lt;=Entradas!$D$16))</f>
        <v/>
      </c>
      <c r="D45" s="18" t="str">
        <f>IF((D$5^2+$A45^2)&gt;Entradas!$B$5^2,"",--(SQRT((D$5-Entradas!$K$12)^2+($A45-Entradas!$L$12)^2)&lt;=Entradas!$D$12)+--(SQRT((D$5-Entradas!$K$13)^2+($A45-Entradas!$L$13)^2)&lt;=Entradas!$D$13)+--(SQRT((D$5-Entradas!$K$14)^2+($A45-Entradas!$L$14)^2)&lt;=Entradas!$D$14)+--(SQRT((D$5-Entradas!$K$15)^2+($A45-Entradas!$L$15)^2)&lt;=Entradas!$D$15)+--(SQRT((D$5-Entradas!$K$16)^2+($A45-Entradas!$L$16)^2)&lt;=Entradas!$D$16))</f>
        <v/>
      </c>
      <c r="E45" s="18" t="str">
        <f>IF((E$5^2+$A45^2)&gt;Entradas!$B$5^2,"",--(SQRT((E$5-Entradas!$K$12)^2+($A45-Entradas!$L$12)^2)&lt;=Entradas!$D$12)+--(SQRT((E$5-Entradas!$K$13)^2+($A45-Entradas!$L$13)^2)&lt;=Entradas!$D$13)+--(SQRT((E$5-Entradas!$K$14)^2+($A45-Entradas!$L$14)^2)&lt;=Entradas!$D$14)+--(SQRT((E$5-Entradas!$K$15)^2+($A45-Entradas!$L$15)^2)&lt;=Entradas!$D$15)+--(SQRT((E$5-Entradas!$K$16)^2+($A45-Entradas!$L$16)^2)&lt;=Entradas!$D$16))</f>
        <v/>
      </c>
      <c r="F45" s="18" t="str">
        <f>IF((F$5^2+$A45^2)&gt;Entradas!$B$5^2,"",--(SQRT((F$5-Entradas!$K$12)^2+($A45-Entradas!$L$12)^2)&lt;=Entradas!$D$12)+--(SQRT((F$5-Entradas!$K$13)^2+($A45-Entradas!$L$13)^2)&lt;=Entradas!$D$13)+--(SQRT((F$5-Entradas!$K$14)^2+($A45-Entradas!$L$14)^2)&lt;=Entradas!$D$14)+--(SQRT((F$5-Entradas!$K$15)^2+($A45-Entradas!$L$15)^2)&lt;=Entradas!$D$15)+--(SQRT((F$5-Entradas!$K$16)^2+($A45-Entradas!$L$16)^2)&lt;=Entradas!$D$16))</f>
        <v/>
      </c>
      <c r="G45" s="18" t="str">
        <f>IF((G$5^2+$A45^2)&gt;Entradas!$B$5^2,"",--(SQRT((G$5-Entradas!$K$12)^2+($A45-Entradas!$L$12)^2)&lt;=Entradas!$D$12)+--(SQRT((G$5-Entradas!$K$13)^2+($A45-Entradas!$L$13)^2)&lt;=Entradas!$D$13)+--(SQRT((G$5-Entradas!$K$14)^2+($A45-Entradas!$L$14)^2)&lt;=Entradas!$D$14)+--(SQRT((G$5-Entradas!$K$15)^2+($A45-Entradas!$L$15)^2)&lt;=Entradas!$D$15)+--(SQRT((G$5-Entradas!$K$16)^2+($A45-Entradas!$L$16)^2)&lt;=Entradas!$D$16))</f>
        <v/>
      </c>
      <c r="H45" s="18" t="str">
        <f>IF((H$5^2+$A45^2)&gt;Entradas!$B$5^2,"",--(SQRT((H$5-Entradas!$K$12)^2+($A45-Entradas!$L$12)^2)&lt;=Entradas!$D$12)+--(SQRT((H$5-Entradas!$K$13)^2+($A45-Entradas!$L$13)^2)&lt;=Entradas!$D$13)+--(SQRT((H$5-Entradas!$K$14)^2+($A45-Entradas!$L$14)^2)&lt;=Entradas!$D$14)+--(SQRT((H$5-Entradas!$K$15)^2+($A45-Entradas!$L$15)^2)&lt;=Entradas!$D$15)+--(SQRT((H$5-Entradas!$K$16)^2+($A45-Entradas!$L$16)^2)&lt;=Entradas!$D$16))</f>
        <v/>
      </c>
      <c r="I45" s="18" t="str">
        <f>IF((I$5^2+$A45^2)&gt;Entradas!$B$5^2,"",--(SQRT((I$5-Entradas!$K$12)^2+($A45-Entradas!$L$12)^2)&lt;=Entradas!$D$12)+--(SQRT((I$5-Entradas!$K$13)^2+($A45-Entradas!$L$13)^2)&lt;=Entradas!$D$13)+--(SQRT((I$5-Entradas!$K$14)^2+($A45-Entradas!$L$14)^2)&lt;=Entradas!$D$14)+--(SQRT((I$5-Entradas!$K$15)^2+($A45-Entradas!$L$15)^2)&lt;=Entradas!$D$15)+--(SQRT((I$5-Entradas!$K$16)^2+($A45-Entradas!$L$16)^2)&lt;=Entradas!$D$16))</f>
        <v/>
      </c>
      <c r="J45" s="18" t="str">
        <f>IF((J$5^2+$A45^2)&gt;Entradas!$B$5^2,"",--(SQRT((J$5-Entradas!$K$12)^2+($A45-Entradas!$L$12)^2)&lt;=Entradas!$D$12)+--(SQRT((J$5-Entradas!$K$13)^2+($A45-Entradas!$L$13)^2)&lt;=Entradas!$D$13)+--(SQRT((J$5-Entradas!$K$14)^2+($A45-Entradas!$L$14)^2)&lt;=Entradas!$D$14)+--(SQRT((J$5-Entradas!$K$15)^2+($A45-Entradas!$L$15)^2)&lt;=Entradas!$D$15)+--(SQRT((J$5-Entradas!$K$16)^2+($A45-Entradas!$L$16)^2)&lt;=Entradas!$D$16))</f>
        <v/>
      </c>
      <c r="K45" s="18" t="str">
        <f>IF((K$5^2+$A45^2)&gt;Entradas!$B$5^2,"",--(SQRT((K$5-Entradas!$K$12)^2+($A45-Entradas!$L$12)^2)&lt;=Entradas!$D$12)+--(SQRT((K$5-Entradas!$K$13)^2+($A45-Entradas!$L$13)^2)&lt;=Entradas!$D$13)+--(SQRT((K$5-Entradas!$K$14)^2+($A45-Entradas!$L$14)^2)&lt;=Entradas!$D$14)+--(SQRT((K$5-Entradas!$K$15)^2+($A45-Entradas!$L$15)^2)&lt;=Entradas!$D$15)+--(SQRT((K$5-Entradas!$K$16)^2+($A45-Entradas!$L$16)^2)&lt;=Entradas!$D$16))</f>
        <v/>
      </c>
      <c r="L45" s="18" t="str">
        <f>IF((L$5^2+$A45^2)&gt;Entradas!$B$5^2,"",--(SQRT((L$5-Entradas!$K$12)^2+($A45-Entradas!$L$12)^2)&lt;=Entradas!$D$12)+--(SQRT((L$5-Entradas!$K$13)^2+($A45-Entradas!$L$13)^2)&lt;=Entradas!$D$13)+--(SQRT((L$5-Entradas!$K$14)^2+($A45-Entradas!$L$14)^2)&lt;=Entradas!$D$14)+--(SQRT((L$5-Entradas!$K$15)^2+($A45-Entradas!$L$15)^2)&lt;=Entradas!$D$15)+--(SQRT((L$5-Entradas!$K$16)^2+($A45-Entradas!$L$16)^2)&lt;=Entradas!$D$16))</f>
        <v/>
      </c>
      <c r="M45" s="18" t="str">
        <f>IF((M$5^2+$A45^2)&gt;Entradas!$B$5^2,"",--(SQRT((M$5-Entradas!$K$12)^2+($A45-Entradas!$L$12)^2)&lt;=Entradas!$D$12)+--(SQRT((M$5-Entradas!$K$13)^2+($A45-Entradas!$L$13)^2)&lt;=Entradas!$D$13)+--(SQRT((M$5-Entradas!$K$14)^2+($A45-Entradas!$L$14)^2)&lt;=Entradas!$D$14)+--(SQRT((M$5-Entradas!$K$15)^2+($A45-Entradas!$L$15)^2)&lt;=Entradas!$D$15)+--(SQRT((M$5-Entradas!$K$16)^2+($A45-Entradas!$L$16)^2)&lt;=Entradas!$D$16))</f>
        <v/>
      </c>
      <c r="N45" s="18" t="str">
        <f>IF((N$5^2+$A45^2)&gt;Entradas!$B$5^2,"",--(SQRT((N$5-Entradas!$K$12)^2+($A45-Entradas!$L$12)^2)&lt;=Entradas!$D$12)+--(SQRT((N$5-Entradas!$K$13)^2+($A45-Entradas!$L$13)^2)&lt;=Entradas!$D$13)+--(SQRT((N$5-Entradas!$K$14)^2+($A45-Entradas!$L$14)^2)&lt;=Entradas!$D$14)+--(SQRT((N$5-Entradas!$K$15)^2+($A45-Entradas!$L$15)^2)&lt;=Entradas!$D$15)+--(SQRT((N$5-Entradas!$K$16)^2+($A45-Entradas!$L$16)^2)&lt;=Entradas!$D$16))</f>
        <v/>
      </c>
      <c r="O45" s="18" t="str">
        <f>IF((O$5^2+$A45^2)&gt;Entradas!$B$5^2,"",--(SQRT((O$5-Entradas!$K$12)^2+($A45-Entradas!$L$12)^2)&lt;=Entradas!$D$12)+--(SQRT((O$5-Entradas!$K$13)^2+($A45-Entradas!$L$13)^2)&lt;=Entradas!$D$13)+--(SQRT((O$5-Entradas!$K$14)^2+($A45-Entradas!$L$14)^2)&lt;=Entradas!$D$14)+--(SQRT((O$5-Entradas!$K$15)^2+($A45-Entradas!$L$15)^2)&lt;=Entradas!$D$15)+--(SQRT((O$5-Entradas!$K$16)^2+($A45-Entradas!$L$16)^2)&lt;=Entradas!$D$16))</f>
        <v/>
      </c>
      <c r="P45" s="18">
        <f>IF((P$5^2+$A45^2)&gt;Entradas!$B$5^2,"",--(SQRT((P$5-Entradas!$K$12)^2+($A45-Entradas!$L$12)^2)&lt;=Entradas!$D$12)+--(SQRT((P$5-Entradas!$K$13)^2+($A45-Entradas!$L$13)^2)&lt;=Entradas!$D$13)+--(SQRT((P$5-Entradas!$K$14)^2+($A45-Entradas!$L$14)^2)&lt;=Entradas!$D$14)+--(SQRT((P$5-Entradas!$K$15)^2+($A45-Entradas!$L$15)^2)&lt;=Entradas!$D$15)+--(SQRT((P$5-Entradas!$K$16)^2+($A45-Entradas!$L$16)^2)&lt;=Entradas!$D$16))</f>
        <v>4</v>
      </c>
      <c r="Q45" s="18">
        <f>IF((Q$5^2+$A45^2)&gt;Entradas!$B$5^2,"",--(SQRT((Q$5-Entradas!$K$12)^2+($A45-Entradas!$L$12)^2)&lt;=Entradas!$D$12)+--(SQRT((Q$5-Entradas!$K$13)^2+($A45-Entradas!$L$13)^2)&lt;=Entradas!$D$13)+--(SQRT((Q$5-Entradas!$K$14)^2+($A45-Entradas!$L$14)^2)&lt;=Entradas!$D$14)+--(SQRT((Q$5-Entradas!$K$15)^2+($A45-Entradas!$L$15)^2)&lt;=Entradas!$D$15)+--(SQRT((Q$5-Entradas!$K$16)^2+($A45-Entradas!$L$16)^2)&lt;=Entradas!$D$16))</f>
        <v>4</v>
      </c>
      <c r="R45" s="18">
        <f>IF((R$5^2+$A45^2)&gt;Entradas!$B$5^2,"",--(SQRT((R$5-Entradas!$K$12)^2+($A45-Entradas!$L$12)^2)&lt;=Entradas!$D$12)+--(SQRT((R$5-Entradas!$K$13)^2+($A45-Entradas!$L$13)^2)&lt;=Entradas!$D$13)+--(SQRT((R$5-Entradas!$K$14)^2+($A45-Entradas!$L$14)^2)&lt;=Entradas!$D$14)+--(SQRT((R$5-Entradas!$K$15)^2+($A45-Entradas!$L$15)^2)&lt;=Entradas!$D$15)+--(SQRT((R$5-Entradas!$K$16)^2+($A45-Entradas!$L$16)^2)&lt;=Entradas!$D$16))</f>
        <v>4</v>
      </c>
      <c r="S45" s="18">
        <f>IF((S$5^2+$A45^2)&gt;Entradas!$B$5^2,"",--(SQRT((S$5-Entradas!$K$12)^2+($A45-Entradas!$L$12)^2)&lt;=Entradas!$D$12)+--(SQRT((S$5-Entradas!$K$13)^2+($A45-Entradas!$L$13)^2)&lt;=Entradas!$D$13)+--(SQRT((S$5-Entradas!$K$14)^2+($A45-Entradas!$L$14)^2)&lt;=Entradas!$D$14)+--(SQRT((S$5-Entradas!$K$15)^2+($A45-Entradas!$L$15)^2)&lt;=Entradas!$D$15)+--(SQRT((S$5-Entradas!$K$16)^2+($A45-Entradas!$L$16)^2)&lt;=Entradas!$D$16))</f>
        <v>4</v>
      </c>
      <c r="T45" s="18">
        <f>IF((T$5^2+$A45^2)&gt;Entradas!$B$5^2,"",--(SQRT((T$5-Entradas!$K$12)^2+($A45-Entradas!$L$12)^2)&lt;=Entradas!$D$12)+--(SQRT((T$5-Entradas!$K$13)^2+($A45-Entradas!$L$13)^2)&lt;=Entradas!$D$13)+--(SQRT((T$5-Entradas!$K$14)^2+($A45-Entradas!$L$14)^2)&lt;=Entradas!$D$14)+--(SQRT((T$5-Entradas!$K$15)^2+($A45-Entradas!$L$15)^2)&lt;=Entradas!$D$15)+--(SQRT((T$5-Entradas!$K$16)^2+($A45-Entradas!$L$16)^2)&lt;=Entradas!$D$16))</f>
        <v>4</v>
      </c>
      <c r="U45" s="18">
        <f>IF((U$5^2+$A45^2)&gt;Entradas!$B$5^2,"",--(SQRT((U$5-Entradas!$K$12)^2+($A45-Entradas!$L$12)^2)&lt;=Entradas!$D$12)+--(SQRT((U$5-Entradas!$K$13)^2+($A45-Entradas!$L$13)^2)&lt;=Entradas!$D$13)+--(SQRT((U$5-Entradas!$K$14)^2+($A45-Entradas!$L$14)^2)&lt;=Entradas!$D$14)+--(SQRT((U$5-Entradas!$K$15)^2+($A45-Entradas!$L$15)^2)&lt;=Entradas!$D$15)+--(SQRT((U$5-Entradas!$K$16)^2+($A45-Entradas!$L$16)^2)&lt;=Entradas!$D$16))</f>
        <v>4</v>
      </c>
      <c r="V45" s="18">
        <f>IF((V$5^2+$A45^2)&gt;Entradas!$B$5^2,"",--(SQRT((V$5-Entradas!$K$12)^2+($A45-Entradas!$L$12)^2)&lt;=Entradas!$D$12)+--(SQRT((V$5-Entradas!$K$13)^2+($A45-Entradas!$L$13)^2)&lt;=Entradas!$D$13)+--(SQRT((V$5-Entradas!$K$14)^2+($A45-Entradas!$L$14)^2)&lt;=Entradas!$D$14)+--(SQRT((V$5-Entradas!$K$15)^2+($A45-Entradas!$L$15)^2)&lt;=Entradas!$D$15)+--(SQRT((V$5-Entradas!$K$16)^2+($A45-Entradas!$L$16)^2)&lt;=Entradas!$D$16))</f>
        <v>4</v>
      </c>
      <c r="W45" s="18">
        <f>IF((W$5^2+$A45^2)&gt;Entradas!$B$5^2,"",--(SQRT((W$5-Entradas!$K$12)^2+($A45-Entradas!$L$12)^2)&lt;=Entradas!$D$12)+--(SQRT((W$5-Entradas!$K$13)^2+($A45-Entradas!$L$13)^2)&lt;=Entradas!$D$13)+--(SQRT((W$5-Entradas!$K$14)^2+($A45-Entradas!$L$14)^2)&lt;=Entradas!$D$14)+--(SQRT((W$5-Entradas!$K$15)^2+($A45-Entradas!$L$15)^2)&lt;=Entradas!$D$15)+--(SQRT((W$5-Entradas!$K$16)^2+($A45-Entradas!$L$16)^2)&lt;=Entradas!$D$16))</f>
        <v>4</v>
      </c>
      <c r="X45" s="18">
        <f>IF((X$5^2+$A45^2)&gt;Entradas!$B$5^2,"",--(SQRT((X$5-Entradas!$K$12)^2+($A45-Entradas!$L$12)^2)&lt;=Entradas!$D$12)+--(SQRT((X$5-Entradas!$K$13)^2+($A45-Entradas!$L$13)^2)&lt;=Entradas!$D$13)+--(SQRT((X$5-Entradas!$K$14)^2+($A45-Entradas!$L$14)^2)&lt;=Entradas!$D$14)+--(SQRT((X$5-Entradas!$K$15)^2+($A45-Entradas!$L$15)^2)&lt;=Entradas!$D$15)+--(SQRT((X$5-Entradas!$K$16)^2+($A45-Entradas!$L$16)^2)&lt;=Entradas!$D$16))</f>
        <v>4</v>
      </c>
      <c r="Y45" s="18">
        <f>IF((Y$5^2+$A45^2)&gt;Entradas!$B$5^2,"",--(SQRT((Y$5-Entradas!$K$12)^2+($A45-Entradas!$L$12)^2)&lt;=Entradas!$D$12)+--(SQRT((Y$5-Entradas!$K$13)^2+($A45-Entradas!$L$13)^2)&lt;=Entradas!$D$13)+--(SQRT((Y$5-Entradas!$K$14)^2+($A45-Entradas!$L$14)^2)&lt;=Entradas!$D$14)+--(SQRT((Y$5-Entradas!$K$15)^2+($A45-Entradas!$L$15)^2)&lt;=Entradas!$D$15)+--(SQRT((Y$5-Entradas!$K$16)^2+($A45-Entradas!$L$16)^2)&lt;=Entradas!$D$16))</f>
        <v>4</v>
      </c>
      <c r="Z45" s="18">
        <f>IF((Z$5^2+$A45^2)&gt;Entradas!$B$5^2,"",--(SQRT((Z$5-Entradas!$K$12)^2+($A45-Entradas!$L$12)^2)&lt;=Entradas!$D$12)+--(SQRT((Z$5-Entradas!$K$13)^2+($A45-Entradas!$L$13)^2)&lt;=Entradas!$D$13)+--(SQRT((Z$5-Entradas!$K$14)^2+($A45-Entradas!$L$14)^2)&lt;=Entradas!$D$14)+--(SQRT((Z$5-Entradas!$K$15)^2+($A45-Entradas!$L$15)^2)&lt;=Entradas!$D$15)+--(SQRT((Z$5-Entradas!$K$16)^2+($A45-Entradas!$L$16)^2)&lt;=Entradas!$D$16))</f>
        <v>4</v>
      </c>
      <c r="AA45" s="18">
        <f>IF((AA$5^2+$A45^2)&gt;Entradas!$B$5^2,"",--(SQRT((AA$5-Entradas!$K$12)^2+($A45-Entradas!$L$12)^2)&lt;=Entradas!$D$12)+--(SQRT((AA$5-Entradas!$K$13)^2+($A45-Entradas!$L$13)^2)&lt;=Entradas!$D$13)+--(SQRT((AA$5-Entradas!$K$14)^2+($A45-Entradas!$L$14)^2)&lt;=Entradas!$D$14)+--(SQRT((AA$5-Entradas!$K$15)^2+($A45-Entradas!$L$15)^2)&lt;=Entradas!$D$15)+--(SQRT((AA$5-Entradas!$K$16)^2+($A45-Entradas!$L$16)^2)&lt;=Entradas!$D$16))</f>
        <v>4</v>
      </c>
      <c r="AB45" s="18">
        <f>IF((AB$5^2+$A45^2)&gt;Entradas!$B$5^2,"",--(SQRT((AB$5-Entradas!$K$12)^2+($A45-Entradas!$L$12)^2)&lt;=Entradas!$D$12)+--(SQRT((AB$5-Entradas!$K$13)^2+($A45-Entradas!$L$13)^2)&lt;=Entradas!$D$13)+--(SQRT((AB$5-Entradas!$K$14)^2+($A45-Entradas!$L$14)^2)&lt;=Entradas!$D$14)+--(SQRT((AB$5-Entradas!$K$15)^2+($A45-Entradas!$L$15)^2)&lt;=Entradas!$D$15)+--(SQRT((AB$5-Entradas!$K$16)^2+($A45-Entradas!$L$16)^2)&lt;=Entradas!$D$16))</f>
        <v>4</v>
      </c>
      <c r="AC45" s="18" t="str">
        <f>IF((AC$5^2+$A45^2)&gt;Entradas!$B$5^2,"",--(SQRT((AC$5-Entradas!$K$12)^2+($A45-Entradas!$L$12)^2)&lt;=Entradas!$D$12)+--(SQRT((AC$5-Entradas!$K$13)^2+($A45-Entradas!$L$13)^2)&lt;=Entradas!$D$13)+--(SQRT((AC$5-Entradas!$K$14)^2+($A45-Entradas!$L$14)^2)&lt;=Entradas!$D$14)+--(SQRT((AC$5-Entradas!$K$15)^2+($A45-Entradas!$L$15)^2)&lt;=Entradas!$D$15)+--(SQRT((AC$5-Entradas!$K$16)^2+($A45-Entradas!$L$16)^2)&lt;=Entradas!$D$16))</f>
        <v/>
      </c>
      <c r="AD45" s="18" t="str">
        <f>IF((AD$5^2+$A45^2)&gt;Entradas!$B$5^2,"",--(SQRT((AD$5-Entradas!$K$12)^2+($A45-Entradas!$L$12)^2)&lt;=Entradas!$D$12)+--(SQRT((AD$5-Entradas!$K$13)^2+($A45-Entradas!$L$13)^2)&lt;=Entradas!$D$13)+--(SQRT((AD$5-Entradas!$K$14)^2+($A45-Entradas!$L$14)^2)&lt;=Entradas!$D$14)+--(SQRT((AD$5-Entradas!$K$15)^2+($A45-Entradas!$L$15)^2)&lt;=Entradas!$D$15)+--(SQRT((AD$5-Entradas!$K$16)^2+($A45-Entradas!$L$16)^2)&lt;=Entradas!$D$16))</f>
        <v/>
      </c>
      <c r="AE45" s="18" t="str">
        <f>IF((AE$5^2+$A45^2)&gt;Entradas!$B$5^2,"",--(SQRT((AE$5-Entradas!$K$12)^2+($A45-Entradas!$L$12)^2)&lt;=Entradas!$D$12)+--(SQRT((AE$5-Entradas!$K$13)^2+($A45-Entradas!$L$13)^2)&lt;=Entradas!$D$13)+--(SQRT((AE$5-Entradas!$K$14)^2+($A45-Entradas!$L$14)^2)&lt;=Entradas!$D$14)+--(SQRT((AE$5-Entradas!$K$15)^2+($A45-Entradas!$L$15)^2)&lt;=Entradas!$D$15)+--(SQRT((AE$5-Entradas!$K$16)^2+($A45-Entradas!$L$16)^2)&lt;=Entradas!$D$16))</f>
        <v/>
      </c>
      <c r="AF45" s="18" t="str">
        <f>IF((AF$5^2+$A45^2)&gt;Entradas!$B$5^2,"",--(SQRT((AF$5-Entradas!$K$12)^2+($A45-Entradas!$L$12)^2)&lt;=Entradas!$D$12)+--(SQRT((AF$5-Entradas!$K$13)^2+($A45-Entradas!$L$13)^2)&lt;=Entradas!$D$13)+--(SQRT((AF$5-Entradas!$K$14)^2+($A45-Entradas!$L$14)^2)&lt;=Entradas!$D$14)+--(SQRT((AF$5-Entradas!$K$15)^2+($A45-Entradas!$L$15)^2)&lt;=Entradas!$D$15)+--(SQRT((AF$5-Entradas!$K$16)^2+($A45-Entradas!$L$16)^2)&lt;=Entradas!$D$16))</f>
        <v/>
      </c>
      <c r="AG45" s="18" t="str">
        <f>IF((AG$5^2+$A45^2)&gt;Entradas!$B$5^2,"",--(SQRT((AG$5-Entradas!$K$12)^2+($A45-Entradas!$L$12)^2)&lt;=Entradas!$D$12)+--(SQRT((AG$5-Entradas!$K$13)^2+($A45-Entradas!$L$13)^2)&lt;=Entradas!$D$13)+--(SQRT((AG$5-Entradas!$K$14)^2+($A45-Entradas!$L$14)^2)&lt;=Entradas!$D$14)+--(SQRT((AG$5-Entradas!$K$15)^2+($A45-Entradas!$L$15)^2)&lt;=Entradas!$D$15)+--(SQRT((AG$5-Entradas!$K$16)^2+($A45-Entradas!$L$16)^2)&lt;=Entradas!$D$16))</f>
        <v/>
      </c>
      <c r="AH45" s="18" t="str">
        <f>IF((AH$5^2+$A45^2)&gt;Entradas!$B$5^2,"",--(SQRT((AH$5-Entradas!$K$12)^2+($A45-Entradas!$L$12)^2)&lt;=Entradas!$D$12)+--(SQRT((AH$5-Entradas!$K$13)^2+($A45-Entradas!$L$13)^2)&lt;=Entradas!$D$13)+--(SQRT((AH$5-Entradas!$K$14)^2+($A45-Entradas!$L$14)^2)&lt;=Entradas!$D$14)+--(SQRT((AH$5-Entradas!$K$15)^2+($A45-Entradas!$L$15)^2)&lt;=Entradas!$D$15)+--(SQRT((AH$5-Entradas!$K$16)^2+($A45-Entradas!$L$16)^2)&lt;=Entradas!$D$16))</f>
        <v/>
      </c>
      <c r="AI45" s="18" t="str">
        <f>IF((AI$5^2+$A45^2)&gt;Entradas!$B$5^2,"",--(SQRT((AI$5-Entradas!$K$12)^2+($A45-Entradas!$L$12)^2)&lt;=Entradas!$D$12)+--(SQRT((AI$5-Entradas!$K$13)^2+($A45-Entradas!$L$13)^2)&lt;=Entradas!$D$13)+--(SQRT((AI$5-Entradas!$K$14)^2+($A45-Entradas!$L$14)^2)&lt;=Entradas!$D$14)+--(SQRT((AI$5-Entradas!$K$15)^2+($A45-Entradas!$L$15)^2)&lt;=Entradas!$D$15)+--(SQRT((AI$5-Entradas!$K$16)^2+($A45-Entradas!$L$16)^2)&lt;=Entradas!$D$16))</f>
        <v/>
      </c>
      <c r="AJ45" s="18" t="str">
        <f>IF((AJ$5^2+$A45^2)&gt;Entradas!$B$5^2,"",--(SQRT((AJ$5-Entradas!$K$12)^2+($A45-Entradas!$L$12)^2)&lt;=Entradas!$D$12)+--(SQRT((AJ$5-Entradas!$K$13)^2+($A45-Entradas!$L$13)^2)&lt;=Entradas!$D$13)+--(SQRT((AJ$5-Entradas!$K$14)^2+($A45-Entradas!$L$14)^2)&lt;=Entradas!$D$14)+--(SQRT((AJ$5-Entradas!$K$15)^2+($A45-Entradas!$L$15)^2)&lt;=Entradas!$D$15)+--(SQRT((AJ$5-Entradas!$K$16)^2+($A45-Entradas!$L$16)^2)&lt;=Entradas!$D$16))</f>
        <v/>
      </c>
      <c r="AK45" s="18" t="str">
        <f>IF((AK$5^2+$A45^2)&gt;Entradas!$B$5^2,"",--(SQRT((AK$5-Entradas!$K$12)^2+($A45-Entradas!$L$12)^2)&lt;=Entradas!$D$12)+--(SQRT((AK$5-Entradas!$K$13)^2+($A45-Entradas!$L$13)^2)&lt;=Entradas!$D$13)+--(SQRT((AK$5-Entradas!$K$14)^2+($A45-Entradas!$L$14)^2)&lt;=Entradas!$D$14)+--(SQRT((AK$5-Entradas!$K$15)^2+($A45-Entradas!$L$15)^2)&lt;=Entradas!$D$15)+--(SQRT((AK$5-Entradas!$K$16)^2+($A45-Entradas!$L$16)^2)&lt;=Entradas!$D$16))</f>
        <v/>
      </c>
      <c r="AL45" s="18" t="str">
        <f>IF((AL$5^2+$A45^2)&gt;Entradas!$B$5^2,"",--(SQRT((AL$5-Entradas!$K$12)^2+($A45-Entradas!$L$12)^2)&lt;=Entradas!$D$12)+--(SQRT((AL$5-Entradas!$K$13)^2+($A45-Entradas!$L$13)^2)&lt;=Entradas!$D$13)+--(SQRT((AL$5-Entradas!$K$14)^2+($A45-Entradas!$L$14)^2)&lt;=Entradas!$D$14)+--(SQRT((AL$5-Entradas!$K$15)^2+($A45-Entradas!$L$15)^2)&lt;=Entradas!$D$15)+--(SQRT((AL$5-Entradas!$K$16)^2+($A45-Entradas!$L$16)^2)&lt;=Entradas!$D$16))</f>
        <v/>
      </c>
      <c r="AM45" s="18" t="str">
        <f>IF((AM$5^2+$A45^2)&gt;Entradas!$B$5^2,"",--(SQRT((AM$5-Entradas!$K$12)^2+($A45-Entradas!$L$12)^2)&lt;=Entradas!$D$12)+--(SQRT((AM$5-Entradas!$K$13)^2+($A45-Entradas!$L$13)^2)&lt;=Entradas!$D$13)+--(SQRT((AM$5-Entradas!$K$14)^2+($A45-Entradas!$L$14)^2)&lt;=Entradas!$D$14)+--(SQRT((AM$5-Entradas!$K$15)^2+($A45-Entradas!$L$15)^2)&lt;=Entradas!$D$15)+--(SQRT((AM$5-Entradas!$K$16)^2+($A45-Entradas!$L$16)^2)&lt;=Entradas!$D$16))</f>
        <v/>
      </c>
      <c r="AN45" s="18" t="str">
        <f>IF((AN$5^2+$A45^2)&gt;Entradas!$B$5^2,"",--(SQRT((AN$5-Entradas!$K$12)^2+($A45-Entradas!$L$12)^2)&lt;=Entradas!$D$12)+--(SQRT((AN$5-Entradas!$K$13)^2+($A45-Entradas!$L$13)^2)&lt;=Entradas!$D$13)+--(SQRT((AN$5-Entradas!$K$14)^2+($A45-Entradas!$L$14)^2)&lt;=Entradas!$D$14)+--(SQRT((AN$5-Entradas!$K$15)^2+($A45-Entradas!$L$15)^2)&lt;=Entradas!$D$15)+--(SQRT((AN$5-Entradas!$K$16)^2+($A45-Entradas!$L$16)^2)&lt;=Entradas!$D$16))</f>
        <v/>
      </c>
      <c r="AO45" s="18" t="str">
        <f>IF((AO$5^2+$A45^2)&gt;Entradas!$B$5^2,"",--(SQRT((AO$5-Entradas!$K$12)^2+($A45-Entradas!$L$12)^2)&lt;=Entradas!$D$12)+--(SQRT((AO$5-Entradas!$K$13)^2+($A45-Entradas!$L$13)^2)&lt;=Entradas!$D$13)+--(SQRT((AO$5-Entradas!$K$14)^2+($A45-Entradas!$L$14)^2)&lt;=Entradas!$D$14)+--(SQRT((AO$5-Entradas!$K$15)^2+($A45-Entradas!$L$15)^2)&lt;=Entradas!$D$15)+--(SQRT((AO$5-Entradas!$K$16)^2+($A45-Entradas!$L$16)^2)&lt;=Entradas!$D$16))</f>
        <v/>
      </c>
      <c r="AP45" s="18" t="str">
        <f>IF((AP$5^2+$A45^2)&gt;Entradas!$B$5^2,"",--(SQRT((AP$5-Entradas!$K$12)^2+($A45-Entradas!$L$12)^2)&lt;=Entradas!$D$12)+--(SQRT((AP$5-Entradas!$K$13)^2+($A45-Entradas!$L$13)^2)&lt;=Entradas!$D$13)+--(SQRT((AP$5-Entradas!$K$14)^2+($A45-Entradas!$L$14)^2)&lt;=Entradas!$D$14)+--(SQRT((AP$5-Entradas!$K$15)^2+($A45-Entradas!$L$15)^2)&lt;=Entradas!$D$15)+--(SQRT((AP$5-Entradas!$K$16)^2+($A45-Entradas!$L$16)^2)&lt;=Entradas!$D$16))</f>
        <v/>
      </c>
    </row>
    <row r="46" spans="1:42" ht="18" customHeight="1" x14ac:dyDescent="0.2">
      <c r="A46" s="17">
        <f>A45-2*Entradas!$B$5/(41-1)</f>
        <v>-2.0000000000000013</v>
      </c>
      <c r="B46" s="18" t="str">
        <f>IF((B$5^2+$A46^2)&gt;Entradas!$B$5^2,"",--(SQRT((B$5-Entradas!$K$12)^2+($A46-Entradas!$L$12)^2)&lt;=Entradas!$D$12)+--(SQRT((B$5-Entradas!$K$13)^2+($A46-Entradas!$L$13)^2)&lt;=Entradas!$D$13)+--(SQRT((B$5-Entradas!$K$14)^2+($A46-Entradas!$L$14)^2)&lt;=Entradas!$D$14)+--(SQRT((B$5-Entradas!$K$15)^2+($A46-Entradas!$L$15)^2)&lt;=Entradas!$D$15)+--(SQRT((B$5-Entradas!$K$16)^2+($A46-Entradas!$L$16)^2)&lt;=Entradas!$D$16))</f>
        <v/>
      </c>
      <c r="C46" s="18" t="str">
        <f>IF((C$5^2+$A46^2)&gt;Entradas!$B$5^2,"",--(SQRT((C$5-Entradas!$K$12)^2+($A46-Entradas!$L$12)^2)&lt;=Entradas!$D$12)+--(SQRT((C$5-Entradas!$K$13)^2+($A46-Entradas!$L$13)^2)&lt;=Entradas!$D$13)+--(SQRT((C$5-Entradas!$K$14)^2+($A46-Entradas!$L$14)^2)&lt;=Entradas!$D$14)+--(SQRT((C$5-Entradas!$K$15)^2+($A46-Entradas!$L$15)^2)&lt;=Entradas!$D$15)+--(SQRT((C$5-Entradas!$K$16)^2+($A46-Entradas!$L$16)^2)&lt;=Entradas!$D$16))</f>
        <v/>
      </c>
      <c r="D46" s="18" t="str">
        <f>IF((D$5^2+$A46^2)&gt;Entradas!$B$5^2,"",--(SQRT((D$5-Entradas!$K$12)^2+($A46-Entradas!$L$12)^2)&lt;=Entradas!$D$12)+--(SQRT((D$5-Entradas!$K$13)^2+($A46-Entradas!$L$13)^2)&lt;=Entradas!$D$13)+--(SQRT((D$5-Entradas!$K$14)^2+($A46-Entradas!$L$14)^2)&lt;=Entradas!$D$14)+--(SQRT((D$5-Entradas!$K$15)^2+($A46-Entradas!$L$15)^2)&lt;=Entradas!$D$15)+--(SQRT((D$5-Entradas!$K$16)^2+($A46-Entradas!$L$16)^2)&lt;=Entradas!$D$16))</f>
        <v/>
      </c>
      <c r="E46" s="18" t="str">
        <f>IF((E$5^2+$A46^2)&gt;Entradas!$B$5^2,"",--(SQRT((E$5-Entradas!$K$12)^2+($A46-Entradas!$L$12)^2)&lt;=Entradas!$D$12)+--(SQRT((E$5-Entradas!$K$13)^2+($A46-Entradas!$L$13)^2)&lt;=Entradas!$D$13)+--(SQRT((E$5-Entradas!$K$14)^2+($A46-Entradas!$L$14)^2)&lt;=Entradas!$D$14)+--(SQRT((E$5-Entradas!$K$15)^2+($A46-Entradas!$L$15)^2)&lt;=Entradas!$D$15)+--(SQRT((E$5-Entradas!$K$16)^2+($A46-Entradas!$L$16)^2)&lt;=Entradas!$D$16))</f>
        <v/>
      </c>
      <c r="F46" s="18" t="str">
        <f>IF((F$5^2+$A46^2)&gt;Entradas!$B$5^2,"",--(SQRT((F$5-Entradas!$K$12)^2+($A46-Entradas!$L$12)^2)&lt;=Entradas!$D$12)+--(SQRT((F$5-Entradas!$K$13)^2+($A46-Entradas!$L$13)^2)&lt;=Entradas!$D$13)+--(SQRT((F$5-Entradas!$K$14)^2+($A46-Entradas!$L$14)^2)&lt;=Entradas!$D$14)+--(SQRT((F$5-Entradas!$K$15)^2+($A46-Entradas!$L$15)^2)&lt;=Entradas!$D$15)+--(SQRT((F$5-Entradas!$K$16)^2+($A46-Entradas!$L$16)^2)&lt;=Entradas!$D$16))</f>
        <v/>
      </c>
      <c r="G46" s="18" t="str">
        <f>IF((G$5^2+$A46^2)&gt;Entradas!$B$5^2,"",--(SQRT((G$5-Entradas!$K$12)^2+($A46-Entradas!$L$12)^2)&lt;=Entradas!$D$12)+--(SQRT((G$5-Entradas!$K$13)^2+($A46-Entradas!$L$13)^2)&lt;=Entradas!$D$13)+--(SQRT((G$5-Entradas!$K$14)^2+($A46-Entradas!$L$14)^2)&lt;=Entradas!$D$14)+--(SQRT((G$5-Entradas!$K$15)^2+($A46-Entradas!$L$15)^2)&lt;=Entradas!$D$15)+--(SQRT((G$5-Entradas!$K$16)^2+($A46-Entradas!$L$16)^2)&lt;=Entradas!$D$16))</f>
        <v/>
      </c>
      <c r="H46" s="18" t="str">
        <f>IF((H$5^2+$A46^2)&gt;Entradas!$B$5^2,"",--(SQRT((H$5-Entradas!$K$12)^2+($A46-Entradas!$L$12)^2)&lt;=Entradas!$D$12)+--(SQRT((H$5-Entradas!$K$13)^2+($A46-Entradas!$L$13)^2)&lt;=Entradas!$D$13)+--(SQRT((H$5-Entradas!$K$14)^2+($A46-Entradas!$L$14)^2)&lt;=Entradas!$D$14)+--(SQRT((H$5-Entradas!$K$15)^2+($A46-Entradas!$L$15)^2)&lt;=Entradas!$D$15)+--(SQRT((H$5-Entradas!$K$16)^2+($A46-Entradas!$L$16)^2)&lt;=Entradas!$D$16))</f>
        <v/>
      </c>
      <c r="I46" s="18" t="str">
        <f>IF((I$5^2+$A46^2)&gt;Entradas!$B$5^2,"",--(SQRT((I$5-Entradas!$K$12)^2+($A46-Entradas!$L$12)^2)&lt;=Entradas!$D$12)+--(SQRT((I$5-Entradas!$K$13)^2+($A46-Entradas!$L$13)^2)&lt;=Entradas!$D$13)+--(SQRT((I$5-Entradas!$K$14)^2+($A46-Entradas!$L$14)^2)&lt;=Entradas!$D$14)+--(SQRT((I$5-Entradas!$K$15)^2+($A46-Entradas!$L$15)^2)&lt;=Entradas!$D$15)+--(SQRT((I$5-Entradas!$K$16)^2+($A46-Entradas!$L$16)^2)&lt;=Entradas!$D$16))</f>
        <v/>
      </c>
      <c r="J46" s="18" t="str">
        <f>IF((J$5^2+$A46^2)&gt;Entradas!$B$5^2,"",--(SQRT((J$5-Entradas!$K$12)^2+($A46-Entradas!$L$12)^2)&lt;=Entradas!$D$12)+--(SQRT((J$5-Entradas!$K$13)^2+($A46-Entradas!$L$13)^2)&lt;=Entradas!$D$13)+--(SQRT((J$5-Entradas!$K$14)^2+($A46-Entradas!$L$14)^2)&lt;=Entradas!$D$14)+--(SQRT((J$5-Entradas!$K$15)^2+($A46-Entradas!$L$15)^2)&lt;=Entradas!$D$15)+--(SQRT((J$5-Entradas!$K$16)^2+($A46-Entradas!$L$16)^2)&lt;=Entradas!$D$16))</f>
        <v/>
      </c>
      <c r="K46" s="18" t="str">
        <f>IF((K$5^2+$A46^2)&gt;Entradas!$B$5^2,"",--(SQRT((K$5-Entradas!$K$12)^2+($A46-Entradas!$L$12)^2)&lt;=Entradas!$D$12)+--(SQRT((K$5-Entradas!$K$13)^2+($A46-Entradas!$L$13)^2)&lt;=Entradas!$D$13)+--(SQRT((K$5-Entradas!$K$14)^2+($A46-Entradas!$L$14)^2)&lt;=Entradas!$D$14)+--(SQRT((K$5-Entradas!$K$15)^2+($A46-Entradas!$L$15)^2)&lt;=Entradas!$D$15)+--(SQRT((K$5-Entradas!$K$16)^2+($A46-Entradas!$L$16)^2)&lt;=Entradas!$D$16))</f>
        <v/>
      </c>
      <c r="L46" s="18" t="str">
        <f>IF((L$5^2+$A46^2)&gt;Entradas!$B$5^2,"",--(SQRT((L$5-Entradas!$K$12)^2+($A46-Entradas!$L$12)^2)&lt;=Entradas!$D$12)+--(SQRT((L$5-Entradas!$K$13)^2+($A46-Entradas!$L$13)^2)&lt;=Entradas!$D$13)+--(SQRT((L$5-Entradas!$K$14)^2+($A46-Entradas!$L$14)^2)&lt;=Entradas!$D$14)+--(SQRT((L$5-Entradas!$K$15)^2+($A46-Entradas!$L$15)^2)&lt;=Entradas!$D$15)+--(SQRT((L$5-Entradas!$K$16)^2+($A46-Entradas!$L$16)^2)&lt;=Entradas!$D$16))</f>
        <v/>
      </c>
      <c r="M46" s="18" t="str">
        <f>IF((M$5^2+$A46^2)&gt;Entradas!$B$5^2,"",--(SQRT((M$5-Entradas!$K$12)^2+($A46-Entradas!$L$12)^2)&lt;=Entradas!$D$12)+--(SQRT((M$5-Entradas!$K$13)^2+($A46-Entradas!$L$13)^2)&lt;=Entradas!$D$13)+--(SQRT((M$5-Entradas!$K$14)^2+($A46-Entradas!$L$14)^2)&lt;=Entradas!$D$14)+--(SQRT((M$5-Entradas!$K$15)^2+($A46-Entradas!$L$15)^2)&lt;=Entradas!$D$15)+--(SQRT((M$5-Entradas!$K$16)^2+($A46-Entradas!$L$16)^2)&lt;=Entradas!$D$16))</f>
        <v/>
      </c>
      <c r="N46" s="18" t="str">
        <f>IF((N$5^2+$A46^2)&gt;Entradas!$B$5^2,"",--(SQRT((N$5-Entradas!$K$12)^2+($A46-Entradas!$L$12)^2)&lt;=Entradas!$D$12)+--(SQRT((N$5-Entradas!$K$13)^2+($A46-Entradas!$L$13)^2)&lt;=Entradas!$D$13)+--(SQRT((N$5-Entradas!$K$14)^2+($A46-Entradas!$L$14)^2)&lt;=Entradas!$D$14)+--(SQRT((N$5-Entradas!$K$15)^2+($A46-Entradas!$L$15)^2)&lt;=Entradas!$D$15)+--(SQRT((N$5-Entradas!$K$16)^2+($A46-Entradas!$L$16)^2)&lt;=Entradas!$D$16))</f>
        <v/>
      </c>
      <c r="O46" s="18" t="str">
        <f>IF((O$5^2+$A46^2)&gt;Entradas!$B$5^2,"",--(SQRT((O$5-Entradas!$K$12)^2+($A46-Entradas!$L$12)^2)&lt;=Entradas!$D$12)+--(SQRT((O$5-Entradas!$K$13)^2+($A46-Entradas!$L$13)^2)&lt;=Entradas!$D$13)+--(SQRT((O$5-Entradas!$K$14)^2+($A46-Entradas!$L$14)^2)&lt;=Entradas!$D$14)+--(SQRT((O$5-Entradas!$K$15)^2+($A46-Entradas!$L$15)^2)&lt;=Entradas!$D$15)+--(SQRT((O$5-Entradas!$K$16)^2+($A46-Entradas!$L$16)^2)&lt;=Entradas!$D$16))</f>
        <v/>
      </c>
      <c r="P46" s="18" t="str">
        <f>IF((P$5^2+$A46^2)&gt;Entradas!$B$5^2,"",--(SQRT((P$5-Entradas!$K$12)^2+($A46-Entradas!$L$12)^2)&lt;=Entradas!$D$12)+--(SQRT((P$5-Entradas!$K$13)^2+($A46-Entradas!$L$13)^2)&lt;=Entradas!$D$13)+--(SQRT((P$5-Entradas!$K$14)^2+($A46-Entradas!$L$14)^2)&lt;=Entradas!$D$14)+--(SQRT((P$5-Entradas!$K$15)^2+($A46-Entradas!$L$15)^2)&lt;=Entradas!$D$15)+--(SQRT((P$5-Entradas!$K$16)^2+($A46-Entradas!$L$16)^2)&lt;=Entradas!$D$16))</f>
        <v/>
      </c>
      <c r="Q46" s="18" t="str">
        <f>IF((Q$5^2+$A46^2)&gt;Entradas!$B$5^2,"",--(SQRT((Q$5-Entradas!$K$12)^2+($A46-Entradas!$L$12)^2)&lt;=Entradas!$D$12)+--(SQRT((Q$5-Entradas!$K$13)^2+($A46-Entradas!$L$13)^2)&lt;=Entradas!$D$13)+--(SQRT((Q$5-Entradas!$K$14)^2+($A46-Entradas!$L$14)^2)&lt;=Entradas!$D$14)+--(SQRT((Q$5-Entradas!$K$15)^2+($A46-Entradas!$L$15)^2)&lt;=Entradas!$D$15)+--(SQRT((Q$5-Entradas!$K$16)^2+($A46-Entradas!$L$16)^2)&lt;=Entradas!$D$16))</f>
        <v/>
      </c>
      <c r="R46" s="18" t="str">
        <f>IF((R$5^2+$A46^2)&gt;Entradas!$B$5^2,"",--(SQRT((R$5-Entradas!$K$12)^2+($A46-Entradas!$L$12)^2)&lt;=Entradas!$D$12)+--(SQRT((R$5-Entradas!$K$13)^2+($A46-Entradas!$L$13)^2)&lt;=Entradas!$D$13)+--(SQRT((R$5-Entradas!$K$14)^2+($A46-Entradas!$L$14)^2)&lt;=Entradas!$D$14)+--(SQRT((R$5-Entradas!$K$15)^2+($A46-Entradas!$L$15)^2)&lt;=Entradas!$D$15)+--(SQRT((R$5-Entradas!$K$16)^2+($A46-Entradas!$L$16)^2)&lt;=Entradas!$D$16))</f>
        <v/>
      </c>
      <c r="S46" s="18" t="str">
        <f>IF((S$5^2+$A46^2)&gt;Entradas!$B$5^2,"",--(SQRT((S$5-Entradas!$K$12)^2+($A46-Entradas!$L$12)^2)&lt;=Entradas!$D$12)+--(SQRT((S$5-Entradas!$K$13)^2+($A46-Entradas!$L$13)^2)&lt;=Entradas!$D$13)+--(SQRT((S$5-Entradas!$K$14)^2+($A46-Entradas!$L$14)^2)&lt;=Entradas!$D$14)+--(SQRT((S$5-Entradas!$K$15)^2+($A46-Entradas!$L$15)^2)&lt;=Entradas!$D$15)+--(SQRT((S$5-Entradas!$K$16)^2+($A46-Entradas!$L$16)^2)&lt;=Entradas!$D$16))</f>
        <v/>
      </c>
      <c r="T46" s="18" t="str">
        <f>IF((T$5^2+$A46^2)&gt;Entradas!$B$5^2,"",--(SQRT((T$5-Entradas!$K$12)^2+($A46-Entradas!$L$12)^2)&lt;=Entradas!$D$12)+--(SQRT((T$5-Entradas!$K$13)^2+($A46-Entradas!$L$13)^2)&lt;=Entradas!$D$13)+--(SQRT((T$5-Entradas!$K$14)^2+($A46-Entradas!$L$14)^2)&lt;=Entradas!$D$14)+--(SQRT((T$5-Entradas!$K$15)^2+($A46-Entradas!$L$15)^2)&lt;=Entradas!$D$15)+--(SQRT((T$5-Entradas!$K$16)^2+($A46-Entradas!$L$16)^2)&lt;=Entradas!$D$16))</f>
        <v/>
      </c>
      <c r="U46" s="18" t="str">
        <f>IF((U$5^2+$A46^2)&gt;Entradas!$B$5^2,"",--(SQRT((U$5-Entradas!$K$12)^2+($A46-Entradas!$L$12)^2)&lt;=Entradas!$D$12)+--(SQRT((U$5-Entradas!$K$13)^2+($A46-Entradas!$L$13)^2)&lt;=Entradas!$D$13)+--(SQRT((U$5-Entradas!$K$14)^2+($A46-Entradas!$L$14)^2)&lt;=Entradas!$D$14)+--(SQRT((U$5-Entradas!$K$15)^2+($A46-Entradas!$L$15)^2)&lt;=Entradas!$D$15)+--(SQRT((U$5-Entradas!$K$16)^2+($A46-Entradas!$L$16)^2)&lt;=Entradas!$D$16))</f>
        <v/>
      </c>
      <c r="V46" s="18" t="str">
        <f>IF((V$5^2+$A46^2)&gt;Entradas!$B$5^2,"",--(SQRT((V$5-Entradas!$K$12)^2+($A46-Entradas!$L$12)^2)&lt;=Entradas!$D$12)+--(SQRT((V$5-Entradas!$K$13)^2+($A46-Entradas!$L$13)^2)&lt;=Entradas!$D$13)+--(SQRT((V$5-Entradas!$K$14)^2+($A46-Entradas!$L$14)^2)&lt;=Entradas!$D$14)+--(SQRT((V$5-Entradas!$K$15)^2+($A46-Entradas!$L$15)^2)&lt;=Entradas!$D$15)+--(SQRT((V$5-Entradas!$K$16)^2+($A46-Entradas!$L$16)^2)&lt;=Entradas!$D$16))</f>
        <v/>
      </c>
      <c r="W46" s="18" t="str">
        <f>IF((W$5^2+$A46^2)&gt;Entradas!$B$5^2,"",--(SQRT((W$5-Entradas!$K$12)^2+($A46-Entradas!$L$12)^2)&lt;=Entradas!$D$12)+--(SQRT((W$5-Entradas!$K$13)^2+($A46-Entradas!$L$13)^2)&lt;=Entradas!$D$13)+--(SQRT((W$5-Entradas!$K$14)^2+($A46-Entradas!$L$14)^2)&lt;=Entradas!$D$14)+--(SQRT((W$5-Entradas!$K$15)^2+($A46-Entradas!$L$15)^2)&lt;=Entradas!$D$15)+--(SQRT((W$5-Entradas!$K$16)^2+($A46-Entradas!$L$16)^2)&lt;=Entradas!$D$16))</f>
        <v/>
      </c>
      <c r="X46" s="18" t="str">
        <f>IF((X$5^2+$A46^2)&gt;Entradas!$B$5^2,"",--(SQRT((X$5-Entradas!$K$12)^2+($A46-Entradas!$L$12)^2)&lt;=Entradas!$D$12)+--(SQRT((X$5-Entradas!$K$13)^2+($A46-Entradas!$L$13)^2)&lt;=Entradas!$D$13)+--(SQRT((X$5-Entradas!$K$14)^2+($A46-Entradas!$L$14)^2)&lt;=Entradas!$D$14)+--(SQRT((X$5-Entradas!$K$15)^2+($A46-Entradas!$L$15)^2)&lt;=Entradas!$D$15)+--(SQRT((X$5-Entradas!$K$16)^2+($A46-Entradas!$L$16)^2)&lt;=Entradas!$D$16))</f>
        <v/>
      </c>
      <c r="Y46" s="18" t="str">
        <f>IF((Y$5^2+$A46^2)&gt;Entradas!$B$5^2,"",--(SQRT((Y$5-Entradas!$K$12)^2+($A46-Entradas!$L$12)^2)&lt;=Entradas!$D$12)+--(SQRT((Y$5-Entradas!$K$13)^2+($A46-Entradas!$L$13)^2)&lt;=Entradas!$D$13)+--(SQRT((Y$5-Entradas!$K$14)^2+($A46-Entradas!$L$14)^2)&lt;=Entradas!$D$14)+--(SQRT((Y$5-Entradas!$K$15)^2+($A46-Entradas!$L$15)^2)&lt;=Entradas!$D$15)+--(SQRT((Y$5-Entradas!$K$16)^2+($A46-Entradas!$L$16)^2)&lt;=Entradas!$D$16))</f>
        <v/>
      </c>
      <c r="Z46" s="18" t="str">
        <f>IF((Z$5^2+$A46^2)&gt;Entradas!$B$5^2,"",--(SQRT((Z$5-Entradas!$K$12)^2+($A46-Entradas!$L$12)^2)&lt;=Entradas!$D$12)+--(SQRT((Z$5-Entradas!$K$13)^2+($A46-Entradas!$L$13)^2)&lt;=Entradas!$D$13)+--(SQRT((Z$5-Entradas!$K$14)^2+($A46-Entradas!$L$14)^2)&lt;=Entradas!$D$14)+--(SQRT((Z$5-Entradas!$K$15)^2+($A46-Entradas!$L$15)^2)&lt;=Entradas!$D$15)+--(SQRT((Z$5-Entradas!$K$16)^2+($A46-Entradas!$L$16)^2)&lt;=Entradas!$D$16))</f>
        <v/>
      </c>
      <c r="AA46" s="18" t="str">
        <f>IF((AA$5^2+$A46^2)&gt;Entradas!$B$5^2,"",--(SQRT((AA$5-Entradas!$K$12)^2+($A46-Entradas!$L$12)^2)&lt;=Entradas!$D$12)+--(SQRT((AA$5-Entradas!$K$13)^2+($A46-Entradas!$L$13)^2)&lt;=Entradas!$D$13)+--(SQRT((AA$5-Entradas!$K$14)^2+($A46-Entradas!$L$14)^2)&lt;=Entradas!$D$14)+--(SQRT((AA$5-Entradas!$K$15)^2+($A46-Entradas!$L$15)^2)&lt;=Entradas!$D$15)+--(SQRT((AA$5-Entradas!$K$16)^2+($A46-Entradas!$L$16)^2)&lt;=Entradas!$D$16))</f>
        <v/>
      </c>
      <c r="AB46" s="18" t="str">
        <f>IF((AB$5^2+$A46^2)&gt;Entradas!$B$5^2,"",--(SQRT((AB$5-Entradas!$K$12)^2+($A46-Entradas!$L$12)^2)&lt;=Entradas!$D$12)+--(SQRT((AB$5-Entradas!$K$13)^2+($A46-Entradas!$L$13)^2)&lt;=Entradas!$D$13)+--(SQRT((AB$5-Entradas!$K$14)^2+($A46-Entradas!$L$14)^2)&lt;=Entradas!$D$14)+--(SQRT((AB$5-Entradas!$K$15)^2+($A46-Entradas!$L$15)^2)&lt;=Entradas!$D$15)+--(SQRT((AB$5-Entradas!$K$16)^2+($A46-Entradas!$L$16)^2)&lt;=Entradas!$D$16))</f>
        <v/>
      </c>
      <c r="AC46" s="18" t="str">
        <f>IF((AC$5^2+$A46^2)&gt;Entradas!$B$5^2,"",--(SQRT((AC$5-Entradas!$K$12)^2+($A46-Entradas!$L$12)^2)&lt;=Entradas!$D$12)+--(SQRT((AC$5-Entradas!$K$13)^2+($A46-Entradas!$L$13)^2)&lt;=Entradas!$D$13)+--(SQRT((AC$5-Entradas!$K$14)^2+($A46-Entradas!$L$14)^2)&lt;=Entradas!$D$14)+--(SQRT((AC$5-Entradas!$K$15)^2+($A46-Entradas!$L$15)^2)&lt;=Entradas!$D$15)+--(SQRT((AC$5-Entradas!$K$16)^2+($A46-Entradas!$L$16)^2)&lt;=Entradas!$D$16))</f>
        <v/>
      </c>
      <c r="AD46" s="18" t="str">
        <f>IF((AD$5^2+$A46^2)&gt;Entradas!$B$5^2,"",--(SQRT((AD$5-Entradas!$K$12)^2+($A46-Entradas!$L$12)^2)&lt;=Entradas!$D$12)+--(SQRT((AD$5-Entradas!$K$13)^2+($A46-Entradas!$L$13)^2)&lt;=Entradas!$D$13)+--(SQRT((AD$5-Entradas!$K$14)^2+($A46-Entradas!$L$14)^2)&lt;=Entradas!$D$14)+--(SQRT((AD$5-Entradas!$K$15)^2+($A46-Entradas!$L$15)^2)&lt;=Entradas!$D$15)+--(SQRT((AD$5-Entradas!$K$16)^2+($A46-Entradas!$L$16)^2)&lt;=Entradas!$D$16))</f>
        <v/>
      </c>
      <c r="AE46" s="18" t="str">
        <f>IF((AE$5^2+$A46^2)&gt;Entradas!$B$5^2,"",--(SQRT((AE$5-Entradas!$K$12)^2+($A46-Entradas!$L$12)^2)&lt;=Entradas!$D$12)+--(SQRT((AE$5-Entradas!$K$13)^2+($A46-Entradas!$L$13)^2)&lt;=Entradas!$D$13)+--(SQRT((AE$5-Entradas!$K$14)^2+($A46-Entradas!$L$14)^2)&lt;=Entradas!$D$14)+--(SQRT((AE$5-Entradas!$K$15)^2+($A46-Entradas!$L$15)^2)&lt;=Entradas!$D$15)+--(SQRT((AE$5-Entradas!$K$16)^2+($A46-Entradas!$L$16)^2)&lt;=Entradas!$D$16))</f>
        <v/>
      </c>
      <c r="AF46" s="18" t="str">
        <f>IF((AF$5^2+$A46^2)&gt;Entradas!$B$5^2,"",--(SQRT((AF$5-Entradas!$K$12)^2+($A46-Entradas!$L$12)^2)&lt;=Entradas!$D$12)+--(SQRT((AF$5-Entradas!$K$13)^2+($A46-Entradas!$L$13)^2)&lt;=Entradas!$D$13)+--(SQRT((AF$5-Entradas!$K$14)^2+($A46-Entradas!$L$14)^2)&lt;=Entradas!$D$14)+--(SQRT((AF$5-Entradas!$K$15)^2+($A46-Entradas!$L$15)^2)&lt;=Entradas!$D$15)+--(SQRT((AF$5-Entradas!$K$16)^2+($A46-Entradas!$L$16)^2)&lt;=Entradas!$D$16))</f>
        <v/>
      </c>
      <c r="AG46" s="18" t="str">
        <f>IF((AG$5^2+$A46^2)&gt;Entradas!$B$5^2,"",--(SQRT((AG$5-Entradas!$K$12)^2+($A46-Entradas!$L$12)^2)&lt;=Entradas!$D$12)+--(SQRT((AG$5-Entradas!$K$13)^2+($A46-Entradas!$L$13)^2)&lt;=Entradas!$D$13)+--(SQRT((AG$5-Entradas!$K$14)^2+($A46-Entradas!$L$14)^2)&lt;=Entradas!$D$14)+--(SQRT((AG$5-Entradas!$K$15)^2+($A46-Entradas!$L$15)^2)&lt;=Entradas!$D$15)+--(SQRT((AG$5-Entradas!$K$16)^2+($A46-Entradas!$L$16)^2)&lt;=Entradas!$D$16))</f>
        <v/>
      </c>
      <c r="AH46" s="18" t="str">
        <f>IF((AH$5^2+$A46^2)&gt;Entradas!$B$5^2,"",--(SQRT((AH$5-Entradas!$K$12)^2+($A46-Entradas!$L$12)^2)&lt;=Entradas!$D$12)+--(SQRT((AH$5-Entradas!$K$13)^2+($A46-Entradas!$L$13)^2)&lt;=Entradas!$D$13)+--(SQRT((AH$5-Entradas!$K$14)^2+($A46-Entradas!$L$14)^2)&lt;=Entradas!$D$14)+--(SQRT((AH$5-Entradas!$K$15)^2+($A46-Entradas!$L$15)^2)&lt;=Entradas!$D$15)+--(SQRT((AH$5-Entradas!$K$16)^2+($A46-Entradas!$L$16)^2)&lt;=Entradas!$D$16))</f>
        <v/>
      </c>
      <c r="AI46" s="18" t="str">
        <f>IF((AI$5^2+$A46^2)&gt;Entradas!$B$5^2,"",--(SQRT((AI$5-Entradas!$K$12)^2+($A46-Entradas!$L$12)^2)&lt;=Entradas!$D$12)+--(SQRT((AI$5-Entradas!$K$13)^2+($A46-Entradas!$L$13)^2)&lt;=Entradas!$D$13)+--(SQRT((AI$5-Entradas!$K$14)^2+($A46-Entradas!$L$14)^2)&lt;=Entradas!$D$14)+--(SQRT((AI$5-Entradas!$K$15)^2+($A46-Entradas!$L$15)^2)&lt;=Entradas!$D$15)+--(SQRT((AI$5-Entradas!$K$16)^2+($A46-Entradas!$L$16)^2)&lt;=Entradas!$D$16))</f>
        <v/>
      </c>
      <c r="AJ46" s="18" t="str">
        <f>IF((AJ$5^2+$A46^2)&gt;Entradas!$B$5^2,"",--(SQRT((AJ$5-Entradas!$K$12)^2+($A46-Entradas!$L$12)^2)&lt;=Entradas!$D$12)+--(SQRT((AJ$5-Entradas!$K$13)^2+($A46-Entradas!$L$13)^2)&lt;=Entradas!$D$13)+--(SQRT((AJ$5-Entradas!$K$14)^2+($A46-Entradas!$L$14)^2)&lt;=Entradas!$D$14)+--(SQRT((AJ$5-Entradas!$K$15)^2+($A46-Entradas!$L$15)^2)&lt;=Entradas!$D$15)+--(SQRT((AJ$5-Entradas!$K$16)^2+($A46-Entradas!$L$16)^2)&lt;=Entradas!$D$16))</f>
        <v/>
      </c>
      <c r="AK46" s="18" t="str">
        <f>IF((AK$5^2+$A46^2)&gt;Entradas!$B$5^2,"",--(SQRT((AK$5-Entradas!$K$12)^2+($A46-Entradas!$L$12)^2)&lt;=Entradas!$D$12)+--(SQRT((AK$5-Entradas!$K$13)^2+($A46-Entradas!$L$13)^2)&lt;=Entradas!$D$13)+--(SQRT((AK$5-Entradas!$K$14)^2+($A46-Entradas!$L$14)^2)&lt;=Entradas!$D$14)+--(SQRT((AK$5-Entradas!$K$15)^2+($A46-Entradas!$L$15)^2)&lt;=Entradas!$D$15)+--(SQRT((AK$5-Entradas!$K$16)^2+($A46-Entradas!$L$16)^2)&lt;=Entradas!$D$16))</f>
        <v/>
      </c>
      <c r="AL46" s="18" t="str">
        <f>IF((AL$5^2+$A46^2)&gt;Entradas!$B$5^2,"",--(SQRT((AL$5-Entradas!$K$12)^2+($A46-Entradas!$L$12)^2)&lt;=Entradas!$D$12)+--(SQRT((AL$5-Entradas!$K$13)^2+($A46-Entradas!$L$13)^2)&lt;=Entradas!$D$13)+--(SQRT((AL$5-Entradas!$K$14)^2+($A46-Entradas!$L$14)^2)&lt;=Entradas!$D$14)+--(SQRT((AL$5-Entradas!$K$15)^2+($A46-Entradas!$L$15)^2)&lt;=Entradas!$D$15)+--(SQRT((AL$5-Entradas!$K$16)^2+($A46-Entradas!$L$16)^2)&lt;=Entradas!$D$16))</f>
        <v/>
      </c>
      <c r="AM46" s="18" t="str">
        <f>IF((AM$5^2+$A46^2)&gt;Entradas!$B$5^2,"",--(SQRT((AM$5-Entradas!$K$12)^2+($A46-Entradas!$L$12)^2)&lt;=Entradas!$D$12)+--(SQRT((AM$5-Entradas!$K$13)^2+($A46-Entradas!$L$13)^2)&lt;=Entradas!$D$13)+--(SQRT((AM$5-Entradas!$K$14)^2+($A46-Entradas!$L$14)^2)&lt;=Entradas!$D$14)+--(SQRT((AM$5-Entradas!$K$15)^2+($A46-Entradas!$L$15)^2)&lt;=Entradas!$D$15)+--(SQRT((AM$5-Entradas!$K$16)^2+($A46-Entradas!$L$16)^2)&lt;=Entradas!$D$16))</f>
        <v/>
      </c>
      <c r="AN46" s="18" t="str">
        <f>IF((AN$5^2+$A46^2)&gt;Entradas!$B$5^2,"",--(SQRT((AN$5-Entradas!$K$12)^2+($A46-Entradas!$L$12)^2)&lt;=Entradas!$D$12)+--(SQRT((AN$5-Entradas!$K$13)^2+($A46-Entradas!$L$13)^2)&lt;=Entradas!$D$13)+--(SQRT((AN$5-Entradas!$K$14)^2+($A46-Entradas!$L$14)^2)&lt;=Entradas!$D$14)+--(SQRT((AN$5-Entradas!$K$15)^2+($A46-Entradas!$L$15)^2)&lt;=Entradas!$D$15)+--(SQRT((AN$5-Entradas!$K$16)^2+($A46-Entradas!$L$16)^2)&lt;=Entradas!$D$16))</f>
        <v/>
      </c>
      <c r="AO46" s="18" t="str">
        <f>IF((AO$5^2+$A46^2)&gt;Entradas!$B$5^2,"",--(SQRT((AO$5-Entradas!$K$12)^2+($A46-Entradas!$L$12)^2)&lt;=Entradas!$D$12)+--(SQRT((AO$5-Entradas!$K$13)^2+($A46-Entradas!$L$13)^2)&lt;=Entradas!$D$13)+--(SQRT((AO$5-Entradas!$K$14)^2+($A46-Entradas!$L$14)^2)&lt;=Entradas!$D$14)+--(SQRT((AO$5-Entradas!$K$15)^2+($A46-Entradas!$L$15)^2)&lt;=Entradas!$D$15)+--(SQRT((AO$5-Entradas!$K$16)^2+($A46-Entradas!$L$16)^2)&lt;=Entradas!$D$16))</f>
        <v/>
      </c>
      <c r="AP46" s="18" t="str">
        <f>IF((AP$5^2+$A46^2)&gt;Entradas!$B$5^2,"",--(SQRT((AP$5-Entradas!$K$12)^2+($A46-Entradas!$L$12)^2)&lt;=Entradas!$D$12)+--(SQRT((AP$5-Entradas!$K$13)^2+($A46-Entradas!$L$13)^2)&lt;=Entradas!$D$13)+--(SQRT((AP$5-Entradas!$K$14)^2+($A46-Entradas!$L$14)^2)&lt;=Entradas!$D$14)+--(SQRT((AP$5-Entradas!$K$15)^2+($A46-Entradas!$L$15)^2)&lt;=Entradas!$D$15)+--(SQRT((AP$5-Entradas!$K$16)^2+($A46-Entradas!$L$16)^2)&lt;=Entradas!$D$16))</f>
        <v/>
      </c>
    </row>
  </sheetData>
  <conditionalFormatting sqref="B6:AP46">
    <cfRule type="cellIs" dxfId="5" priority="2" operator="equal">
      <formula>0</formula>
    </cfRule>
    <cfRule type="cellIs" dxfId="4" priority="3" operator="equal">
      <formula>1</formula>
    </cfRule>
    <cfRule type="cellIs" dxfId="3" priority="4" operator="equal">
      <formula>2</formula>
    </cfRule>
    <cfRule type="cellIs" dxfId="2" priority="5" operator="equal">
      <formula>3</formula>
    </cfRule>
    <cfRule type="cellIs" dxfId="1" priority="6" operator="equal">
      <formula>4</formula>
    </cfRule>
    <cfRule type="cellIs" dxfId="0" priority="7" operator="equal">
      <formula>5</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1"/>
  <sheetViews>
    <sheetView showGridLines="0" topLeftCell="D1" workbookViewId="0"/>
  </sheetViews>
  <sheetFormatPr defaultRowHeight="15" x14ac:dyDescent="0.2"/>
  <cols>
    <col min="1" max="1" width="24.75" style="9" customWidth="1"/>
    <col min="2" max="2" width="11.1640625" customWidth="1"/>
    <col min="3" max="3" width="13.98828125" style="26" customWidth="1"/>
    <col min="4" max="4" width="28.921875" customWidth="1"/>
    <col min="5" max="5" width="18.5625" customWidth="1"/>
    <col min="6" max="6" width="19.50390625" customWidth="1"/>
    <col min="8" max="9" width="4.03515625" customWidth="1"/>
  </cols>
  <sheetData>
    <row r="1" spans="1:6" ht="37.5" customHeight="1" x14ac:dyDescent="0.25">
      <c r="A1" s="27" t="s">
        <v>97</v>
      </c>
    </row>
    <row r="3" spans="1:6" ht="30" customHeight="1" x14ac:dyDescent="0.2">
      <c r="A3" s="28" t="s">
        <v>98</v>
      </c>
      <c r="D3" s="70" t="s">
        <v>99</v>
      </c>
      <c r="E3" s="67"/>
      <c r="F3" s="67"/>
    </row>
    <row r="4" spans="1:6" ht="36" customHeight="1" x14ac:dyDescent="0.2">
      <c r="A4" s="29" t="s">
        <v>100</v>
      </c>
      <c r="B4" s="20">
        <f>COUNT(Mapa!B6:AP46)</f>
        <v>1253</v>
      </c>
      <c r="D4" s="69" t="str">
        <f>IF(B8&lt;1,"Alerta: la zona crítica no está totalmente cubierta.","OK: la zona crítica queda totalmente cubierta.")</f>
        <v>OK: la zona crítica queda totalmente cubierta.</v>
      </c>
      <c r="E4" s="67"/>
      <c r="F4" s="67"/>
    </row>
    <row r="5" spans="1:6" ht="36" customHeight="1" x14ac:dyDescent="0.2">
      <c r="A5" s="29" t="s">
        <v>101</v>
      </c>
      <c r="B5" s="20">
        <f>COUNTIF(Mapa!B6:AP46,"&gt;=1")</f>
        <v>1253</v>
      </c>
      <c r="D5" s="68" t="str">
        <f>IF(B9&lt;0.6,"Redundancia media/baja: menos del 60% de la zona crítica tiene doble cobertura.","Redundancia aceptable: al menos 60% tiene doble cobertura.")</f>
        <v>Redundancia aceptable: al menos 60% tiene doble cobertura.</v>
      </c>
      <c r="E5" s="67"/>
      <c r="F5" s="67"/>
    </row>
    <row r="6" spans="1:6" ht="36" customHeight="1" x14ac:dyDescent="0.2">
      <c r="A6" s="29" t="s">
        <v>102</v>
      </c>
      <c r="B6" s="20">
        <f>COUNTIF(Mapa!B6:AP46,"&gt;=2")</f>
        <v>1253</v>
      </c>
      <c r="D6" s="68" t="str">
        <f>IF(B10&lt;0.25,"Triple cobertura baja: la tercera capa solo protege una parte limitada de la zona crítica.","Triple cobertura apreciable sobre la zona crítica.")</f>
        <v>Triple cobertura apreciable sobre la zona crítica.</v>
      </c>
      <c r="E6" s="67"/>
      <c r="F6" s="67"/>
    </row>
    <row r="7" spans="1:6" ht="36" customHeight="1" x14ac:dyDescent="0.2">
      <c r="A7" s="29" t="s">
        <v>103</v>
      </c>
      <c r="B7" s="20">
        <f>COUNTIF(Mapa!B6:AP46,"&gt;=3")</f>
        <v>1253</v>
      </c>
      <c r="D7" s="68" t="str">
        <f>IF(B11&lt;0.35,"Profundidad baja: las unidades están muy pegadas al activo protegido.","Profundidad razonable para un ejercicio balanceado.")</f>
        <v>Profundidad razonable para un ejercicio balanceado.</v>
      </c>
      <c r="E7" s="67"/>
      <c r="F7" s="67"/>
    </row>
    <row r="8" spans="1:6" ht="36" customHeight="1" x14ac:dyDescent="0.2">
      <c r="A8" s="29" t="s">
        <v>104</v>
      </c>
      <c r="B8" s="21">
        <f>B5/B4</f>
        <v>1</v>
      </c>
      <c r="D8" s="68" t="str">
        <f>IF(COUNTIF(Entradas!G12:G16,"No")&gt;0,"Al menos una unidad no cubre toda la zona crítica.","Las cinco unidades cubren toda la zona crítica.")</f>
        <v>Al menos una unidad no cubre toda la zona crítica.</v>
      </c>
      <c r="E8" s="67"/>
      <c r="F8" s="67"/>
    </row>
    <row r="9" spans="1:6" ht="21.95" customHeight="1" x14ac:dyDescent="0.2">
      <c r="A9" s="29" t="s">
        <v>105</v>
      </c>
      <c r="B9" s="21">
        <f>B6/B4</f>
        <v>1</v>
      </c>
    </row>
    <row r="10" spans="1:6" ht="21.95" customHeight="1" x14ac:dyDescent="0.2">
      <c r="A10" s="29" t="s">
        <v>106</v>
      </c>
      <c r="B10" s="21">
        <f>B7/B4</f>
        <v>1</v>
      </c>
    </row>
    <row r="11" spans="1:6" ht="21.95" customHeight="1" x14ac:dyDescent="0.2">
      <c r="A11" s="29" t="s">
        <v>107</v>
      </c>
      <c r="B11" s="21">
        <f>AVERAGE(Entradas!H12:H16)</f>
        <v>0.54762177777777787</v>
      </c>
    </row>
    <row r="12" spans="1:6" ht="26.25" customHeight="1" x14ac:dyDescent="0.2">
      <c r="A12" s="30" t="s">
        <v>108</v>
      </c>
      <c r="B12" s="22">
        <f>SUMPRODUCT(B8:B10,Entradas!K4:K6)+B11*Entradas!K7</f>
        <v>0.95476217777777772</v>
      </c>
    </row>
    <row r="15" spans="1:6" ht="30" customHeight="1" x14ac:dyDescent="0.2">
      <c r="A15" s="28" t="s">
        <v>109</v>
      </c>
    </row>
    <row r="16" spans="1:6" x14ac:dyDescent="0.2">
      <c r="A16" s="31" t="s">
        <v>42</v>
      </c>
      <c r="B16" s="10" t="s">
        <v>110</v>
      </c>
      <c r="C16" s="33" t="s">
        <v>111</v>
      </c>
      <c r="D16" s="10" t="s">
        <v>112</v>
      </c>
      <c r="E16" s="10" t="s">
        <v>113</v>
      </c>
      <c r="F16" s="10" t="s">
        <v>114</v>
      </c>
    </row>
    <row r="17" spans="1:6" x14ac:dyDescent="0.2">
      <c r="A17" s="32" t="str">
        <f>Entradas!A12</f>
        <v>P</v>
      </c>
      <c r="B17" s="24">
        <f>Entradas!C12</f>
        <v>20</v>
      </c>
      <c r="C17" s="34">
        <f>Entradas!H12</f>
        <v>0.33333333333333331</v>
      </c>
      <c r="D17" s="23" t="str">
        <f>Entradas!F12</f>
        <v>Sí</v>
      </c>
      <c r="E17" s="23" t="str">
        <f>Entradas!G12</f>
        <v>Sí</v>
      </c>
      <c r="F17" s="25">
        <f>Entradas!I12</f>
        <v>1</v>
      </c>
    </row>
    <row r="18" spans="1:6" x14ac:dyDescent="0.2">
      <c r="A18" s="32" t="str">
        <f>Entradas!A13</f>
        <v>C</v>
      </c>
      <c r="B18" s="24">
        <f>Entradas!C13</f>
        <v>5.8310000000000004</v>
      </c>
      <c r="C18" s="34">
        <f>Entradas!H13</f>
        <v>0.48591666666666672</v>
      </c>
      <c r="D18" s="23" t="str">
        <f>Entradas!F13</f>
        <v>Sí</v>
      </c>
      <c r="E18" s="23" t="str">
        <f>Entradas!G13</f>
        <v>Sí</v>
      </c>
      <c r="F18" s="25">
        <f>Entradas!I13</f>
        <v>1</v>
      </c>
    </row>
    <row r="19" spans="1:6" x14ac:dyDescent="0.2">
      <c r="A19" s="32" t="str">
        <f>Entradas!A14</f>
        <v>B</v>
      </c>
      <c r="B19" s="24">
        <f>Entradas!C14</f>
        <v>3.6055999999999999</v>
      </c>
      <c r="C19" s="34">
        <f>Entradas!H14</f>
        <v>0.40062222222222221</v>
      </c>
      <c r="D19" s="23" t="str">
        <f>Entradas!F14</f>
        <v>Sí</v>
      </c>
      <c r="E19" s="23" t="str">
        <f>Entradas!G14</f>
        <v>Sí</v>
      </c>
      <c r="F19" s="25">
        <f>Entradas!I14</f>
        <v>1</v>
      </c>
    </row>
    <row r="20" spans="1:6" x14ac:dyDescent="0.2">
      <c r="A20" s="32" t="str">
        <f>Entradas!A15</f>
        <v>D</v>
      </c>
      <c r="B20" s="24">
        <f>Entradas!C15</f>
        <v>8.9443000000000001</v>
      </c>
      <c r="C20" s="34">
        <f>Entradas!H15</f>
        <v>0.59628666666666663</v>
      </c>
      <c r="D20" s="23" t="str">
        <f>Entradas!F15</f>
        <v>Sí</v>
      </c>
      <c r="E20" s="23" t="str">
        <f>Entradas!G15</f>
        <v>Sí</v>
      </c>
      <c r="F20" s="25">
        <f>Entradas!I15</f>
        <v>1</v>
      </c>
    </row>
    <row r="21" spans="1:6" x14ac:dyDescent="0.2">
      <c r="A21" s="32" t="str">
        <f>Entradas!A16</f>
        <v>E</v>
      </c>
      <c r="B21" s="24">
        <f>Entradas!C16</f>
        <v>9.2195</v>
      </c>
      <c r="C21" s="34">
        <f>Entradas!H16</f>
        <v>0.92195000000000005</v>
      </c>
      <c r="D21" s="23" t="str">
        <f>Entradas!F16</f>
        <v>Sí</v>
      </c>
      <c r="E21" s="23" t="str">
        <f>Entradas!G16</f>
        <v>No</v>
      </c>
      <c r="F21" s="25">
        <f>Entradas!I16</f>
        <v>0.72436617121663582</v>
      </c>
    </row>
  </sheetData>
  <mergeCells count="6">
    <mergeCell ref="D5:F5"/>
    <mergeCell ref="D4:F4"/>
    <mergeCell ref="D3:F3"/>
    <mergeCell ref="D7:F7"/>
    <mergeCell ref="D8:F8"/>
    <mergeCell ref="D6:F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8"/>
  <sheetViews>
    <sheetView workbookViewId="0"/>
  </sheetViews>
  <sheetFormatPr defaultRowHeight="15" x14ac:dyDescent="0.2"/>
  <sheetData>
    <row r="1" spans="1:4" x14ac:dyDescent="0.2">
      <c r="A1" t="s">
        <v>115</v>
      </c>
    </row>
    <row r="3" spans="1:4" x14ac:dyDescent="0.2">
      <c r="A3" t="s">
        <v>42</v>
      </c>
      <c r="B3" t="s">
        <v>116</v>
      </c>
      <c r="D3" t="s">
        <v>117</v>
      </c>
    </row>
    <row r="4" spans="1:4" x14ac:dyDescent="0.2">
      <c r="A4" t="s">
        <v>54</v>
      </c>
      <c r="B4">
        <v>1</v>
      </c>
      <c r="D4">
        <f>SUMPRODUCT(--(Entradas!F12:F16="Sí"),B4:B8)/SUM(B4:B8)</f>
        <v>1</v>
      </c>
    </row>
    <row r="5" spans="1:4" x14ac:dyDescent="0.2">
      <c r="A5" t="s">
        <v>55</v>
      </c>
      <c r="B5">
        <v>1</v>
      </c>
    </row>
    <row r="6" spans="1:4" x14ac:dyDescent="0.2">
      <c r="A6" t="s">
        <v>56</v>
      </c>
      <c r="B6">
        <v>1</v>
      </c>
    </row>
    <row r="7" spans="1:4" x14ac:dyDescent="0.2">
      <c r="A7" t="s">
        <v>57</v>
      </c>
      <c r="B7">
        <v>1</v>
      </c>
    </row>
    <row r="8" spans="1:4" x14ac:dyDescent="0.2">
      <c r="A8" t="s">
        <v>58</v>
      </c>
      <c r="B8">
        <v>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7"/>
  <sheetViews>
    <sheetView showGridLines="0" workbookViewId="0"/>
  </sheetViews>
  <sheetFormatPr defaultRowHeight="15" x14ac:dyDescent="0.2"/>
  <cols>
    <col min="1" max="1" width="34.03125" customWidth="1"/>
    <col min="2" max="2" width="99.94921875" customWidth="1"/>
  </cols>
  <sheetData>
    <row r="1" spans="1:2" ht="24" customHeight="1" x14ac:dyDescent="0.25">
      <c r="A1" s="35" t="s">
        <v>118</v>
      </c>
    </row>
    <row r="2" spans="1:2" ht="24" customHeight="1" x14ac:dyDescent="0.2"/>
    <row r="3" spans="1:2" ht="24" customHeight="1" x14ac:dyDescent="0.2">
      <c r="A3" s="36" t="s">
        <v>119</v>
      </c>
    </row>
    <row r="4" spans="1:2" ht="24" customHeight="1" x14ac:dyDescent="0.2">
      <c r="A4" s="37" t="s">
        <v>120</v>
      </c>
      <c r="B4" s="38" t="s">
        <v>121</v>
      </c>
    </row>
    <row r="5" spans="1:2" ht="24" customHeight="1" x14ac:dyDescent="0.2">
      <c r="A5" s="37" t="s">
        <v>122</v>
      </c>
      <c r="B5" s="38" t="s">
        <v>123</v>
      </c>
    </row>
    <row r="6" spans="1:2" ht="24" customHeight="1" x14ac:dyDescent="0.2">
      <c r="A6" s="37" t="s">
        <v>124</v>
      </c>
      <c r="B6" s="38" t="s">
        <v>125</v>
      </c>
    </row>
    <row r="7" spans="1:2" ht="24" customHeight="1" x14ac:dyDescent="0.2">
      <c r="A7" s="37" t="s">
        <v>107</v>
      </c>
      <c r="B7" s="38" t="s">
        <v>126</v>
      </c>
    </row>
    <row r="8" spans="1:2" ht="24" customHeight="1" x14ac:dyDescent="0.2">
      <c r="A8" s="37" t="s">
        <v>127</v>
      </c>
      <c r="B8" s="38" t="s">
        <v>128</v>
      </c>
    </row>
    <row r="9" spans="1:2" ht="24" customHeight="1" x14ac:dyDescent="0.2">
      <c r="B9" s="39"/>
    </row>
    <row r="10" spans="1:2" ht="24" customHeight="1" x14ac:dyDescent="0.2">
      <c r="A10" s="36" t="s">
        <v>129</v>
      </c>
      <c r="B10" s="39"/>
    </row>
    <row r="11" spans="1:2" ht="24" customHeight="1" x14ac:dyDescent="0.2">
      <c r="A11" s="37" t="s">
        <v>29</v>
      </c>
      <c r="B11" s="38" t="s">
        <v>130</v>
      </c>
    </row>
    <row r="12" spans="1:2" ht="24" customHeight="1" x14ac:dyDescent="0.2">
      <c r="A12" s="37" t="s">
        <v>32</v>
      </c>
      <c r="B12" s="38" t="s">
        <v>131</v>
      </c>
    </row>
    <row r="13" spans="1:2" ht="24" customHeight="1" x14ac:dyDescent="0.2">
      <c r="A13" s="37" t="s">
        <v>35</v>
      </c>
      <c r="B13" s="38" t="s">
        <v>132</v>
      </c>
    </row>
    <row r="14" spans="1:2" ht="24" customHeight="1" x14ac:dyDescent="0.2">
      <c r="A14" s="37" t="s">
        <v>38</v>
      </c>
      <c r="B14" s="38" t="s">
        <v>133</v>
      </c>
    </row>
    <row r="15" spans="1:2" ht="24" customHeight="1" x14ac:dyDescent="0.2">
      <c r="A15" s="40" t="s">
        <v>134</v>
      </c>
      <c r="B15" s="38" t="s">
        <v>135</v>
      </c>
    </row>
    <row r="16" spans="1:2" ht="24" customHeight="1" x14ac:dyDescent="0.2">
      <c r="B16" s="39"/>
    </row>
    <row r="17" spans="1:2" ht="24" customHeight="1" x14ac:dyDescent="0.2">
      <c r="A17" s="36" t="s">
        <v>136</v>
      </c>
      <c r="B17" s="39"/>
    </row>
    <row r="18" spans="1:2" ht="24" customHeight="1" x14ac:dyDescent="0.2">
      <c r="A18" s="37" t="s">
        <v>137</v>
      </c>
      <c r="B18" s="38" t="s">
        <v>138</v>
      </c>
    </row>
    <row r="19" spans="1:2" ht="24" customHeight="1" x14ac:dyDescent="0.2">
      <c r="A19" s="37" t="s">
        <v>139</v>
      </c>
      <c r="B19" s="38" t="s">
        <v>140</v>
      </c>
    </row>
    <row r="20" spans="1:2" ht="24" customHeight="1" x14ac:dyDescent="0.2">
      <c r="A20" s="37" t="s">
        <v>141</v>
      </c>
      <c r="B20" s="38" t="s">
        <v>142</v>
      </c>
    </row>
    <row r="21" spans="1:2" ht="24" customHeight="1" x14ac:dyDescent="0.2">
      <c r="A21" s="37" t="s">
        <v>143</v>
      </c>
      <c r="B21" s="38" t="s">
        <v>144</v>
      </c>
    </row>
    <row r="22" spans="1:2" ht="24" customHeight="1" x14ac:dyDescent="0.2">
      <c r="A22" s="37" t="s">
        <v>145</v>
      </c>
      <c r="B22" s="38" t="s">
        <v>146</v>
      </c>
    </row>
    <row r="23" spans="1:2" ht="24" customHeight="1" x14ac:dyDescent="0.2">
      <c r="A23" s="37" t="s">
        <v>147</v>
      </c>
      <c r="B23" s="38" t="s">
        <v>148</v>
      </c>
    </row>
    <row r="24" spans="1:2" ht="24" customHeight="1" x14ac:dyDescent="0.2">
      <c r="B24" s="39"/>
    </row>
    <row r="25" spans="1:2" ht="24" customHeight="1" x14ac:dyDescent="0.2">
      <c r="A25" s="42" t="s">
        <v>149</v>
      </c>
      <c r="B25" s="39"/>
    </row>
    <row r="26" spans="1:2" ht="24" customHeight="1" x14ac:dyDescent="0.2">
      <c r="A26" s="57" t="s">
        <v>150</v>
      </c>
      <c r="B26" s="43" t="s">
        <v>151</v>
      </c>
    </row>
    <row r="27" spans="1:2" ht="24" customHeight="1" x14ac:dyDescent="0.2">
      <c r="A27" s="58" t="s">
        <v>152</v>
      </c>
      <c r="B27" s="43" t="s">
        <v>153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9"/>
  <sheetViews>
    <sheetView showGridLines="0" tabSelected="1" workbookViewId="0"/>
  </sheetViews>
  <sheetFormatPr defaultRowHeight="15" x14ac:dyDescent="0.2"/>
  <cols>
    <col min="1" max="1" width="34.03125" customWidth="1"/>
    <col min="2" max="2" width="18.0234375" customWidth="1"/>
    <col min="3" max="3" width="27.98046875" customWidth="1"/>
    <col min="4" max="4" width="25.9609375" customWidth="1"/>
  </cols>
  <sheetData>
    <row r="1" spans="1:4" ht="19.5" x14ac:dyDescent="0.25">
      <c r="A1" s="35" t="s">
        <v>154</v>
      </c>
    </row>
    <row r="2" spans="1:4" ht="68.25" x14ac:dyDescent="0.2">
      <c r="A2" s="9" t="s">
        <v>155</v>
      </c>
    </row>
    <row r="4" spans="1:4" x14ac:dyDescent="0.2">
      <c r="A4" s="59" t="s">
        <v>156</v>
      </c>
      <c r="B4" s="60" t="s">
        <v>157</v>
      </c>
      <c r="D4" s="42" t="s">
        <v>158</v>
      </c>
    </row>
    <row r="5" spans="1:4" ht="27.75" x14ac:dyDescent="0.2">
      <c r="D5" s="61" t="str">
        <f>IF(B8&gt;=0.75,"Configuración fuerte para el escenario seleccionado.",IF(B8&gt;=0.5,"Configuración media para el escenario seleccionado.","Configuración débil para el escenario seleccionado."))</f>
        <v>Configuración fuerte para el escenario seleccionado.</v>
      </c>
    </row>
    <row r="6" spans="1:4" ht="27.75" x14ac:dyDescent="0.2">
      <c r="A6" s="62" t="s">
        <v>159</v>
      </c>
      <c r="B6" s="49">
        <f>IF($B$4="Escenario A",SUM(Sistemas!M5:M19),IF($B$4="Escenario B",SUM(Sistemas!N5:N19),IF($B$4="Escenario C",SUM(Sistemas!O5:O19),SUM(Sistemas!P5:P19))))</f>
        <v>2.5000000000000004</v>
      </c>
      <c r="D6" s="61" t="str">
        <f>IF(B9&lt;3,"Pocas capas activas relevantes para el escenario seleccionado.","Número razonable de sistemas relevantes cubriendo el HVU.")</f>
        <v>Número razonable de sistemas relevantes cubriendo el HVU.</v>
      </c>
    </row>
    <row r="7" spans="1:4" ht="27.75" x14ac:dyDescent="0.2">
      <c r="A7" s="62" t="s">
        <v>160</v>
      </c>
      <c r="B7" s="49">
        <f>IF($B$4="Escenario A",SUM(Sistemas!E5:E19),IF($B$4="Escenario B",SUM(Sistemas!F5:F19),IF($B$4="Escenario C",SUM(Sistemas!G5:G19),SUM(Sistemas!H5:H19))))</f>
        <v>2.7</v>
      </c>
      <c r="D7" s="61" t="str">
        <f>IF(B10&lt;2,"Poca cobertura completa de zona crítica por sistemas relevantes.","Hay varias capas con cobertura completa de la zona crítica.")</f>
        <v>Hay varias capas con cobertura completa de la zona crítica.</v>
      </c>
    </row>
    <row r="8" spans="1:4" x14ac:dyDescent="0.2">
      <c r="A8" s="62" t="s">
        <v>152</v>
      </c>
      <c r="B8" s="63">
        <f>IFERROR(B6/B7,0)</f>
        <v>0.92592592592592604</v>
      </c>
    </row>
    <row r="9" spans="1:4" x14ac:dyDescent="0.2">
      <c r="A9" s="62" t="s">
        <v>161</v>
      </c>
      <c r="B9" s="64">
        <f>IF($B$4="Escenario A",COUNTIFS(Sistemas!J5:J19,"Sí",Sistemas!E5:E19,"&gt;0"),IF($B$4="Escenario B",COUNTIFS(Sistemas!J5:J19,"Sí",Sistemas!F5:F19,"&gt;0"),IF($B$4="Escenario C",COUNTIFS(Sistemas!J5:J19,"Sí",Sistemas!G5:G19,"&gt;0"),COUNTIFS(Sistemas!J5:J19,"Sí",Sistemas!H5:H19,"&gt;0"))))</f>
        <v>5</v>
      </c>
    </row>
    <row r="10" spans="1:4" x14ac:dyDescent="0.2">
      <c r="A10" s="62" t="s">
        <v>162</v>
      </c>
      <c r="B10" s="64">
        <f>IF($B$4="Escenario A",COUNTIFS(Sistemas!K5:K19,"Sí",Sistemas!E5:E19,"&gt;0"),IF($B$4="Escenario B",COUNTIFS(Sistemas!K5:K19,"Sí",Sistemas!F5:F19,"&gt;0"),IF($B$4="Escenario C",COUNTIFS(Sistemas!K5:K19,"Sí",Sistemas!G5:G19,"&gt;0"),COUNTIFS(Sistemas!K5:K19,"Sí",Sistemas!H5:H19,"&gt;0"))))</f>
        <v>5</v>
      </c>
    </row>
    <row r="13" spans="1:4" x14ac:dyDescent="0.2">
      <c r="A13" s="42" t="s">
        <v>163</v>
      </c>
    </row>
    <row r="14" spans="1:4" x14ac:dyDescent="0.2">
      <c r="A14" s="45" t="s">
        <v>42</v>
      </c>
      <c r="B14" s="45" t="s">
        <v>164</v>
      </c>
      <c r="C14" s="45" t="s">
        <v>165</v>
      </c>
      <c r="D14" s="45" t="s">
        <v>158</v>
      </c>
    </row>
    <row r="15" spans="1:4" x14ac:dyDescent="0.2">
      <c r="A15" s="51" t="s">
        <v>54</v>
      </c>
      <c r="B15" s="65">
        <f>IF($B$4="Escenario A",SUMIF(Sistemas!$A$5:$A$19,A15,Sistemas!$M$5:$M$19),IF($B$4="Escenario B",SUMIF(Sistemas!$A$5:$A$19,A15,Sistemas!$N$5:$N$19),IF($B$4="Escenario C",SUMIF(Sistemas!$A$5:$A$19,A15,Sistemas!$O$5:$O$19),SUMIF(Sistemas!$A$5:$A$19,A15,Sistemas!$P$5:$P$19))))</f>
        <v>1.6</v>
      </c>
      <c r="C15" s="51">
        <f>IF($B$4="Escenario A",COUNTIFS(Sistemas!$A$5:$A$19,A15,Sistemas!$J$5:$J$19,"Sí",Sistemas!$E$5:$E$19,"&gt;0"),IF($B$4="Escenario B",COUNTIFS(Sistemas!$A$5:$A$19,A15,Sistemas!$J$5:$J$19,"Sí",Sistemas!$F$5:$F$19,"&gt;0"),IF($B$4="Escenario C",COUNTIFS(Sistemas!$A$5:$A$19,A15,Sistemas!$J$5:$J$19,"Sí",Sistemas!$G$5:$G$19,"&gt;0"),COUNTIFS(Sistemas!$A$5:$A$19,A15,Sistemas!$J$5:$J$19,"Sí",Sistemas!$H$5:$H$19,"&gt;0"))))</f>
        <v>2</v>
      </c>
      <c r="D15" s="51" t="str">
        <f>IF(B15=0,"Sin aporte al escenario",IF(C15=0,"Aporta solo fuera del HVU","Aporta sobre el HVU"))</f>
        <v>Aporta sobre el HVU</v>
      </c>
    </row>
    <row r="16" spans="1:4" x14ac:dyDescent="0.2">
      <c r="A16" s="51" t="s">
        <v>55</v>
      </c>
      <c r="B16" s="65">
        <f>IF($B$4="Escenario A",SUMIF(Sistemas!$A$5:$A$19,A16,Sistemas!$M$5:$M$19),IF($B$4="Escenario B",SUMIF(Sistemas!$A$5:$A$19,A16,Sistemas!$N$5:$N$19),IF($B$4="Escenario C",SUMIF(Sistemas!$A$5:$A$19,A16,Sistemas!$O$5:$O$19),SUMIF(Sistemas!$A$5:$A$19,A16,Sistemas!$P$5:$P$19))))</f>
        <v>0.3</v>
      </c>
      <c r="C16" s="51">
        <f>IF($B$4="Escenario A",COUNTIFS(Sistemas!$A$5:$A$19,A16,Sistemas!$J$5:$J$19,"Sí",Sistemas!$E$5:$E$19,"&gt;0"),IF($B$4="Escenario B",COUNTIFS(Sistemas!$A$5:$A$19,A16,Sistemas!$J$5:$J$19,"Sí",Sistemas!$F$5:$F$19,"&gt;0"),IF($B$4="Escenario C",COUNTIFS(Sistemas!$A$5:$A$19,A16,Sistemas!$J$5:$J$19,"Sí",Sistemas!$G$5:$G$19,"&gt;0"),COUNTIFS(Sistemas!$A$5:$A$19,A16,Sistemas!$J$5:$J$19,"Sí",Sistemas!$H$5:$H$19,"&gt;0"))))</f>
        <v>1</v>
      </c>
      <c r="D16" s="51" t="str">
        <f>IF(B16=0,"Sin aporte al escenario",IF(C16=0,"Aporta solo fuera del HVU","Aporta sobre el HVU"))</f>
        <v>Aporta sobre el HVU</v>
      </c>
    </row>
    <row r="17" spans="1:4" x14ac:dyDescent="0.2">
      <c r="A17" s="51" t="s">
        <v>56</v>
      </c>
      <c r="B17" s="65">
        <f>IF($B$4="Escenario A",SUMIF(Sistemas!$A$5:$A$19,A17,Sistemas!$M$5:$M$19),IF($B$4="Escenario B",SUMIF(Sistemas!$A$5:$A$19,A17,Sistemas!$N$5:$N$19),IF($B$4="Escenario C",SUMIF(Sistemas!$A$5:$A$19,A17,Sistemas!$O$5:$O$19),SUMIF(Sistemas!$A$5:$A$19,A17,Sistemas!$P$5:$P$19))))</f>
        <v>0.6</v>
      </c>
      <c r="C17" s="51">
        <f>IF($B$4="Escenario A",COUNTIFS(Sistemas!$A$5:$A$19,A17,Sistemas!$J$5:$J$19,"Sí",Sistemas!$E$5:$E$19,"&gt;0"),IF($B$4="Escenario B",COUNTIFS(Sistemas!$A$5:$A$19,A17,Sistemas!$J$5:$J$19,"Sí",Sistemas!$F$5:$F$19,"&gt;0"),IF($B$4="Escenario C",COUNTIFS(Sistemas!$A$5:$A$19,A17,Sistemas!$J$5:$J$19,"Sí",Sistemas!$G$5:$G$19,"&gt;0"),COUNTIFS(Sistemas!$A$5:$A$19,A17,Sistemas!$J$5:$J$19,"Sí",Sistemas!$H$5:$H$19,"&gt;0"))))</f>
        <v>2</v>
      </c>
      <c r="D17" s="51" t="str">
        <f>IF(B17=0,"Sin aporte al escenario",IF(C17=0,"Aporta solo fuera del HVU","Aporta sobre el HVU"))</f>
        <v>Aporta sobre el HVU</v>
      </c>
    </row>
    <row r="18" spans="1:4" x14ac:dyDescent="0.2">
      <c r="A18" s="51" t="s">
        <v>57</v>
      </c>
      <c r="B18" s="65">
        <f>IF($B$4="Escenario A",SUMIF(Sistemas!$A$5:$A$19,A18,Sistemas!$M$5:$M$19),IF($B$4="Escenario B",SUMIF(Sistemas!$A$5:$A$19,A18,Sistemas!$N$5:$N$19),IF($B$4="Escenario C",SUMIF(Sistemas!$A$5:$A$19,A18,Sistemas!$O$5:$O$19),SUMIF(Sistemas!$A$5:$A$19,A18,Sistemas!$P$5:$P$19))))</f>
        <v>0</v>
      </c>
      <c r="C18" s="51">
        <f>IF($B$4="Escenario A",COUNTIFS(Sistemas!$A$5:$A$19,A18,Sistemas!$J$5:$J$19,"Sí",Sistemas!$E$5:$E$19,"&gt;0"),IF($B$4="Escenario B",COUNTIFS(Sistemas!$A$5:$A$19,A18,Sistemas!$J$5:$J$19,"Sí",Sistemas!$F$5:$F$19,"&gt;0"),IF($B$4="Escenario C",COUNTIFS(Sistemas!$A$5:$A$19,A18,Sistemas!$J$5:$J$19,"Sí",Sistemas!$G$5:$G$19,"&gt;0"),COUNTIFS(Sistemas!$A$5:$A$19,A18,Sistemas!$J$5:$J$19,"Sí",Sistemas!$H$5:$H$19,"&gt;0"))))</f>
        <v>0</v>
      </c>
      <c r="D18" s="51" t="str">
        <f>IF(B18=0,"Sin aporte al escenario",IF(C18=0,"Aporta solo fuera del HVU","Aporta sobre el HVU"))</f>
        <v>Sin aporte al escenario</v>
      </c>
    </row>
    <row r="19" spans="1:4" x14ac:dyDescent="0.2">
      <c r="A19" s="51" t="s">
        <v>58</v>
      </c>
      <c r="B19" s="65">
        <f>IF($B$4="Escenario A",SUMIF(Sistemas!$A$5:$A$19,A19,Sistemas!$M$5:$M$19),IF($B$4="Escenario B",SUMIF(Sistemas!$A$5:$A$19,A19,Sistemas!$N$5:$N$19),IF($B$4="Escenario C",SUMIF(Sistemas!$A$5:$A$19,A19,Sistemas!$O$5:$O$19),SUMIF(Sistemas!$A$5:$A$19,A19,Sistemas!$P$5:$P$19))))</f>
        <v>0</v>
      </c>
      <c r="C19" s="51">
        <f>IF($B$4="Escenario A",COUNTIFS(Sistemas!$A$5:$A$19,A19,Sistemas!$J$5:$J$19,"Sí",Sistemas!$E$5:$E$19,"&gt;0"),IF($B$4="Escenario B",COUNTIFS(Sistemas!$A$5:$A$19,A19,Sistemas!$J$5:$J$19,"Sí",Sistemas!$F$5:$F$19,"&gt;0"),IF($B$4="Escenario C",COUNTIFS(Sistemas!$A$5:$A$19,A19,Sistemas!$J$5:$J$19,"Sí",Sistemas!$G$5:$G$19,"&gt;0"),COUNTIFS(Sistemas!$A$5:$A$19,A19,Sistemas!$J$5:$J$19,"Sí",Sistemas!$H$5:$H$19,"&gt;0"))))</f>
        <v>0</v>
      </c>
      <c r="D19" s="51" t="str">
        <f>IF(B19=0,"Sin aporte al escenario",IF(C19=0,"Aporta solo fuera del HVU","Aporta sobre el HVU"))</f>
        <v>Sin aporte al escenario</v>
      </c>
    </row>
  </sheetData>
  <dataValidations count="1">
    <dataValidation type="list" sqref="B4" xr:uid="{00000000-0002-0000-0700-000000000000}">
      <formula1>"Escenario A,Escenario B,Escenario C,Escenario D"</formula1>
    </dataValidation>
  </dataValidation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Excel iOS</Application>
  <ScaleCrop>false</ScaleCrop>
  <HeadingPairs>
    <vt:vector size="2" baseType="variant">
      <vt:variant>
        <vt:lpstr>Hojas de cálculo</vt:lpstr>
      </vt:variant>
      <vt:variant>
        <vt:i4>8</vt:i4>
      </vt:variant>
    </vt:vector>
  </HeadingPairs>
  <TitlesOfParts>
    <vt:vector size="8" baseType="lpstr">
      <vt:lpstr>Guía</vt:lpstr>
      <vt:lpstr>Entradas</vt:lpstr>
      <vt:lpstr>Sistemas</vt:lpstr>
      <vt:lpstr>Mapa</vt:lpstr>
      <vt:lpstr>Resultados</vt:lpstr>
      <vt:lpstr>Escenarios</vt:lpstr>
      <vt:lpstr>Interpretación</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dcterms:created xsi:type="dcterms:W3CDTF">2026-04-04T13:15:09Z</dcterms:created>
  <dcterms:modified xsi:type="dcterms:W3CDTF">2026-04-04T13:15:09Z</dcterms:modified>
</cp:coreProperties>
</file>