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4"/>
  <workbookPr filterPrivacy="1"/>
  <xr:revisionPtr revIDLastSave="0" documentId="13_ncr:1_{C30ACA9C-A3C3-4DD0-8CE6-6F183A567378}" xr6:coauthVersionLast="36" xr6:coauthVersionMax="36" xr10:uidLastSave="{00000000-0000-0000-0000-000000000000}"/>
  <bookViews>
    <workbookView xWindow="0" yWindow="0" windowWidth="24000" windowHeight="9105" tabRatio="897" xr2:uid="{00000000-000D-0000-FFFF-FFFF00000000}"/>
  </bookViews>
  <sheets>
    <sheet name="COSTOS DOCENTES" sheetId="12" r:id="rId1"/>
    <sheet name="COMBUSTIBLES Y LUBRICANTES" sheetId="1" r:id="rId2"/>
    <sheet name="MOBILIARIO Y OTROS" sheetId="2" r:id="rId3"/>
    <sheet name="MUNICIÓN Y ARTIFICIOS" sheetId="7" r:id="rId4"/>
    <sheet name="ESTÍMULOS ACADÉMICOS" sheetId="11" r:id="rId5"/>
    <sheet name="INSUMOS ASOCIADOS AL CURSO" sheetId="10" r:id="rId6"/>
    <sheet name="ARMAMENTO Y EQUIPO" sheetId="13" r:id="rId7"/>
  </sheets>
  <definedNames>
    <definedName name="_xlnm.Print_Area" localSheetId="1">'COMBUSTIBLES Y LUBRICANTES'!$A$1:$E$30</definedName>
    <definedName name="_xlnm.Print_Area" localSheetId="5">'INSUMOS ASOCIADOS AL CURSO'!$A$1:$J$138</definedName>
    <definedName name="_xlnm.Print_Area" localSheetId="3">'MUNICIÓN Y ARTIFICIOS'!$A$1:$J$31</definedName>
  </definedNames>
  <calcPr calcId="191029"/>
</workbook>
</file>

<file path=xl/calcChain.xml><?xml version="1.0" encoding="utf-8"?>
<calcChain xmlns="http://schemas.openxmlformats.org/spreadsheetml/2006/main">
  <c r="I41" i="10" l="1"/>
  <c r="I42" i="10"/>
  <c r="I43" i="10"/>
  <c r="I44" i="10"/>
  <c r="I45" i="10"/>
  <c r="I46" i="10"/>
  <c r="I48" i="10"/>
  <c r="I74" i="10"/>
  <c r="I73" i="10"/>
  <c r="I75" i="10"/>
  <c r="I72" i="10"/>
  <c r="I47" i="10"/>
  <c r="I39" i="10"/>
  <c r="I38" i="10"/>
  <c r="I9" i="10"/>
  <c r="H16" i="7"/>
  <c r="F4" i="2" l="1"/>
  <c r="F7" i="2" s="1"/>
  <c r="F8" i="2" l="1"/>
  <c r="F9" i="2" s="1"/>
  <c r="K35" i="12"/>
  <c r="E27" i="12" s="1"/>
  <c r="K15" i="12"/>
  <c r="E7" i="12" s="1"/>
  <c r="G27" i="12" l="1"/>
  <c r="H27" i="12" s="1"/>
  <c r="G28" i="12"/>
  <c r="G7" i="12"/>
  <c r="H7" i="12" s="1"/>
  <c r="G8" i="12"/>
  <c r="J27" i="12" l="1"/>
  <c r="J28" i="12" s="1"/>
  <c r="H28" i="12"/>
  <c r="H8" i="12"/>
  <c r="J7" i="12"/>
  <c r="J8" i="12" s="1"/>
  <c r="I60" i="10" l="1"/>
  <c r="I15" i="10" l="1"/>
  <c r="I11" i="10"/>
  <c r="I16" i="10"/>
  <c r="I18" i="10"/>
  <c r="I19" i="10"/>
  <c r="I30" i="10"/>
  <c r="I29" i="10"/>
  <c r="I40" i="10"/>
  <c r="I24" i="10"/>
  <c r="I26" i="10"/>
  <c r="I28" i="10"/>
  <c r="I21" i="10"/>
  <c r="I32" i="10"/>
  <c r="I31" i="10"/>
  <c r="I27" i="10"/>
  <c r="I6" i="10"/>
  <c r="I7" i="10"/>
  <c r="I8" i="10"/>
  <c r="I22" i="10"/>
  <c r="I35" i="10"/>
  <c r="I20" i="10"/>
  <c r="I10" i="10"/>
  <c r="I13" i="10"/>
  <c r="I33" i="10"/>
  <c r="I25" i="10"/>
  <c r="I49" i="10"/>
  <c r="I50" i="10"/>
  <c r="I14" i="10"/>
  <c r="I37" i="10"/>
  <c r="I36" i="10"/>
  <c r="I17" i="10"/>
  <c r="I23" i="10"/>
  <c r="I34" i="10"/>
  <c r="I5" i="10"/>
  <c r="H25" i="7"/>
  <c r="H5" i="7"/>
  <c r="H18" i="7"/>
  <c r="H19" i="7"/>
  <c r="H20" i="7"/>
  <c r="H21" i="7"/>
  <c r="H22" i="7"/>
  <c r="H23" i="7"/>
  <c r="H24" i="7"/>
  <c r="H6" i="7"/>
  <c r="H7" i="7"/>
  <c r="H8" i="7"/>
  <c r="H9" i="7"/>
  <c r="H10" i="7"/>
  <c r="H11" i="7"/>
  <c r="H12" i="7"/>
  <c r="H13" i="7"/>
  <c r="H14" i="7"/>
  <c r="H15" i="7"/>
  <c r="H17" i="7"/>
  <c r="I69" i="10"/>
  <c r="I70" i="10"/>
  <c r="I68" i="10"/>
  <c r="I71" i="10"/>
  <c r="I62" i="10"/>
  <c r="I76" i="10"/>
  <c r="I78" i="10"/>
  <c r="I77" i="10"/>
  <c r="I65" i="10"/>
  <c r="I61" i="10"/>
  <c r="I66" i="10"/>
  <c r="I63" i="10"/>
  <c r="I64" i="10"/>
  <c r="I67" i="10"/>
</calcChain>
</file>

<file path=xl/sharedStrings.xml><?xml version="1.0" encoding="utf-8"?>
<sst xmlns="http://schemas.openxmlformats.org/spreadsheetml/2006/main" count="350" uniqueCount="237">
  <si>
    <t>MATERIALES DE OFICINA</t>
  </si>
  <si>
    <t>N°</t>
  </si>
  <si>
    <t>DESCRIPCIÓN</t>
  </si>
  <si>
    <t>CANT.</t>
  </si>
  <si>
    <t>TOTAL</t>
  </si>
  <si>
    <t>LÁPIZ PASTA AZUL</t>
  </si>
  <si>
    <t>LÁPIZ PASTA ROJO</t>
  </si>
  <si>
    <t>PLUMÓN PERMANENTE COLOR NEGRO</t>
  </si>
  <si>
    <t>PLUMÓN PIZARRA NEGRO</t>
  </si>
  <si>
    <t>PLUMÓN PIZARRA ROJO</t>
  </si>
  <si>
    <t>PLUMÓN PIZARRA AZUL</t>
  </si>
  <si>
    <t>PLUMÓN PIZARRA VERDE</t>
  </si>
  <si>
    <t>GOMA DE BORRAR</t>
  </si>
  <si>
    <t>TÁCTICA</t>
  </si>
  <si>
    <t>ROCKET ILUMINANTE ROJO</t>
  </si>
  <si>
    <t>ROCKET ILUMINANTE BLANCO</t>
  </si>
  <si>
    <t>MUNICIÓN Y ARTIFICIOS</t>
  </si>
  <si>
    <t>ACTIVIDAD</t>
  </si>
  <si>
    <t>BAÑOS QUÍMICOS</t>
  </si>
  <si>
    <t>LUBRICANTE PARA ARMAMENTO</t>
  </si>
  <si>
    <t>CREDIMAT (LUBRICANTES)</t>
  </si>
  <si>
    <t>CANTIDAD</t>
  </si>
  <si>
    <t>COMBUSTIBLE</t>
  </si>
  <si>
    <t>BENCINA 97 OCT.</t>
  </si>
  <si>
    <t>DIESEL MILITAR</t>
  </si>
  <si>
    <t xml:space="preserve">LÁPIZ GRÁFITO </t>
  </si>
  <si>
    <t>RESMA DE PAPEL TAMAÑO OFICIO</t>
  </si>
  <si>
    <t>RESMA DE PAPEL TAMAÑO CARTA</t>
  </si>
  <si>
    <t>MATERIALES DE ENSEÑANZA</t>
  </si>
  <si>
    <t>PROTECTORES BUCALES DOBLES</t>
  </si>
  <si>
    <t>CUADERNO UNIVERSITARIO CUADRICULADO 7 MM</t>
  </si>
  <si>
    <t>INSUMOS COMPUTACIONALES</t>
  </si>
  <si>
    <t>CINTA ENMASCARAR 48mm x 40 mts</t>
  </si>
  <si>
    <t>PILAS ALCALINAS AA</t>
  </si>
  <si>
    <t>PILAS 9 V</t>
  </si>
  <si>
    <t>PAÑO ABRASIVO MULTIUSO</t>
  </si>
  <si>
    <t>BLOQUEADOR 1 KILO</t>
  </si>
  <si>
    <t>BROCHA DE 2"</t>
  </si>
  <si>
    <t>AMARRACABLE ELÉCTRICO PLÁSTICO 3,2 X 150mm 100 UN</t>
  </si>
  <si>
    <t>GUANTES DE CABRITILLA PAR</t>
  </si>
  <si>
    <t>LENTES DE PROTECCIÓN TRANSPARENTES</t>
  </si>
  <si>
    <t>PINTURA SPRAY ESMALTE NEGRO OPACO 485 ml</t>
  </si>
  <si>
    <t>PINTURA SPRAY ESMALTE NARANJO 485 ml</t>
  </si>
  <si>
    <t>INSUMOS ASOCIADOS</t>
  </si>
  <si>
    <t>INSTRUCCIÓN INDIVIDUAL DE COMBATE</t>
  </si>
  <si>
    <t>ENTRENAMIENTO FÍSICO MILITAR</t>
  </si>
  <si>
    <t>TIRO APLICADO</t>
  </si>
  <si>
    <t>ASIGNATURAS</t>
  </si>
  <si>
    <t>UNIDAD</t>
  </si>
  <si>
    <t>DC</t>
  </si>
  <si>
    <t>NR.</t>
  </si>
  <si>
    <t>GR. HUMO BLANCO</t>
  </si>
  <si>
    <t xml:space="preserve">GR. HUMO ROJO </t>
  </si>
  <si>
    <t>GR. HUMO VERDE</t>
  </si>
  <si>
    <t>SEÑAL NOCHE Y DIA</t>
  </si>
  <si>
    <t>CORDÓN DETONANTE EN DECÍMETROS (DE)</t>
  </si>
  <si>
    <t>CUERDA MECHA EN DECÍMETROS (DE)</t>
  </si>
  <si>
    <t>DETONADOR TIPO ELÉCTRICO</t>
  </si>
  <si>
    <t>GRANADA DE MANO H.E.</t>
  </si>
  <si>
    <t>MUNICIÓN .45 SERV. GENERAL</t>
  </si>
  <si>
    <t>MUNICIÓN 5.56 mm TIRO M-855 SERVICIO GENERAL</t>
  </si>
  <si>
    <t>MUNICIÓN 5.56 MM. TIRO FOGUEO</t>
  </si>
  <si>
    <t xml:space="preserve">DESCRIPCIÓN </t>
  </si>
  <si>
    <t xml:space="preserve">CANT. </t>
  </si>
  <si>
    <t>1 NR</t>
  </si>
  <si>
    <t>OPERACIONES ANFIBIAS</t>
  </si>
  <si>
    <t xml:space="preserve">TIRO </t>
  </si>
  <si>
    <t>TAPONES DE OIDOS PAR</t>
  </si>
  <si>
    <t>ELÁSTICO BANQUILLO BOLSA DE 100 gr.</t>
  </si>
  <si>
    <t>PAR DE GUANTES DE BOX 12 OZ</t>
  </si>
  <si>
    <t>CHALECO REFLECTANTE</t>
  </si>
  <si>
    <t>GLOBOS N° 12 PAQUETE DE 25 UN</t>
  </si>
  <si>
    <t>CARPETA OFICIO VINIL</t>
  </si>
  <si>
    <t>PLÁSTICO PARA TERMOLÁMINAR TAMAÑO OFICIO 0,5mm 50 UN</t>
  </si>
  <si>
    <t>LÁPIZ PARA TRANSPARENCIA (PILOT HI-TECPOINT V5) AZUL</t>
  </si>
  <si>
    <t>SET DE MIMETISMO</t>
  </si>
  <si>
    <t>RACIÓN DE COMBATE 24 HORAS</t>
  </si>
  <si>
    <t>MARCADOR DE PUNTOS TOPOGRÁFICOS DE 140 mm</t>
  </si>
  <si>
    <t>JERINGAS 3 ML CON AGUJA</t>
  </si>
  <si>
    <t>ALGODÓN HIDROFILO  PRENSADO  1 KILO</t>
  </si>
  <si>
    <t>TORNIQUETE</t>
  </si>
  <si>
    <t>VENDA ELÁSTICA ROLLO DE ALGODÓN 4 CM x 4 MTS</t>
  </si>
  <si>
    <t>APÓSITO DE 10 CM x 01 MT</t>
  </si>
  <si>
    <t>EXPLOSIVO PLÁSTICO 450 gr.</t>
  </si>
  <si>
    <t>DETONADOR TIPO VÍA FUEGO</t>
  </si>
  <si>
    <t>BLANCO TIPO ALFA</t>
  </si>
  <si>
    <t>BLANCO TIPO BRAVO</t>
  </si>
  <si>
    <t>BLANCO TIPO CHARLIE</t>
  </si>
  <si>
    <t>SOLDADURA 6011  3/32" PUNTO AZUL DE 1 KL</t>
  </si>
  <si>
    <t>P.F.C.</t>
  </si>
  <si>
    <t>ACEITE TC W3 ENVASE DE LITRO</t>
  </si>
  <si>
    <t xml:space="preserve">ACEITE SAE (GENERADOR) ENVASE DE LITRO </t>
  </si>
  <si>
    <t>GR. LACRIMÓGENA</t>
  </si>
  <si>
    <t>REGLA  30cm</t>
  </si>
  <si>
    <t>CANT.TOTAL</t>
  </si>
  <si>
    <t>Nº</t>
  </si>
  <si>
    <t>BOLSA DETERGENTE OMO MATIC DE 15 KG.</t>
  </si>
  <si>
    <t>NR</t>
  </si>
  <si>
    <t>PQ</t>
  </si>
  <si>
    <t>ESCOBILLÓN</t>
  </si>
  <si>
    <t>CERA LIQUIDA PARA PISOS PLASTICOS 01 LITRO</t>
  </si>
  <si>
    <t>LAMPAZO</t>
  </si>
  <si>
    <t>CLORO 01 LITRO</t>
  </si>
  <si>
    <t>LIMPIA VIDRIOS 1 LT.</t>
  </si>
  <si>
    <t>DESODORANTE AMBIENTAL</t>
  </si>
  <si>
    <t>PASTILLAS PARA WC</t>
  </si>
  <si>
    <t xml:space="preserve">CIF CREMA 750 ML. </t>
  </si>
  <si>
    <t>PAÑO PARA PISO  (TRAPERO)</t>
  </si>
  <si>
    <t>GOMA PARA PISO (FRISSO)</t>
  </si>
  <si>
    <t>ROYCO 634 GALÓN</t>
  </si>
  <si>
    <t>COLA FRIA ENVASE 1 KL</t>
  </si>
  <si>
    <t>TORNILLOS PARA  MADERA 3/4" 100 UNIDADES</t>
  </si>
  <si>
    <t>TORNILLOS PARA  MADERA 1 1/4" CAJA 100 UNIDADES</t>
  </si>
  <si>
    <t>LAVALOZAS 1000 ML.</t>
  </si>
  <si>
    <t>CYALUME COLOR VERDE</t>
  </si>
  <si>
    <t>CLAVO CORRIENTE  DE 4” BOLSA DE KILO</t>
  </si>
  <si>
    <t>SET DE PUNTAS PHILLIPS 6 UNIDADES CRUZ</t>
  </si>
  <si>
    <t>DISCO DE CORTE UNIVERSAL 4,5" METAL</t>
  </si>
  <si>
    <t>POET</t>
  </si>
  <si>
    <t>PALAS PLÁSTICAS</t>
  </si>
  <si>
    <t>450 LTS.</t>
  </si>
  <si>
    <t>700 LTS.</t>
  </si>
  <si>
    <t>200 LTS.</t>
  </si>
  <si>
    <t>PFC</t>
  </si>
  <si>
    <t>DIESEL ADMINISTRATIVO (VISITAS PROFESIONALES)</t>
  </si>
  <si>
    <t>LENTES DE NATACIÓN</t>
  </si>
  <si>
    <t>GORROS DE NATACIÓN</t>
  </si>
  <si>
    <t>ROLLO DE HILO POLIESTER COLOR NEGRO ROLLO</t>
  </si>
  <si>
    <t>TABLAS DE PINO SECO DE 1 X 2 " X 3,20 MTS CEPILLADA</t>
  </si>
  <si>
    <t>TABLAS DE PINO CEPILLADO  1X10"X3,20 MTS</t>
  </si>
  <si>
    <t>PAÑO ESPONJA MULTIUSO PACK DE 3 UNIDADES</t>
  </si>
  <si>
    <t xml:space="preserve">CURSO CBA CADETES IM </t>
  </si>
  <si>
    <t>CINTA AISLADORA  3M COLOR ROJO</t>
  </si>
  <si>
    <t>PAÑO ÁNIMA WIPALL 60 QUARTFOLD 12 x 100</t>
  </si>
  <si>
    <t>ALUMNOS</t>
  </si>
  <si>
    <t>PREMIO ESPECIAL MEJOR TIRADOR</t>
  </si>
  <si>
    <t>PREMIO ESPECIAL MEJOR ESTANDAR FÍSICO</t>
  </si>
  <si>
    <t>PREMIO ESPECIAL MEJOR COMBATIENTE</t>
  </si>
  <si>
    <t>KIT ASEO FUSIL 5,56mm</t>
  </si>
  <si>
    <t>CHOLGUAN 2.5MM. 1.72 X 2.44MTS.</t>
  </si>
  <si>
    <t>ACTIVIDADES PRÁCTICAS EN TERRENO TIRO, IIC, O.A., TÁCTICA Y P.F.C. (25 DÍAS EN TERRENO)</t>
  </si>
  <si>
    <t>LT</t>
  </si>
  <si>
    <t>N R</t>
  </si>
  <si>
    <t>GRAPAS  (8 MM) 1000 UNIDADES</t>
  </si>
  <si>
    <t>TONER TINTA NEGRA  RISO EZ 230</t>
  </si>
  <si>
    <t>MASTER RZ B4  RISO RZ 230</t>
  </si>
  <si>
    <t>TEST ANALIZADOR DE AGUA</t>
  </si>
  <si>
    <t>CLORO GRANULADO PARA PISCINA</t>
  </si>
  <si>
    <t>PASTILLA TRIPLE ACCIÓN PARA PISCINA</t>
  </si>
  <si>
    <t>DECANTADOR PARA PISCINA</t>
  </si>
  <si>
    <t>AMPOLLAS DE VITAMINA C  O AGUA PARA INYECTABLE</t>
  </si>
  <si>
    <t>MATERIALES Y ÚTILES DE ASEO</t>
  </si>
  <si>
    <t>PEDERNAL</t>
  </si>
  <si>
    <t>ALGUICIDA PARA PISCINA LT</t>
  </si>
  <si>
    <t>BOTELLAS CO2 33 gr. 1/2" HILO EXTERIOR</t>
  </si>
  <si>
    <t>COMBUSTIBLE MILITAR</t>
  </si>
  <si>
    <t>VERY TIPO LAPICERO BLANCO O SIMILAR</t>
  </si>
  <si>
    <t>VERY TIPO LAPICERO ROJO O SIMILAR</t>
  </si>
  <si>
    <t>VERY TIPO LAPICERO VERDE O SIMILAR</t>
  </si>
  <si>
    <t>TOALLA PAPEL</t>
  </si>
  <si>
    <t>GORRO CLICK 100 UNIDADES</t>
  </si>
  <si>
    <t>GUANTES QUIRÚRGICOS TALLA L 100 UNIDADES</t>
  </si>
  <si>
    <t xml:space="preserve">JABÓN LIQUIDO </t>
  </si>
  <si>
    <t>BOLSAS BASURA 110 X 70 cm</t>
  </si>
  <si>
    <t>BOLSAS PREPICADAS TRANSPARENTES DE 30 x 20 CMS. 4 KG</t>
  </si>
  <si>
    <t>PAPEL HIGIENICO INDUSTRIAL 4 UNIDADES</t>
  </si>
  <si>
    <t>BALSA SALVAVIDAS</t>
  </si>
  <si>
    <t>SUPERVIVENCIA EN EL MAR</t>
  </si>
  <si>
    <t xml:space="preserve"> </t>
  </si>
  <si>
    <t>PROFESOR ASIGNATURA</t>
  </si>
  <si>
    <t>CANT. DE HORAS</t>
  </si>
  <si>
    <t>VALOR HORA U.F.
CON ZONA</t>
  </si>
  <si>
    <t>DURACION CURSO
 1 SEMANAS</t>
  </si>
  <si>
    <t>TOTAL U.F.</t>
  </si>
  <si>
    <t>TOTAL POR CURSO</t>
  </si>
  <si>
    <t>CANT. CURSOS</t>
  </si>
  <si>
    <t xml:space="preserve">TOTAL </t>
  </si>
  <si>
    <r>
      <rPr>
        <b/>
        <sz val="12"/>
        <color theme="1"/>
        <rFont val="Arial"/>
        <family val="2"/>
      </rPr>
      <t>VALOR TOTAL</t>
    </r>
    <r>
      <rPr>
        <sz val="12"/>
        <color theme="1"/>
        <rFont val="Arial"/>
        <family val="2"/>
      </rPr>
      <t xml:space="preserve"> (VALOR HORA U.F. 0,62 )   </t>
    </r>
    <r>
      <rPr>
        <b/>
        <sz val="12"/>
        <color theme="1"/>
        <rFont val="Arial"/>
        <family val="2"/>
      </rPr>
      <t xml:space="preserve">X  </t>
    </r>
    <r>
      <rPr>
        <sz val="12"/>
        <color theme="1"/>
        <rFont val="Arial"/>
        <family val="2"/>
      </rPr>
      <t xml:space="preserve"> (CANT. HORAS ASIGN. 30 HRS)   </t>
    </r>
    <r>
      <rPr>
        <b/>
        <sz val="12"/>
        <color theme="1"/>
        <rFont val="Arial"/>
        <family val="2"/>
      </rPr>
      <t xml:space="preserve">X  </t>
    </r>
    <r>
      <rPr>
        <sz val="12"/>
        <color theme="1"/>
        <rFont val="Arial"/>
        <family val="2"/>
      </rPr>
      <t xml:space="preserve"> ( CANT. MESES DE DURACION DEL CURSO 0,25)</t>
    </r>
  </si>
  <si>
    <t>1: Superior</t>
  </si>
  <si>
    <t>2: 1ra Categoría</t>
  </si>
  <si>
    <t>3: 2da Categoría</t>
  </si>
  <si>
    <t>VALOR HORA DE CLASE CON ZONA</t>
  </si>
  <si>
    <t>S1° ARMADA</t>
  </si>
  <si>
    <t>VALOR UF</t>
  </si>
  <si>
    <t>CON TITULO</t>
  </si>
  <si>
    <t>EQUIVALENCIA EN U.F.</t>
  </si>
  <si>
    <t>0,62</t>
  </si>
  <si>
    <t>VALOR VERIFICAR CUANTO ES LA ZONA</t>
  </si>
  <si>
    <t>VALOR U.F.</t>
  </si>
  <si>
    <t>DURACION CURSO
 7 SEMANAS</t>
  </si>
  <si>
    <t>Subtotal</t>
  </si>
  <si>
    <t>I.V.A.</t>
  </si>
  <si>
    <t>VALOR MENSUAL</t>
  </si>
  <si>
    <t>2,5 UF</t>
  </si>
  <si>
    <t>1,5 UF</t>
  </si>
  <si>
    <t>VALOR UNITARIO</t>
  </si>
  <si>
    <t>NOTA PREMIOS ADQUIRIDOS POR ESNAVAL.</t>
  </si>
  <si>
    <t>CURSO CBA PARA CADETES IM (07 SEMANAS)</t>
  </si>
  <si>
    <t>CURSO CBA PARA CADETES IM (PRUEBA FINAL)</t>
  </si>
  <si>
    <t>CABEZAL PROTECTOR CON MICA BOXEO</t>
  </si>
  <si>
    <t>MUÑEQUERA PROTECTORA DE BOXEO CORTA</t>
  </si>
  <si>
    <t>MUNICIÓN 9MM SERV. GENERAL</t>
  </si>
  <si>
    <t>REQUERIMIENTOS PARA 12 ALUMNOS</t>
  </si>
  <si>
    <t>ARMAMENTO PARA CURSO C.B.A. PARA CADETES IM</t>
  </si>
  <si>
    <t>FUSIL FN SCAR</t>
  </si>
  <si>
    <t>SEGÚN CANTIDAD DE ALUMNOS</t>
  </si>
  <si>
    <t>PISTOLA .45</t>
  </si>
  <si>
    <t>PISTOLA 9 MM.</t>
  </si>
  <si>
    <t>EQUIPAMIENTO PARA CURSO C.B.A. PARA CADETES IM</t>
  </si>
  <si>
    <t>CHALECO ANTIESQUIRLAS CON PROTECCIÓN BALÍSTICA AL DÍA</t>
  </si>
  <si>
    <t>CASCO KEVLAR, CON PROTECCIÓN BALÍSTICA AL DÍA</t>
  </si>
  <si>
    <t>SILBATO DEPORTIVO</t>
  </si>
  <si>
    <t>CINTA TAPE KINESIOLÓGICA 5 CM X 5 M</t>
  </si>
  <si>
    <t>BLANCO SILUETA PARA PISTOLA</t>
  </si>
  <si>
    <t>PALO PINO SECO  2 X 2 X 3,2 MTS BRUTO</t>
  </si>
  <si>
    <t>PERFIL CUADRADO DE 3 MM X 6 MTS</t>
  </si>
  <si>
    <t>ENGRAPADORA DE 8 MM</t>
  </si>
  <si>
    <t>THUNDERFLASH O SILMILAR</t>
  </si>
  <si>
    <t>NORMOGRAFO DE 30 MM</t>
  </si>
  <si>
    <t>REGLA METALICA 30 CM</t>
  </si>
  <si>
    <t>BLOCK OFICIO BLANCO</t>
  </si>
  <si>
    <t>BLOCK OFICIO CARTULINA COLORES</t>
  </si>
  <si>
    <t>TIERRA DE COLOR KILO AZUL</t>
  </si>
  <si>
    <t xml:space="preserve">TIERRA DE COLOR KILO VERDE </t>
  </si>
  <si>
    <t>TIERRA DE COLOR KILO ROJA</t>
  </si>
  <si>
    <t>LANA MADEJA BLANCO</t>
  </si>
  <si>
    <t>LANA MADEJA ROJA</t>
  </si>
  <si>
    <t>LANA MADEJA VERDE</t>
  </si>
  <si>
    <t>LANA MADEJA AZUL</t>
  </si>
  <si>
    <t>GUANTES DE FAST ROPE</t>
  </si>
  <si>
    <t>CUERDA FAST ROPE</t>
  </si>
  <si>
    <t>MOSQUETON TIPO D CON SEGURO</t>
  </si>
  <si>
    <t>CORDIN 4 MTS</t>
  </si>
  <si>
    <t>FECHA DE EJECUCIÓN: AÑO 2025</t>
  </si>
  <si>
    <t>TABLA DE CALCULO CURSO CBA CADETES IM AL MES DE OCTUBRE 2024.</t>
  </si>
  <si>
    <t xml:space="preserve">12 CADETES
06 INSTRUCTORES </t>
  </si>
  <si>
    <t>INSUMOS Y MATERIALES PARA CURSO DE 12 CADETES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</si>
</sst>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 &quot;$&quot;* #,##0_ ;_ &quot;$&quot;* \-#,##0_ ;_ &quot;$&quot;* &quot;-&quot;_ ;_ @_ "/>
    <numFmt numFmtId="164" formatCode="&quot;$&quot;\ #,##0;[Red]\-&quot;$&quot;\ #,##0"/>
    <numFmt numFmtId="165" formatCode="#,##0_ ;\-#,##0\ "/>
    <numFmt numFmtId="166" formatCode="_-&quot;$&quot;\ * #,##0_-;\-&quot;$&quot;\ * #,##0_-;_-&quot;$&quot;\ * &quot;-&quot;_-;_-@_-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color indexed="8"/>
      <name val="Arial"/>
      <family val="2"/>
    </font>
    <font>
      <b/>
      <u/>
      <sz val="12"/>
      <color indexed="8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8"/>
      <color theme="1"/>
      <name val="Arial"/>
      <family val="2"/>
    </font>
    <font>
      <b/>
      <sz val="8"/>
      <color rgb="FF92D050"/>
      <name val="Arial"/>
      <family val="2"/>
    </font>
    <font>
      <b/>
      <sz val="12"/>
      <color rgb="FF92D050"/>
      <name val="Arial"/>
      <family val="2"/>
    </font>
    <font>
      <b/>
      <u/>
      <sz val="12"/>
      <color theme="1"/>
      <name val="Arial"/>
      <family val="2"/>
    </font>
    <font>
      <b/>
      <u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5" fillId="0" borderId="0"/>
    <xf numFmtId="42" fontId="14" fillId="0" borderId="0" applyFont="0" applyFill="0" applyBorder="0" applyAlignment="0" applyProtection="0"/>
  </cellStyleXfs>
  <cellXfs count="25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0" fillId="0" borderId="0" xfId="0" applyFill="1"/>
    <xf numFmtId="0" fontId="0" fillId="2" borderId="0" xfId="0" applyFill="1"/>
    <xf numFmtId="0" fontId="8" fillId="0" borderId="0" xfId="0" applyFont="1" applyFill="1"/>
    <xf numFmtId="0" fontId="9" fillId="0" borderId="0" xfId="0" applyFont="1" applyFill="1"/>
    <xf numFmtId="0" fontId="8" fillId="0" borderId="0" xfId="0" applyFont="1"/>
    <xf numFmtId="0" fontId="8" fillId="0" borderId="0" xfId="0" applyFont="1" applyFill="1" applyAlignment="1">
      <alignment horizontal="center"/>
    </xf>
    <xf numFmtId="0" fontId="9" fillId="0" borderId="0" xfId="0" applyFont="1" applyFill="1" applyBorder="1" applyAlignment="1"/>
    <xf numFmtId="0" fontId="8" fillId="0" borderId="0" xfId="0" applyFont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18" xfId="0" applyFont="1" applyFill="1" applyBorder="1"/>
    <xf numFmtId="0" fontId="9" fillId="0" borderId="15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vertical="center"/>
    </xf>
    <xf numFmtId="0" fontId="8" fillId="0" borderId="1" xfId="0" applyFont="1" applyFill="1" applyBorder="1"/>
    <xf numFmtId="0" fontId="8" fillId="0" borderId="29" xfId="0" applyFont="1" applyFill="1" applyBorder="1"/>
    <xf numFmtId="0" fontId="8" fillId="0" borderId="7" xfId="0" applyFont="1" applyFill="1" applyBorder="1"/>
    <xf numFmtId="0" fontId="8" fillId="0" borderId="19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8" fillId="0" borderId="24" xfId="0" applyFont="1" applyFill="1" applyBorder="1"/>
    <xf numFmtId="0" fontId="9" fillId="0" borderId="4" xfId="0" applyFont="1" applyFill="1" applyBorder="1" applyAlignment="1">
      <alignment horizontal="center"/>
    </xf>
    <xf numFmtId="0" fontId="9" fillId="0" borderId="4" xfId="0" applyFont="1" applyFill="1" applyBorder="1"/>
    <xf numFmtId="0" fontId="9" fillId="0" borderId="20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9" fillId="0" borderId="0" xfId="0" applyFont="1"/>
    <xf numFmtId="0" fontId="9" fillId="0" borderId="26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/>
    </xf>
    <xf numFmtId="0" fontId="8" fillId="0" borderId="5" xfId="0" applyFont="1" applyFill="1" applyBorder="1"/>
    <xf numFmtId="0" fontId="8" fillId="0" borderId="3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6" xfId="0" applyFont="1" applyFill="1" applyBorder="1"/>
    <xf numFmtId="0" fontId="8" fillId="0" borderId="1" xfId="0" applyFont="1" applyFill="1" applyBorder="1" applyAlignment="1">
      <alignment horizontal="center"/>
    </xf>
    <xf numFmtId="0" fontId="2" fillId="0" borderId="6" xfId="0" applyFont="1" applyFill="1" applyBorder="1" applyAlignment="1">
      <alignment wrapText="1"/>
    </xf>
    <xf numFmtId="0" fontId="8" fillId="0" borderId="32" xfId="0" applyFont="1" applyFill="1" applyBorder="1"/>
    <xf numFmtId="0" fontId="8" fillId="0" borderId="33" xfId="0" applyFont="1" applyFill="1" applyBorder="1" applyAlignment="1">
      <alignment horizontal="center"/>
    </xf>
    <xf numFmtId="0" fontId="8" fillId="0" borderId="32" xfId="0" applyFont="1" applyFill="1" applyBorder="1" applyAlignment="1">
      <alignment horizontal="center"/>
    </xf>
    <xf numFmtId="0" fontId="2" fillId="2" borderId="6" xfId="0" applyFont="1" applyFill="1" applyBorder="1" applyAlignment="1">
      <alignment wrapText="1"/>
    </xf>
    <xf numFmtId="0" fontId="8" fillId="0" borderId="0" xfId="0" applyFont="1" applyFill="1" applyBorder="1"/>
    <xf numFmtId="0" fontId="2" fillId="0" borderId="6" xfId="0" applyFont="1" applyFill="1" applyBorder="1"/>
    <xf numFmtId="0" fontId="8" fillId="0" borderId="29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wrapText="1"/>
    </xf>
    <xf numFmtId="165" fontId="2" fillId="0" borderId="0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9" fillId="0" borderId="2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wrapText="1"/>
    </xf>
    <xf numFmtId="165" fontId="7" fillId="0" borderId="26" xfId="0" applyNumberFormat="1" applyFont="1" applyFill="1" applyBorder="1" applyAlignment="1">
      <alignment horizontal="center" wrapText="1"/>
    </xf>
    <xf numFmtId="165" fontId="2" fillId="0" borderId="3" xfId="0" applyNumberFormat="1" applyFont="1" applyFill="1" applyBorder="1" applyAlignment="1">
      <alignment horizontal="center" wrapText="1"/>
    </xf>
    <xf numFmtId="165" fontId="2" fillId="0" borderId="1" xfId="0" applyNumberFormat="1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164" fontId="8" fillId="0" borderId="6" xfId="0" applyNumberFormat="1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8" fillId="0" borderId="3" xfId="0" applyFont="1" applyFill="1" applyBorder="1"/>
    <xf numFmtId="0" fontId="8" fillId="2" borderId="6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wrapText="1"/>
    </xf>
    <xf numFmtId="0" fontId="8" fillId="0" borderId="2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8" fillId="0" borderId="15" xfId="0" applyFont="1" applyFill="1" applyBorder="1"/>
    <xf numFmtId="0" fontId="8" fillId="0" borderId="2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right"/>
    </xf>
    <xf numFmtId="165" fontId="2" fillId="0" borderId="25" xfId="0" applyNumberFormat="1" applyFont="1" applyFill="1" applyBorder="1" applyAlignment="1">
      <alignment horizontal="center" wrapText="1"/>
    </xf>
    <xf numFmtId="0" fontId="2" fillId="0" borderId="24" xfId="0" applyFont="1" applyFill="1" applyBorder="1" applyAlignment="1">
      <alignment horizontal="center" wrapText="1"/>
    </xf>
    <xf numFmtId="0" fontId="9" fillId="0" borderId="21" xfId="0" applyFont="1" applyFill="1" applyBorder="1"/>
    <xf numFmtId="0" fontId="8" fillId="0" borderId="23" xfId="0" applyFont="1" applyFill="1" applyBorder="1"/>
    <xf numFmtId="0" fontId="2" fillId="0" borderId="15" xfId="0" applyFont="1" applyFill="1" applyBorder="1" applyAlignment="1">
      <alignment horizontal="center"/>
    </xf>
    <xf numFmtId="0" fontId="2" fillId="0" borderId="13" xfId="0" applyFont="1" applyFill="1" applyBorder="1"/>
    <xf numFmtId="0" fontId="9" fillId="0" borderId="0" xfId="0" applyFont="1" applyAlignment="1"/>
    <xf numFmtId="0" fontId="12" fillId="0" borderId="4" xfId="0" applyFont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22" xfId="0" applyFont="1" applyFill="1" applyBorder="1" applyAlignment="1">
      <alignment horizontal="center" vertical="center"/>
    </xf>
    <xf numFmtId="4" fontId="10" fillId="0" borderId="12" xfId="0" applyNumberFormat="1" applyFont="1" applyFill="1" applyBorder="1" applyAlignment="1">
      <alignment horizontal="center" vertical="center" wrapText="1"/>
    </xf>
    <xf numFmtId="4" fontId="10" fillId="0" borderId="12" xfId="0" applyNumberFormat="1" applyFont="1" applyFill="1" applyBorder="1" applyAlignment="1">
      <alignment horizontal="center" vertical="center"/>
    </xf>
    <xf numFmtId="4" fontId="10" fillId="0" borderId="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2" borderId="13" xfId="0" applyFont="1" applyFill="1" applyBorder="1"/>
    <xf numFmtId="3" fontId="8" fillId="2" borderId="13" xfId="0" applyNumberFormat="1" applyFont="1" applyFill="1" applyBorder="1" applyAlignment="1">
      <alignment horizontal="center"/>
    </xf>
    <xf numFmtId="3" fontId="8" fillId="2" borderId="14" xfId="0" applyNumberFormat="1" applyFont="1" applyFill="1" applyBorder="1" applyAlignment="1">
      <alignment horizontal="center"/>
    </xf>
    <xf numFmtId="3" fontId="8" fillId="2" borderId="15" xfId="0" applyNumberFormat="1" applyFont="1" applyFill="1" applyBorder="1" applyAlignment="1">
      <alignment horizontal="center"/>
    </xf>
    <xf numFmtId="3" fontId="8" fillId="0" borderId="15" xfId="0" applyNumberFormat="1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1" fontId="8" fillId="0" borderId="0" xfId="0" applyNumberFormat="1" applyFont="1" applyAlignment="1">
      <alignment horizontal="center"/>
    </xf>
    <xf numFmtId="0" fontId="8" fillId="2" borderId="16" xfId="0" applyFont="1" applyFill="1" applyBorder="1"/>
    <xf numFmtId="3" fontId="8" fillId="2" borderId="16" xfId="0" applyNumberFormat="1" applyFont="1" applyFill="1" applyBorder="1" applyAlignment="1">
      <alignment horizontal="center"/>
    </xf>
    <xf numFmtId="3" fontId="8" fillId="2" borderId="17" xfId="0" applyNumberFormat="1" applyFont="1" applyFill="1" applyBorder="1" applyAlignment="1">
      <alignment horizontal="center"/>
    </xf>
    <xf numFmtId="3" fontId="8" fillId="2" borderId="6" xfId="0" applyNumberFormat="1" applyFont="1" applyFill="1" applyBorder="1" applyAlignment="1">
      <alignment horizontal="center"/>
    </xf>
    <xf numFmtId="3" fontId="8" fillId="0" borderId="6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8" fillId="2" borderId="18" xfId="0" applyFont="1" applyFill="1" applyBorder="1"/>
    <xf numFmtId="3" fontId="8" fillId="2" borderId="18" xfId="0" applyNumberFormat="1" applyFont="1" applyFill="1" applyBorder="1" applyAlignment="1">
      <alignment horizontal="center"/>
    </xf>
    <xf numFmtId="3" fontId="8" fillId="2" borderId="19" xfId="0" applyNumberFormat="1" applyFont="1" applyFill="1" applyBorder="1" applyAlignment="1">
      <alignment horizontal="center"/>
    </xf>
    <xf numFmtId="3" fontId="8" fillId="2" borderId="7" xfId="0" applyNumberFormat="1" applyFont="1" applyFill="1" applyBorder="1" applyAlignment="1">
      <alignment horizontal="center"/>
    </xf>
    <xf numFmtId="3" fontId="8" fillId="0" borderId="7" xfId="0" applyNumberFormat="1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11" fillId="0" borderId="2" xfId="0" applyFont="1" applyFill="1" applyBorder="1"/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49" fontId="15" fillId="0" borderId="0" xfId="0" applyNumberFormat="1" applyFont="1"/>
    <xf numFmtId="42" fontId="15" fillId="0" borderId="0" xfId="0" applyNumberFormat="1" applyFont="1" applyAlignment="1">
      <alignment horizontal="right" vertical="center"/>
    </xf>
    <xf numFmtId="2" fontId="15" fillId="0" borderId="0" xfId="0" applyNumberFormat="1" applyFont="1"/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left" vertical="center" wrapText="1"/>
    </xf>
    <xf numFmtId="0" fontId="16" fillId="0" borderId="4" xfId="0" applyFont="1" applyBorder="1" applyAlignment="1">
      <alignment vertical="center"/>
    </xf>
    <xf numFmtId="0" fontId="16" fillId="0" borderId="4" xfId="0" applyFont="1" applyBorder="1" applyAlignment="1">
      <alignment horizontal="center" vertical="center" wrapText="1"/>
    </xf>
    <xf numFmtId="2" fontId="16" fillId="0" borderId="4" xfId="0" applyNumberFormat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5" fillId="0" borderId="5" xfId="0" applyFont="1" applyBorder="1"/>
    <xf numFmtId="0" fontId="17" fillId="0" borderId="5" xfId="0" applyFont="1" applyBorder="1" applyAlignment="1">
      <alignment horizontal="center"/>
    </xf>
    <xf numFmtId="2" fontId="15" fillId="3" borderId="5" xfId="0" applyNumberFormat="1" applyFont="1" applyFill="1" applyBorder="1" applyAlignment="1">
      <alignment horizontal="center"/>
    </xf>
    <xf numFmtId="2" fontId="15" fillId="0" borderId="5" xfId="0" applyNumberFormat="1" applyFont="1" applyBorder="1" applyAlignment="1">
      <alignment horizontal="center"/>
    </xf>
    <xf numFmtId="166" fontId="15" fillId="0" borderId="5" xfId="0" applyNumberFormat="1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166" fontId="15" fillId="0" borderId="15" xfId="0" applyNumberFormat="1" applyFont="1" applyBorder="1" applyAlignment="1">
      <alignment horizontal="center"/>
    </xf>
    <xf numFmtId="2" fontId="15" fillId="0" borderId="4" xfId="0" applyNumberFormat="1" applyFont="1" applyBorder="1" applyAlignment="1">
      <alignment horizontal="center"/>
    </xf>
    <xf numFmtId="166" fontId="15" fillId="0" borderId="4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0" xfId="0" applyFont="1" applyAlignment="1">
      <alignment horizontal="left"/>
    </xf>
    <xf numFmtId="0" fontId="15" fillId="0" borderId="0" xfId="0" applyFont="1" applyAlignment="1"/>
    <xf numFmtId="0" fontId="18" fillId="0" borderId="0" xfId="0" applyFont="1" applyAlignment="1" applyProtection="1">
      <alignment horizontal="left"/>
      <protection locked="0"/>
    </xf>
    <xf numFmtId="0" fontId="18" fillId="4" borderId="2" xfId="0" applyFont="1" applyFill="1" applyBorder="1" applyAlignment="1" applyProtection="1">
      <alignment horizontal="left"/>
      <protection locked="0"/>
    </xf>
    <xf numFmtId="0" fontId="17" fillId="0" borderId="0" xfId="0" applyFont="1" applyAlignment="1" applyProtection="1">
      <alignment horizontal="left"/>
      <protection locked="0"/>
    </xf>
    <xf numFmtId="0" fontId="17" fillId="0" borderId="2" xfId="0" applyFont="1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/>
      <protection locked="0"/>
    </xf>
    <xf numFmtId="0" fontId="19" fillId="0" borderId="0" xfId="0" applyFont="1" applyAlignment="1">
      <alignment horizontal="center"/>
    </xf>
    <xf numFmtId="0" fontId="18" fillId="0" borderId="2" xfId="0" applyFont="1" applyBorder="1" applyAlignment="1" applyProtection="1">
      <alignment horizontal="center" vertical="top"/>
      <protection locked="0"/>
    </xf>
    <xf numFmtId="0" fontId="17" fillId="0" borderId="2" xfId="0" applyFont="1" applyBorder="1" applyAlignment="1" applyProtection="1">
      <alignment horizontal="center" vertical="top"/>
      <protection locked="0"/>
    </xf>
    <xf numFmtId="3" fontId="17" fillId="0" borderId="2" xfId="0" applyNumberFormat="1" applyFont="1" applyBorder="1" applyAlignment="1" applyProtection="1">
      <alignment horizontal="center" vertical="top"/>
      <protection locked="0"/>
    </xf>
    <xf numFmtId="42" fontId="15" fillId="5" borderId="2" xfId="3" applyFont="1" applyFill="1" applyBorder="1"/>
    <xf numFmtId="42" fontId="15" fillId="3" borderId="2" xfId="3" applyFont="1" applyFill="1" applyBorder="1"/>
    <xf numFmtId="0" fontId="15" fillId="3" borderId="2" xfId="0" applyFont="1" applyFill="1" applyBorder="1"/>
    <xf numFmtId="0" fontId="16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0" fontId="20" fillId="0" borderId="0" xfId="0" applyFont="1"/>
    <xf numFmtId="0" fontId="21" fillId="0" borderId="0" xfId="0" applyFont="1"/>
    <xf numFmtId="0" fontId="16" fillId="2" borderId="20" xfId="0" applyFont="1" applyFill="1" applyBorder="1"/>
    <xf numFmtId="166" fontId="15" fillId="2" borderId="21" xfId="0" applyNumberFormat="1" applyFont="1" applyFill="1" applyBorder="1"/>
    <xf numFmtId="0" fontId="9" fillId="0" borderId="30" xfId="0" applyFont="1" applyFill="1" applyBorder="1" applyAlignment="1">
      <alignment horizontal="center"/>
    </xf>
    <xf numFmtId="164" fontId="1" fillId="0" borderId="5" xfId="0" applyNumberFormat="1" applyFont="1" applyFill="1" applyBorder="1"/>
    <xf numFmtId="9" fontId="9" fillId="0" borderId="17" xfId="0" applyNumberFormat="1" applyFont="1" applyFill="1" applyBorder="1" applyAlignment="1">
      <alignment horizontal="center"/>
    </xf>
    <xf numFmtId="164" fontId="1" fillId="0" borderId="6" xfId="0" applyNumberFormat="1" applyFont="1" applyFill="1" applyBorder="1"/>
    <xf numFmtId="0" fontId="9" fillId="0" borderId="19" xfId="0" applyFont="1" applyFill="1" applyBorder="1" applyAlignment="1">
      <alignment horizontal="center"/>
    </xf>
    <xf numFmtId="164" fontId="1" fillId="0" borderId="7" xfId="0" applyNumberFormat="1" applyFont="1" applyBorder="1"/>
    <xf numFmtId="0" fontId="1" fillId="0" borderId="20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/>
    </xf>
    <xf numFmtId="0" fontId="11" fillId="0" borderId="34" xfId="0" applyFont="1" applyFill="1" applyBorder="1"/>
    <xf numFmtId="0" fontId="11" fillId="0" borderId="34" xfId="0" applyFont="1" applyFill="1" applyBorder="1" applyAlignment="1">
      <alignment horizontal="center"/>
    </xf>
    <xf numFmtId="0" fontId="8" fillId="0" borderId="38" xfId="0" applyFont="1" applyFill="1" applyBorder="1" applyAlignment="1">
      <alignment horizontal="center"/>
    </xf>
    <xf numFmtId="0" fontId="8" fillId="0" borderId="39" xfId="0" applyFont="1" applyFill="1" applyBorder="1" applyAlignment="1">
      <alignment horizontal="center"/>
    </xf>
    <xf numFmtId="0" fontId="8" fillId="0" borderId="40" xfId="0" applyFont="1" applyFill="1" applyBorder="1" applyAlignment="1">
      <alignment horizontal="center"/>
    </xf>
    <xf numFmtId="0" fontId="8" fillId="0" borderId="41" xfId="0" applyFont="1" applyFill="1" applyBorder="1" applyAlignment="1">
      <alignment horizontal="center"/>
    </xf>
    <xf numFmtId="0" fontId="11" fillId="0" borderId="35" xfId="0" applyFont="1" applyFill="1" applyBorder="1"/>
    <xf numFmtId="0" fontId="11" fillId="0" borderId="35" xfId="0" applyFont="1" applyFill="1" applyBorder="1" applyAlignment="1">
      <alignment horizontal="center"/>
    </xf>
    <xf numFmtId="0" fontId="8" fillId="0" borderId="42" xfId="0" applyFont="1" applyFill="1" applyBorder="1" applyAlignment="1">
      <alignment horizontal="center"/>
    </xf>
    <xf numFmtId="0" fontId="2" fillId="0" borderId="43" xfId="0" applyFont="1" applyFill="1" applyBorder="1" applyAlignment="1">
      <alignment wrapText="1"/>
    </xf>
    <xf numFmtId="0" fontId="8" fillId="0" borderId="16" xfId="0" applyFont="1" applyFill="1" applyBorder="1"/>
    <xf numFmtId="0" fontId="2" fillId="0" borderId="16" xfId="0" applyFont="1" applyFill="1" applyBorder="1" applyAlignment="1">
      <alignment wrapText="1"/>
    </xf>
    <xf numFmtId="0" fontId="2" fillId="0" borderId="16" xfId="0" applyFont="1" applyFill="1" applyBorder="1" applyAlignment="1">
      <alignment vertical="center" wrapText="1"/>
    </xf>
    <xf numFmtId="0" fontId="2" fillId="0" borderId="23" xfId="0" applyFont="1" applyFill="1" applyBorder="1" applyAlignment="1">
      <alignment wrapText="1"/>
    </xf>
    <xf numFmtId="0" fontId="7" fillId="0" borderId="44" xfId="0" applyFont="1" applyFill="1" applyBorder="1" applyAlignment="1">
      <alignment horizontal="center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16" fillId="3" borderId="0" xfId="0" applyFont="1" applyFill="1"/>
    <xf numFmtId="49" fontId="15" fillId="0" borderId="0" xfId="0" applyNumberFormat="1" applyFont="1" applyAlignment="1">
      <alignment horizontal="left"/>
    </xf>
    <xf numFmtId="0" fontId="22" fillId="0" borderId="0" xfId="0" applyFont="1" applyAlignment="1">
      <alignment horizontal="center"/>
    </xf>
    <xf numFmtId="0" fontId="16" fillId="0" borderId="0" xfId="0" applyFont="1" applyAlignment="1">
      <alignment horizontal="left" vertical="center" wrapText="1"/>
    </xf>
    <xf numFmtId="0" fontId="15" fillId="0" borderId="20" xfId="0" applyFont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9" fillId="0" borderId="0" xfId="0" applyFont="1" applyAlignment="1">
      <alignment horizontal="center" wrapText="1"/>
    </xf>
    <xf numFmtId="0" fontId="19" fillId="0" borderId="3" xfId="0" applyFont="1" applyBorder="1" applyAlignment="1">
      <alignment horizontal="center" wrapText="1"/>
    </xf>
    <xf numFmtId="49" fontId="15" fillId="0" borderId="0" xfId="0" applyNumberFormat="1" applyFont="1" applyAlignment="1">
      <alignment horizontal="left" wrapText="1"/>
    </xf>
    <xf numFmtId="0" fontId="9" fillId="0" borderId="20" xfId="0" applyFont="1" applyFill="1" applyBorder="1" applyAlignment="1">
      <alignment horizontal="center"/>
    </xf>
    <xf numFmtId="0" fontId="9" fillId="0" borderId="21" xfId="0" applyFont="1" applyFill="1" applyBorder="1" applyAlignment="1">
      <alignment horizontal="center"/>
    </xf>
    <xf numFmtId="0" fontId="0" fillId="0" borderId="1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42" fontId="0" fillId="0" borderId="12" xfId="0" applyNumberFormat="1" applyFill="1" applyBorder="1" applyAlignment="1">
      <alignment horizontal="center" vertical="center" wrapText="1"/>
    </xf>
    <xf numFmtId="42" fontId="0" fillId="0" borderId="27" xfId="0" applyNumberFormat="1" applyFill="1" applyBorder="1" applyAlignment="1">
      <alignment horizontal="center" vertical="center" wrapText="1"/>
    </xf>
    <xf numFmtId="42" fontId="0" fillId="0" borderId="24" xfId="0" applyNumberFormat="1" applyFill="1" applyBorder="1" applyAlignment="1">
      <alignment horizontal="center" vertical="center" wrapText="1"/>
    </xf>
    <xf numFmtId="164" fontId="0" fillId="0" borderId="14" xfId="0" applyNumberFormat="1" applyFill="1" applyBorder="1" applyAlignment="1">
      <alignment horizontal="center" vertical="center"/>
    </xf>
    <xf numFmtId="164" fontId="0" fillId="0" borderId="17" xfId="0" applyNumberFormat="1" applyFill="1" applyBorder="1" applyAlignment="1">
      <alignment horizontal="center" vertical="center"/>
    </xf>
    <xf numFmtId="164" fontId="0" fillId="0" borderId="19" xfId="0" applyNumberFormat="1" applyFill="1" applyBorder="1" applyAlignment="1">
      <alignment horizontal="center" vertical="center"/>
    </xf>
    <xf numFmtId="42" fontId="0" fillId="0" borderId="12" xfId="0" applyNumberFormat="1" applyFill="1" applyBorder="1" applyAlignment="1">
      <alignment horizontal="center" vertical="center"/>
    </xf>
    <xf numFmtId="42" fontId="0" fillId="0" borderId="27" xfId="0" applyNumberFormat="1" applyFill="1" applyBorder="1" applyAlignment="1">
      <alignment horizontal="center" vertical="center"/>
    </xf>
    <xf numFmtId="42" fontId="0" fillId="0" borderId="24" xfId="0" applyNumberForma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/>
    </xf>
    <xf numFmtId="0" fontId="13" fillId="0" borderId="10" xfId="0" applyFont="1" applyFill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9" xfId="0" applyBorder="1" applyAlignment="1">
      <alignment horizontal="left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35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9" xfId="0" applyBorder="1" applyAlignment="1">
      <alignment horizontal="left" wrapText="1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left" wrapText="1"/>
    </xf>
    <xf numFmtId="0" fontId="0" fillId="0" borderId="35" xfId="0" applyBorder="1" applyAlignment="1">
      <alignment horizontal="left" wrapText="1"/>
    </xf>
    <xf numFmtId="0" fontId="0" fillId="0" borderId="3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5" xfId="0" applyBorder="1" applyAlignment="1">
      <alignment horizontal="left"/>
    </xf>
    <xf numFmtId="0" fontId="0" fillId="0" borderId="46" xfId="0" applyBorder="1" applyAlignment="1">
      <alignment horizontal="left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8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0" fillId="0" borderId="45" xfId="0" applyBorder="1" applyAlignment="1">
      <alignment horizontal="left" wrapText="1"/>
    </xf>
    <xf numFmtId="0" fontId="0" fillId="0" borderId="46" xfId="0" applyBorder="1" applyAlignment="1">
      <alignment horizontal="left" wrapText="1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3" fillId="0" borderId="0" xfId="0" applyFont="1" applyAlignment="1">
      <alignment horizontal="center"/>
    </xf>
  </cellXfs>
  <cellStyles count="4">
    <cellStyle name="Moneda [0]" xfId="3" builtinId="7"/>
    <cellStyle name="Normal" xfId="0" builtinId="0"/>
    <cellStyle name="Normal 2" xfId="1" xr:uid="{00000000-0005-0000-0000-000002000000}"/>
    <cellStyle name="Normal 3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tabSelected="1" workbookViewId="0">
      <selection activeCell="H18" sqref="H18"/>
    </sheetView>
  </sheetViews>
  <sheetFormatPr baseColWidth="10" defaultRowHeight="15" x14ac:dyDescent="0.25"/>
  <cols>
    <col min="3" max="3" width="61.42578125" customWidth="1"/>
    <col min="4" max="4" width="13.42578125" bestFit="1" customWidth="1"/>
    <col min="5" max="5" width="18.7109375" bestFit="1" customWidth="1"/>
    <col min="6" max="6" width="19.28515625" bestFit="1" customWidth="1"/>
    <col min="7" max="7" width="8.85546875" bestFit="1" customWidth="1"/>
    <col min="8" max="8" width="14.7109375" bestFit="1" customWidth="1"/>
    <col min="9" max="9" width="31.85546875" bestFit="1" customWidth="1"/>
    <col min="10" max="10" width="14.7109375" bestFit="1" customWidth="1"/>
  </cols>
  <sheetData>
    <row r="1" spans="1:12" ht="15.75" x14ac:dyDescent="0.25">
      <c r="A1" s="117"/>
      <c r="B1" s="118"/>
      <c r="C1" s="117"/>
      <c r="D1" s="117"/>
      <c r="E1" s="117"/>
      <c r="F1" s="121"/>
      <c r="G1" s="117"/>
      <c r="H1" s="117"/>
      <c r="I1" s="117"/>
      <c r="J1" s="117"/>
      <c r="K1" s="117"/>
      <c r="L1" s="120"/>
    </row>
    <row r="2" spans="1:12" ht="15.75" x14ac:dyDescent="0.25">
      <c r="A2" s="117"/>
      <c r="B2" s="118"/>
      <c r="C2" s="191" t="s">
        <v>234</v>
      </c>
      <c r="D2" s="191"/>
      <c r="E2" s="191"/>
      <c r="F2" s="191"/>
      <c r="G2" s="191"/>
      <c r="H2" s="191"/>
      <c r="I2" s="191"/>
      <c r="J2" s="191"/>
      <c r="K2" s="117"/>
      <c r="L2" s="120"/>
    </row>
    <row r="3" spans="1:12" ht="15.75" x14ac:dyDescent="0.25">
      <c r="A3" s="117"/>
      <c r="B3" s="118"/>
      <c r="C3" s="122" t="s">
        <v>168</v>
      </c>
      <c r="D3" s="122"/>
      <c r="E3" s="122"/>
      <c r="F3" s="122"/>
      <c r="G3" s="117"/>
      <c r="H3" s="117"/>
      <c r="I3" s="117"/>
      <c r="J3" s="117"/>
      <c r="K3" s="117"/>
      <c r="L3" s="120"/>
    </row>
    <row r="4" spans="1:12" ht="15.75" x14ac:dyDescent="0.25">
      <c r="A4" s="117"/>
      <c r="B4" s="118"/>
      <c r="C4" s="122" t="s">
        <v>233</v>
      </c>
      <c r="D4" s="192" t="s">
        <v>168</v>
      </c>
      <c r="E4" s="192"/>
      <c r="F4" s="192"/>
      <c r="G4" s="192"/>
      <c r="H4" s="192"/>
      <c r="I4" s="192"/>
      <c r="J4" s="192"/>
      <c r="K4" s="117"/>
    </row>
    <row r="5" spans="1:12" ht="16.5" thickBot="1" x14ac:dyDescent="0.3">
      <c r="A5" s="117"/>
      <c r="B5" s="118"/>
      <c r="C5" s="122"/>
      <c r="D5" s="123"/>
      <c r="E5" s="123"/>
      <c r="F5" s="123"/>
      <c r="G5" s="123"/>
      <c r="H5" s="123"/>
      <c r="I5" s="123"/>
      <c r="J5" s="123"/>
      <c r="K5" s="117"/>
    </row>
    <row r="6" spans="1:12" ht="48" thickBot="1" x14ac:dyDescent="0.3">
      <c r="A6" s="117"/>
      <c r="B6" s="118"/>
      <c r="C6" s="124" t="s">
        <v>169</v>
      </c>
      <c r="D6" s="125" t="s">
        <v>170</v>
      </c>
      <c r="E6" s="125" t="s">
        <v>171</v>
      </c>
      <c r="F6" s="126" t="s">
        <v>189</v>
      </c>
      <c r="G6" s="125" t="s">
        <v>173</v>
      </c>
      <c r="H6" s="125" t="s">
        <v>174</v>
      </c>
      <c r="I6" s="125" t="s">
        <v>175</v>
      </c>
      <c r="J6" s="127" t="s">
        <v>4</v>
      </c>
      <c r="K6" s="117"/>
    </row>
    <row r="7" spans="1:12" ht="16.5" thickBot="1" x14ac:dyDescent="0.3">
      <c r="A7" s="117"/>
      <c r="B7" s="118"/>
      <c r="C7" s="128" t="s">
        <v>197</v>
      </c>
      <c r="D7" s="129">
        <v>50</v>
      </c>
      <c r="E7" s="130">
        <f>SUM(K15)</f>
        <v>0.62615392730917341</v>
      </c>
      <c r="F7" s="131">
        <v>1.75</v>
      </c>
      <c r="G7" s="131">
        <f>(D7*E7)*F7</f>
        <v>54.788468639552676</v>
      </c>
      <c r="H7" s="132">
        <f>G7*J15</f>
        <v>2077250.0000000002</v>
      </c>
      <c r="I7" s="133">
        <v>1</v>
      </c>
      <c r="J7" s="134">
        <f>H7*I7</f>
        <v>2077250.0000000002</v>
      </c>
      <c r="K7" s="117"/>
    </row>
    <row r="8" spans="1:12" ht="16.5" thickBot="1" x14ac:dyDescent="0.3">
      <c r="A8" s="117"/>
      <c r="B8" s="118"/>
      <c r="C8" s="193" t="s">
        <v>176</v>
      </c>
      <c r="D8" s="194"/>
      <c r="E8" s="194"/>
      <c r="F8" s="195"/>
      <c r="G8" s="135">
        <f>SUM(D7*E7*F7)</f>
        <v>54.788468639552676</v>
      </c>
      <c r="H8" s="136">
        <f>SUM(H7:H7)</f>
        <v>2077250.0000000002</v>
      </c>
      <c r="I8" s="137"/>
      <c r="J8" s="136">
        <f>SUM(J7:J7)</f>
        <v>2077250.0000000002</v>
      </c>
      <c r="K8" s="117"/>
    </row>
    <row r="9" spans="1:12" ht="17.25" customHeight="1" x14ac:dyDescent="0.25">
      <c r="A9" s="117"/>
      <c r="B9" s="118"/>
      <c r="C9" s="117"/>
      <c r="D9" s="117"/>
      <c r="E9" s="138"/>
      <c r="F9" s="121"/>
      <c r="G9" s="117"/>
      <c r="H9" s="117"/>
      <c r="I9" s="117"/>
      <c r="J9" s="117"/>
      <c r="K9" s="117"/>
    </row>
    <row r="10" spans="1:12" ht="15.75" x14ac:dyDescent="0.25">
      <c r="A10" s="117"/>
      <c r="B10" s="118"/>
      <c r="C10" s="139" t="s">
        <v>177</v>
      </c>
      <c r="D10" s="139"/>
      <c r="E10" s="139"/>
      <c r="F10" s="139"/>
      <c r="G10" s="139"/>
      <c r="H10" s="139"/>
      <c r="I10" s="117"/>
      <c r="J10" s="117"/>
      <c r="K10" s="117"/>
    </row>
    <row r="11" spans="1:12" ht="15.75" x14ac:dyDescent="0.25">
      <c r="A11" s="117"/>
      <c r="B11" s="118"/>
      <c r="C11" s="117"/>
      <c r="D11" s="117"/>
      <c r="E11" s="117"/>
      <c r="F11" s="121"/>
      <c r="G11" s="117"/>
      <c r="H11" s="117"/>
      <c r="I11" s="117"/>
      <c r="J11" s="117"/>
      <c r="K11" s="117"/>
    </row>
    <row r="12" spans="1:12" ht="15.75" x14ac:dyDescent="0.25">
      <c r="A12" s="117"/>
      <c r="B12" s="118"/>
      <c r="C12" s="117"/>
      <c r="D12" s="117"/>
      <c r="E12" s="117"/>
      <c r="F12" s="117"/>
      <c r="G12" s="117"/>
      <c r="H12" s="117"/>
      <c r="I12" s="117"/>
      <c r="J12" s="117"/>
      <c r="K12" s="117"/>
    </row>
    <row r="13" spans="1:12" ht="15.75" x14ac:dyDescent="0.25">
      <c r="A13" s="117"/>
      <c r="B13" s="118"/>
      <c r="C13" s="140"/>
      <c r="D13" s="141" t="s">
        <v>178</v>
      </c>
      <c r="E13" s="141" t="s">
        <v>179</v>
      </c>
      <c r="F13" s="141" t="s">
        <v>180</v>
      </c>
      <c r="G13" s="140"/>
      <c r="H13" s="140"/>
      <c r="I13" s="196" t="s">
        <v>181</v>
      </c>
      <c r="J13" s="117"/>
      <c r="K13" s="117"/>
    </row>
    <row r="14" spans="1:12" ht="15.75" x14ac:dyDescent="0.25">
      <c r="A14" s="117"/>
      <c r="B14" s="118"/>
      <c r="C14" s="142"/>
      <c r="D14" s="143"/>
      <c r="E14" s="143" t="s">
        <v>182</v>
      </c>
      <c r="F14" s="144"/>
      <c r="G14" s="117"/>
      <c r="H14" s="117"/>
      <c r="I14" s="197"/>
      <c r="J14" s="145" t="s">
        <v>183</v>
      </c>
      <c r="K14" s="117"/>
    </row>
    <row r="15" spans="1:12" ht="15.75" x14ac:dyDescent="0.25">
      <c r="A15" s="117"/>
      <c r="B15" s="118"/>
      <c r="C15" s="146" t="s">
        <v>184</v>
      </c>
      <c r="D15" s="147"/>
      <c r="E15" s="148">
        <v>23740</v>
      </c>
      <c r="F15" s="147"/>
      <c r="G15" s="117"/>
      <c r="H15" s="117"/>
      <c r="I15" s="149">
        <v>23740</v>
      </c>
      <c r="J15" s="150">
        <v>37914</v>
      </c>
      <c r="K15" s="151">
        <f>I15/J15</f>
        <v>0.62615392730917341</v>
      </c>
    </row>
    <row r="16" spans="1:12" ht="15.75" x14ac:dyDescent="0.25">
      <c r="A16" s="117"/>
      <c r="B16" s="118"/>
      <c r="C16" s="152" t="s">
        <v>185</v>
      </c>
      <c r="D16" s="153"/>
      <c r="E16" s="154" t="s">
        <v>186</v>
      </c>
      <c r="F16" s="154"/>
      <c r="G16" s="117"/>
      <c r="H16" s="117"/>
      <c r="I16" s="155" t="s">
        <v>187</v>
      </c>
      <c r="J16" s="156"/>
      <c r="K16" s="117"/>
    </row>
    <row r="17" spans="1:11" ht="16.5" thickBot="1" x14ac:dyDescent="0.3">
      <c r="A17" s="117"/>
      <c r="B17" s="118"/>
      <c r="C17" s="117"/>
      <c r="D17" s="117"/>
      <c r="E17" s="119"/>
      <c r="F17" s="119"/>
      <c r="G17" s="117"/>
      <c r="H17" s="117"/>
      <c r="I17" s="117"/>
      <c r="J17" s="117"/>
      <c r="K17" s="117"/>
    </row>
    <row r="18" spans="1:11" ht="16.5" thickBot="1" x14ac:dyDescent="0.3">
      <c r="A18" s="117"/>
      <c r="B18" s="118"/>
      <c r="C18" s="157" t="s">
        <v>188</v>
      </c>
      <c r="D18" s="158">
        <v>37914</v>
      </c>
      <c r="E18" s="119"/>
      <c r="F18" s="119"/>
      <c r="G18" s="117"/>
      <c r="H18" s="117"/>
      <c r="I18" s="117"/>
      <c r="J18" s="117"/>
      <c r="K18" s="117"/>
    </row>
    <row r="19" spans="1:11" ht="15.75" x14ac:dyDescent="0.25">
      <c r="A19" s="117"/>
      <c r="B19" s="118"/>
      <c r="C19" s="117"/>
      <c r="D19" s="117"/>
      <c r="E19" s="119"/>
      <c r="F19" s="119"/>
      <c r="G19" s="117"/>
      <c r="H19" s="117"/>
      <c r="I19" s="117"/>
      <c r="J19" s="117"/>
      <c r="K19" s="117"/>
    </row>
    <row r="20" spans="1:11" ht="15.75" x14ac:dyDescent="0.25">
      <c r="A20" s="117"/>
      <c r="B20" s="118"/>
      <c r="C20" s="198" t="s">
        <v>168</v>
      </c>
      <c r="D20" s="198"/>
      <c r="E20" s="198"/>
      <c r="F20" s="198"/>
      <c r="G20" s="198"/>
      <c r="H20" s="198"/>
      <c r="I20" s="117"/>
      <c r="J20" s="117"/>
      <c r="K20" s="117"/>
    </row>
    <row r="21" spans="1:11" ht="15.75" x14ac:dyDescent="0.25">
      <c r="A21" s="117"/>
      <c r="B21" s="118"/>
      <c r="C21" s="190" t="s">
        <v>168</v>
      </c>
      <c r="D21" s="190"/>
      <c r="E21" s="190"/>
      <c r="F21" s="190"/>
      <c r="G21" s="190"/>
      <c r="H21" s="190"/>
      <c r="I21" s="117"/>
      <c r="J21" s="117"/>
      <c r="K21" s="117"/>
    </row>
    <row r="22" spans="1:11" ht="15.75" x14ac:dyDescent="0.25">
      <c r="A22" s="117"/>
      <c r="B22" s="118"/>
      <c r="C22" s="191" t="s">
        <v>234</v>
      </c>
      <c r="D22" s="191"/>
      <c r="E22" s="191"/>
      <c r="F22" s="191"/>
      <c r="G22" s="191"/>
      <c r="H22" s="191"/>
      <c r="I22" s="191"/>
      <c r="J22" s="191"/>
      <c r="K22" s="117"/>
    </row>
    <row r="23" spans="1:11" ht="15.75" x14ac:dyDescent="0.25">
      <c r="C23" s="122" t="s">
        <v>168</v>
      </c>
      <c r="D23" s="122"/>
      <c r="E23" s="122"/>
      <c r="F23" s="122"/>
      <c r="G23" s="117"/>
      <c r="H23" s="117"/>
      <c r="I23" s="117"/>
      <c r="J23" s="117"/>
      <c r="K23" s="117"/>
    </row>
    <row r="24" spans="1:11" ht="15.75" x14ac:dyDescent="0.25">
      <c r="C24" s="122" t="s">
        <v>233</v>
      </c>
      <c r="D24" s="192" t="s">
        <v>168</v>
      </c>
      <c r="E24" s="192"/>
      <c r="F24" s="192"/>
      <c r="G24" s="192"/>
      <c r="H24" s="192"/>
      <c r="I24" s="192"/>
      <c r="J24" s="192"/>
      <c r="K24" s="117"/>
    </row>
    <row r="25" spans="1:11" ht="16.5" thickBot="1" x14ac:dyDescent="0.3">
      <c r="C25" s="122"/>
      <c r="D25" s="123"/>
      <c r="E25" s="123"/>
      <c r="F25" s="123"/>
      <c r="G25" s="123"/>
      <c r="H25" s="123"/>
      <c r="I25" s="123"/>
      <c r="J25" s="123"/>
      <c r="K25" s="117"/>
    </row>
    <row r="26" spans="1:11" ht="48" thickBot="1" x14ac:dyDescent="0.3">
      <c r="C26" s="124" t="s">
        <v>169</v>
      </c>
      <c r="D26" s="125" t="s">
        <v>170</v>
      </c>
      <c r="E26" s="125" t="s">
        <v>171</v>
      </c>
      <c r="F26" s="126" t="s">
        <v>172</v>
      </c>
      <c r="G26" s="125" t="s">
        <v>173</v>
      </c>
      <c r="H26" s="125" t="s">
        <v>174</v>
      </c>
      <c r="I26" s="125" t="s">
        <v>175</v>
      </c>
      <c r="J26" s="127" t="s">
        <v>4</v>
      </c>
      <c r="K26" s="117"/>
    </row>
    <row r="27" spans="1:11" ht="16.5" thickBot="1" x14ac:dyDescent="0.3">
      <c r="C27" s="128" t="s">
        <v>198</v>
      </c>
      <c r="D27" s="129">
        <v>50</v>
      </c>
      <c r="E27" s="130">
        <f>SUM(K35)</f>
        <v>0.62615392730917341</v>
      </c>
      <c r="F27" s="131">
        <v>0.25</v>
      </c>
      <c r="G27" s="131">
        <f>(D27*E27)*F27</f>
        <v>7.8269240913646678</v>
      </c>
      <c r="H27" s="132">
        <f>G27*J35</f>
        <v>296750</v>
      </c>
      <c r="I27" s="133">
        <v>1</v>
      </c>
      <c r="J27" s="134">
        <f>H27*I27</f>
        <v>296750</v>
      </c>
      <c r="K27" s="117"/>
    </row>
    <row r="28" spans="1:11" ht="16.5" thickBot="1" x14ac:dyDescent="0.3">
      <c r="C28" s="193" t="s">
        <v>176</v>
      </c>
      <c r="D28" s="194"/>
      <c r="E28" s="194"/>
      <c r="F28" s="195"/>
      <c r="G28" s="135">
        <f>SUM(D27*E27*F27)</f>
        <v>7.8269240913646678</v>
      </c>
      <c r="H28" s="136">
        <f>SUM(H27:H27)</f>
        <v>296750</v>
      </c>
      <c r="I28" s="137"/>
      <c r="J28" s="136">
        <f>SUM(J27:J27)</f>
        <v>296750</v>
      </c>
      <c r="K28" s="117"/>
    </row>
    <row r="29" spans="1:11" ht="15.75" x14ac:dyDescent="0.25">
      <c r="C29" s="117"/>
      <c r="D29" s="117"/>
      <c r="E29" s="138"/>
      <c r="F29" s="121"/>
      <c r="G29" s="117"/>
      <c r="H29" s="117"/>
      <c r="I29" s="117"/>
      <c r="J29" s="117"/>
      <c r="K29" s="117"/>
    </row>
    <row r="30" spans="1:11" ht="15.75" x14ac:dyDescent="0.25">
      <c r="C30" s="139" t="s">
        <v>177</v>
      </c>
      <c r="D30" s="139"/>
      <c r="E30" s="139"/>
      <c r="F30" s="139"/>
      <c r="G30" s="139"/>
      <c r="H30" s="139"/>
      <c r="I30" s="117"/>
      <c r="J30" s="117"/>
      <c r="K30" s="117"/>
    </row>
    <row r="31" spans="1:11" ht="15.75" x14ac:dyDescent="0.25">
      <c r="C31" s="117"/>
      <c r="D31" s="117"/>
      <c r="E31" s="117"/>
      <c r="F31" s="121"/>
      <c r="G31" s="117"/>
      <c r="H31" s="117"/>
      <c r="I31" s="117"/>
      <c r="J31" s="117"/>
      <c r="K31" s="117"/>
    </row>
    <row r="32" spans="1:11" ht="15.75" x14ac:dyDescent="0.25">
      <c r="C32" s="117"/>
      <c r="D32" s="117"/>
      <c r="E32" s="117"/>
      <c r="F32" s="117"/>
      <c r="G32" s="117"/>
      <c r="H32" s="117"/>
      <c r="I32" s="117"/>
      <c r="J32" s="117"/>
      <c r="K32" s="117"/>
    </row>
    <row r="33" spans="3:11" ht="15.75" x14ac:dyDescent="0.25">
      <c r="C33" s="140"/>
      <c r="D33" s="141" t="s">
        <v>178</v>
      </c>
      <c r="E33" s="141" t="s">
        <v>179</v>
      </c>
      <c r="F33" s="141" t="s">
        <v>180</v>
      </c>
      <c r="G33" s="140"/>
      <c r="H33" s="140"/>
      <c r="I33" s="196" t="s">
        <v>181</v>
      </c>
      <c r="J33" s="117"/>
      <c r="K33" s="117"/>
    </row>
    <row r="34" spans="3:11" ht="15.75" x14ac:dyDescent="0.25">
      <c r="C34" s="142"/>
      <c r="D34" s="143"/>
      <c r="E34" s="143" t="s">
        <v>182</v>
      </c>
      <c r="F34" s="144"/>
      <c r="G34" s="117"/>
      <c r="H34" s="117"/>
      <c r="I34" s="197"/>
      <c r="J34" s="145" t="s">
        <v>183</v>
      </c>
      <c r="K34" s="117"/>
    </row>
    <row r="35" spans="3:11" ht="15.75" x14ac:dyDescent="0.25">
      <c r="C35" s="146" t="s">
        <v>184</v>
      </c>
      <c r="D35" s="147"/>
      <c r="E35" s="148">
        <v>23740</v>
      </c>
      <c r="F35" s="147"/>
      <c r="G35" s="117"/>
      <c r="H35" s="117"/>
      <c r="I35" s="149">
        <v>23740</v>
      </c>
      <c r="J35" s="150">
        <v>37914</v>
      </c>
      <c r="K35" s="151">
        <f>I35/J35</f>
        <v>0.62615392730917341</v>
      </c>
    </row>
    <row r="36" spans="3:11" ht="15.75" x14ac:dyDescent="0.25">
      <c r="C36" s="152" t="s">
        <v>185</v>
      </c>
      <c r="D36" s="153"/>
      <c r="E36" s="154" t="s">
        <v>186</v>
      </c>
      <c r="F36" s="154"/>
      <c r="G36" s="117"/>
      <c r="H36" s="117"/>
      <c r="I36" s="155" t="s">
        <v>187</v>
      </c>
      <c r="J36" s="156"/>
      <c r="K36" s="117"/>
    </row>
    <row r="37" spans="3:11" ht="16.5" thickBot="1" x14ac:dyDescent="0.3">
      <c r="C37" s="117"/>
      <c r="D37" s="117"/>
      <c r="E37" s="119"/>
      <c r="F37" s="119"/>
      <c r="G37" s="117"/>
      <c r="H37" s="117"/>
      <c r="I37" s="117"/>
      <c r="J37" s="117"/>
      <c r="K37" s="117"/>
    </row>
    <row r="38" spans="3:11" ht="16.5" thickBot="1" x14ac:dyDescent="0.3">
      <c r="C38" s="157" t="s">
        <v>188</v>
      </c>
      <c r="D38" s="158">
        <v>37914</v>
      </c>
      <c r="E38" s="119"/>
      <c r="F38" s="119"/>
      <c r="G38" s="117"/>
      <c r="H38" s="117"/>
      <c r="I38" s="117"/>
      <c r="J38" s="117"/>
      <c r="K38" s="117"/>
    </row>
    <row r="39" spans="3:11" ht="15.75" x14ac:dyDescent="0.25">
      <c r="C39" s="117"/>
      <c r="D39" s="117"/>
      <c r="E39" s="119"/>
      <c r="F39" s="119"/>
      <c r="G39" s="117"/>
      <c r="H39" s="117"/>
      <c r="I39" s="117"/>
      <c r="J39" s="117"/>
      <c r="K39" s="117"/>
    </row>
    <row r="40" spans="3:11" ht="15.75" x14ac:dyDescent="0.25">
      <c r="C40" s="198" t="s">
        <v>168</v>
      </c>
      <c r="D40" s="198"/>
      <c r="E40" s="198"/>
      <c r="F40" s="198"/>
      <c r="G40" s="198"/>
      <c r="H40" s="198"/>
      <c r="I40" s="117"/>
      <c r="J40" s="117"/>
      <c r="K40" s="117"/>
    </row>
    <row r="41" spans="3:11" ht="15.75" x14ac:dyDescent="0.25">
      <c r="C41" s="190" t="s">
        <v>168</v>
      </c>
      <c r="D41" s="190"/>
      <c r="E41" s="190"/>
      <c r="F41" s="190"/>
      <c r="G41" s="190"/>
      <c r="H41" s="190"/>
      <c r="I41" s="117"/>
      <c r="J41" s="117"/>
      <c r="K41" s="117"/>
    </row>
  </sheetData>
  <mergeCells count="12">
    <mergeCell ref="C28:F28"/>
    <mergeCell ref="I33:I34"/>
    <mergeCell ref="C40:H40"/>
    <mergeCell ref="C41:H41"/>
    <mergeCell ref="C22:J22"/>
    <mergeCell ref="D24:J24"/>
    <mergeCell ref="C21:H21"/>
    <mergeCell ref="C2:J2"/>
    <mergeCell ref="D4:J4"/>
    <mergeCell ref="C8:F8"/>
    <mergeCell ref="I13:I14"/>
    <mergeCell ref="C20:H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26"/>
  <sheetViews>
    <sheetView view="pageBreakPreview" zoomScale="110" zoomScaleNormal="100" zoomScaleSheetLayoutView="110" workbookViewId="0">
      <selection activeCell="C27" sqref="C27"/>
    </sheetView>
  </sheetViews>
  <sheetFormatPr baseColWidth="10" defaultColWidth="9.140625" defaultRowHeight="12.75" x14ac:dyDescent="0.2"/>
  <cols>
    <col min="1" max="1" width="9.140625" style="9"/>
    <col min="2" max="2" width="4.140625" style="9" customWidth="1"/>
    <col min="3" max="3" width="60.5703125" style="9" bestFit="1" customWidth="1"/>
    <col min="4" max="4" width="11" style="12" bestFit="1" customWidth="1"/>
    <col min="5" max="16384" width="9.140625" style="9"/>
  </cols>
  <sheetData>
    <row r="1" spans="2:4" ht="13.5" thickBot="1" x14ac:dyDescent="0.25"/>
    <row r="2" spans="2:4" ht="15.75" customHeight="1" thickBot="1" x14ac:dyDescent="0.25">
      <c r="B2" s="199" t="s">
        <v>155</v>
      </c>
      <c r="C2" s="200"/>
      <c r="D2" s="8"/>
    </row>
    <row r="3" spans="2:4" ht="13.5" thickBot="1" x14ac:dyDescent="0.25">
      <c r="B3" s="24" t="s">
        <v>1</v>
      </c>
      <c r="C3" s="78" t="s">
        <v>2</v>
      </c>
      <c r="D3" s="24" t="s">
        <v>21</v>
      </c>
    </row>
    <row r="4" spans="2:4" x14ac:dyDescent="0.2">
      <c r="B4" s="80">
        <v>1</v>
      </c>
      <c r="C4" s="81" t="s">
        <v>24</v>
      </c>
      <c r="D4" s="80" t="s">
        <v>120</v>
      </c>
    </row>
    <row r="5" spans="2:4" s="7" customFormat="1" ht="13.5" thickBot="1" x14ac:dyDescent="0.25">
      <c r="B5" s="14">
        <v>2</v>
      </c>
      <c r="C5" s="15" t="s">
        <v>23</v>
      </c>
      <c r="D5" s="14" t="s">
        <v>121</v>
      </c>
    </row>
    <row r="6" spans="2:4" s="7" customFormat="1" ht="13.5" thickBot="1" x14ac:dyDescent="0.25">
      <c r="B6" s="71"/>
      <c r="C6" s="46"/>
      <c r="D6" s="71"/>
    </row>
    <row r="7" spans="2:4" s="7" customFormat="1" ht="15.75" customHeight="1" thickBot="1" x14ac:dyDescent="0.25">
      <c r="B7" s="199" t="s">
        <v>22</v>
      </c>
      <c r="C7" s="200"/>
      <c r="D7" s="8"/>
    </row>
    <row r="8" spans="2:4" s="7" customFormat="1" ht="13.5" thickBot="1" x14ac:dyDescent="0.25">
      <c r="B8" s="24" t="s">
        <v>1</v>
      </c>
      <c r="C8" s="78" t="s">
        <v>2</v>
      </c>
      <c r="D8" s="24" t="s">
        <v>21</v>
      </c>
    </row>
    <row r="9" spans="2:4" s="7" customFormat="1" ht="13.5" thickBot="1" x14ac:dyDescent="0.25">
      <c r="B9" s="22">
        <v>1</v>
      </c>
      <c r="C9" s="79" t="s">
        <v>124</v>
      </c>
      <c r="D9" s="22" t="s">
        <v>122</v>
      </c>
    </row>
    <row r="10" spans="2:4" s="7" customFormat="1" x14ac:dyDescent="0.2">
      <c r="B10" s="71"/>
      <c r="C10" s="46"/>
      <c r="D10" s="71"/>
    </row>
    <row r="11" spans="2:4" s="7" customFormat="1" ht="13.5" thickBot="1" x14ac:dyDescent="0.25">
      <c r="D11" s="10"/>
    </row>
    <row r="12" spans="2:4" s="7" customFormat="1" ht="13.5" thickBot="1" x14ac:dyDescent="0.25">
      <c r="B12" s="199" t="s">
        <v>20</v>
      </c>
      <c r="C12" s="200"/>
    </row>
    <row r="13" spans="2:4" s="7" customFormat="1" x14ac:dyDescent="0.2">
      <c r="B13" s="16" t="s">
        <v>1</v>
      </c>
      <c r="C13" s="17" t="s">
        <v>2</v>
      </c>
      <c r="D13" s="16" t="s">
        <v>3</v>
      </c>
    </row>
    <row r="14" spans="2:4" s="7" customFormat="1" x14ac:dyDescent="0.2">
      <c r="B14" s="13">
        <v>1</v>
      </c>
      <c r="C14" s="18" t="s">
        <v>90</v>
      </c>
      <c r="D14" s="13">
        <v>25</v>
      </c>
    </row>
    <row r="15" spans="2:4" s="7" customFormat="1" ht="13.5" thickBot="1" x14ac:dyDescent="0.25">
      <c r="B15" s="14">
        <v>2</v>
      </c>
      <c r="C15" s="19" t="s">
        <v>91</v>
      </c>
      <c r="D15" s="14">
        <v>4</v>
      </c>
    </row>
    <row r="16" spans="2:4" s="7" customFormat="1" x14ac:dyDescent="0.2">
      <c r="C16" s="11"/>
      <c r="D16" s="11"/>
    </row>
    <row r="17" spans="2:4" s="7" customFormat="1" x14ac:dyDescent="0.2"/>
    <row r="18" spans="2:4" s="7" customFormat="1" ht="13.5" thickBot="1" x14ac:dyDescent="0.25"/>
    <row r="19" spans="2:4" ht="13.5" thickBot="1" x14ac:dyDescent="0.25">
      <c r="B19" s="199" t="s">
        <v>19</v>
      </c>
      <c r="C19" s="200"/>
      <c r="D19" s="8"/>
    </row>
    <row r="20" spans="2:4" ht="13.5" thickBot="1" x14ac:dyDescent="0.25">
      <c r="B20" s="24" t="s">
        <v>1</v>
      </c>
      <c r="C20" s="25" t="s">
        <v>2</v>
      </c>
      <c r="D20" s="27" t="s">
        <v>3</v>
      </c>
    </row>
    <row r="21" spans="2:4" s="7" customFormat="1" ht="13.5" thickBot="1" x14ac:dyDescent="0.25">
      <c r="B21" s="22">
        <v>1</v>
      </c>
      <c r="C21" s="23" t="s">
        <v>109</v>
      </c>
      <c r="D21" s="113">
        <v>1</v>
      </c>
    </row>
    <row r="22" spans="2:4" x14ac:dyDescent="0.2">
      <c r="B22" s="11"/>
      <c r="C22" s="11"/>
      <c r="D22" s="11"/>
    </row>
    <row r="23" spans="2:4" x14ac:dyDescent="0.2">
      <c r="B23" s="7"/>
      <c r="C23" s="7"/>
      <c r="D23" s="7"/>
    </row>
    <row r="24" spans="2:4" x14ac:dyDescent="0.2">
      <c r="B24" s="7"/>
      <c r="C24" s="7"/>
      <c r="D24" s="7"/>
    </row>
    <row r="25" spans="2:4" x14ac:dyDescent="0.2">
      <c r="B25" s="7"/>
      <c r="C25" s="7"/>
      <c r="D25" s="7"/>
    </row>
    <row r="26" spans="2:4" x14ac:dyDescent="0.2">
      <c r="B26" s="7"/>
      <c r="C26" s="7"/>
      <c r="D26" s="7"/>
    </row>
  </sheetData>
  <mergeCells count="4">
    <mergeCell ref="B12:C12"/>
    <mergeCell ref="B19:C19"/>
    <mergeCell ref="B7:C7"/>
    <mergeCell ref="B2:C2"/>
  </mergeCells>
  <pageMargins left="0.7" right="0.7" top="0.75" bottom="0.75" header="0.3" footer="0.3"/>
  <pageSetup scale="68" orientation="portrait" r:id="rId1"/>
  <rowBreaks count="1" manualBreakCount="1">
    <brk id="41" min="1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9"/>
  <sheetViews>
    <sheetView workbookViewId="0">
      <selection activeCell="I11" sqref="I11"/>
    </sheetView>
  </sheetViews>
  <sheetFormatPr baseColWidth="10" defaultRowHeight="15" x14ac:dyDescent="0.25"/>
  <cols>
    <col min="1" max="1" width="4.42578125" customWidth="1"/>
    <col min="2" max="2" width="18.28515625" bestFit="1" customWidth="1"/>
    <col min="3" max="3" width="26.42578125" customWidth="1"/>
    <col min="4" max="4" width="6.42578125" bestFit="1" customWidth="1"/>
    <col min="5" max="5" width="16.42578125" bestFit="1" customWidth="1"/>
    <col min="6" max="6" width="9.42578125" bestFit="1" customWidth="1"/>
    <col min="7" max="7" width="26.42578125" customWidth="1"/>
  </cols>
  <sheetData>
    <row r="2" spans="1:7" ht="15.75" thickBot="1" x14ac:dyDescent="0.3"/>
    <row r="3" spans="1:7" ht="15.75" thickBot="1" x14ac:dyDescent="0.3">
      <c r="A3" s="28" t="s">
        <v>1</v>
      </c>
      <c r="B3" s="29" t="s">
        <v>2</v>
      </c>
      <c r="C3" s="30" t="s">
        <v>17</v>
      </c>
      <c r="D3" s="30" t="s">
        <v>3</v>
      </c>
      <c r="E3" s="165" t="s">
        <v>192</v>
      </c>
      <c r="F3" s="30" t="s">
        <v>4</v>
      </c>
      <c r="G3" s="30" t="s">
        <v>134</v>
      </c>
    </row>
    <row r="4" spans="1:7" ht="15" customHeight="1" x14ac:dyDescent="0.25">
      <c r="A4" s="207">
        <v>1</v>
      </c>
      <c r="B4" s="204" t="s">
        <v>18</v>
      </c>
      <c r="C4" s="201" t="s">
        <v>140</v>
      </c>
      <c r="D4" s="204">
        <v>3</v>
      </c>
      <c r="E4" s="213">
        <v>100000</v>
      </c>
      <c r="F4" s="216">
        <f>SUM(D4*E4)</f>
        <v>300000</v>
      </c>
      <c r="G4" s="210" t="s">
        <v>235</v>
      </c>
    </row>
    <row r="5" spans="1:7" x14ac:dyDescent="0.25">
      <c r="A5" s="208"/>
      <c r="B5" s="205"/>
      <c r="C5" s="202"/>
      <c r="D5" s="205"/>
      <c r="E5" s="214"/>
      <c r="F5" s="217"/>
      <c r="G5" s="211"/>
    </row>
    <row r="6" spans="1:7" ht="40.5" customHeight="1" thickBot="1" x14ac:dyDescent="0.3">
      <c r="A6" s="209"/>
      <c r="B6" s="206"/>
      <c r="C6" s="203"/>
      <c r="D6" s="206"/>
      <c r="E6" s="215"/>
      <c r="F6" s="218"/>
      <c r="G6" s="211"/>
    </row>
    <row r="7" spans="1:7" ht="15.75" thickBot="1" x14ac:dyDescent="0.3">
      <c r="A7" s="115">
        <v>1</v>
      </c>
      <c r="B7" s="116" t="s">
        <v>166</v>
      </c>
      <c r="C7" s="116" t="s">
        <v>167</v>
      </c>
      <c r="D7" s="116">
        <v>1</v>
      </c>
      <c r="E7" s="159" t="s">
        <v>190</v>
      </c>
      <c r="F7" s="160">
        <f>SUM(F4)</f>
        <v>300000</v>
      </c>
      <c r="G7" s="212"/>
    </row>
    <row r="8" spans="1:7" x14ac:dyDescent="0.25">
      <c r="E8" s="161" t="s">
        <v>191</v>
      </c>
      <c r="F8" s="162">
        <f>SUM(F7*0.19)</f>
        <v>57000</v>
      </c>
    </row>
    <row r="9" spans="1:7" ht="15.75" thickBot="1" x14ac:dyDescent="0.3">
      <c r="E9" s="163" t="s">
        <v>4</v>
      </c>
      <c r="F9" s="164">
        <f>SUM(F7+F8)</f>
        <v>357000</v>
      </c>
    </row>
  </sheetData>
  <mergeCells count="7">
    <mergeCell ref="C4:C6"/>
    <mergeCell ref="B4:B6"/>
    <mergeCell ref="A4:A6"/>
    <mergeCell ref="G4:G7"/>
    <mergeCell ref="D4:D6"/>
    <mergeCell ref="E4:E6"/>
    <mergeCell ref="F4:F6"/>
  </mergeCells>
  <pageMargins left="0.7" right="0.7" top="0.75" bottom="0.75" header="0.3" footer="0.3"/>
  <pageSetup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J28"/>
  <sheetViews>
    <sheetView view="pageBreakPreview" zoomScaleNormal="100" zoomScaleSheetLayoutView="100" workbookViewId="0">
      <selection activeCell="D25" sqref="D25"/>
    </sheetView>
  </sheetViews>
  <sheetFormatPr baseColWidth="10" defaultRowHeight="12.75" x14ac:dyDescent="0.2"/>
  <cols>
    <col min="1" max="1" width="11.42578125" style="9"/>
    <col min="2" max="2" width="4.42578125" style="9" bestFit="1" customWidth="1"/>
    <col min="3" max="3" width="46.5703125" style="9" customWidth="1"/>
    <col min="4" max="4" width="16.28515625" style="12" customWidth="1"/>
    <col min="5" max="5" width="10" style="12" bestFit="1" customWidth="1"/>
    <col min="6" max="6" width="16.28515625" style="12" customWidth="1"/>
    <col min="7" max="7" width="5.85546875" style="12" customWidth="1"/>
    <col min="8" max="8" width="7.85546875" style="12" bestFit="1" customWidth="1"/>
    <col min="9" max="9" width="8.140625" style="12" bestFit="1" customWidth="1"/>
    <col min="10" max="10" width="11.42578125" style="12"/>
    <col min="11" max="16384" width="11.42578125" style="9"/>
  </cols>
  <sheetData>
    <row r="1" spans="2:10" x14ac:dyDescent="0.2">
      <c r="D1" s="86"/>
      <c r="E1" s="86"/>
      <c r="F1" s="86"/>
      <c r="G1" s="86"/>
      <c r="H1" s="86"/>
      <c r="I1" s="86"/>
      <c r="J1" s="86"/>
    </row>
    <row r="2" spans="2:10" ht="13.5" thickBot="1" x14ac:dyDescent="0.25">
      <c r="C2" s="32"/>
      <c r="D2" s="86"/>
      <c r="E2" s="86"/>
      <c r="F2" s="86"/>
      <c r="G2" s="86"/>
      <c r="H2" s="86"/>
      <c r="I2" s="86"/>
      <c r="J2" s="86"/>
    </row>
    <row r="3" spans="2:10" ht="18.75" thickBot="1" x14ac:dyDescent="0.3">
      <c r="B3" s="7"/>
      <c r="C3" s="83" t="s">
        <v>16</v>
      </c>
      <c r="D3" s="219" t="s">
        <v>47</v>
      </c>
      <c r="E3" s="220"/>
      <c r="F3" s="221"/>
      <c r="G3" s="87"/>
      <c r="H3" s="88"/>
      <c r="I3" s="10"/>
    </row>
    <row r="4" spans="2:10" ht="39" thickBot="1" x14ac:dyDescent="0.25">
      <c r="B4" s="166" t="s">
        <v>1</v>
      </c>
      <c r="C4" s="89" t="s">
        <v>62</v>
      </c>
      <c r="D4" s="90" t="s">
        <v>44</v>
      </c>
      <c r="E4" s="91" t="s">
        <v>13</v>
      </c>
      <c r="F4" s="90" t="s">
        <v>46</v>
      </c>
      <c r="G4" s="91" t="s">
        <v>123</v>
      </c>
      <c r="H4" s="91" t="s">
        <v>4</v>
      </c>
      <c r="I4" s="92" t="s">
        <v>48</v>
      </c>
      <c r="J4" s="93"/>
    </row>
    <row r="5" spans="2:10" x14ac:dyDescent="0.2">
      <c r="B5" s="99">
        <v>1</v>
      </c>
      <c r="C5" s="94" t="s">
        <v>55</v>
      </c>
      <c r="D5" s="95">
        <v>150</v>
      </c>
      <c r="E5" s="96">
        <v>50</v>
      </c>
      <c r="F5" s="97">
        <v>10</v>
      </c>
      <c r="G5" s="98"/>
      <c r="H5" s="98">
        <f>SUM(D5:G5)</f>
        <v>210</v>
      </c>
      <c r="I5" s="99" t="s">
        <v>49</v>
      </c>
      <c r="J5" s="100"/>
    </row>
    <row r="6" spans="2:10" x14ac:dyDescent="0.2">
      <c r="B6" s="13">
        <v>2</v>
      </c>
      <c r="C6" s="101" t="s">
        <v>56</v>
      </c>
      <c r="D6" s="102">
        <v>50</v>
      </c>
      <c r="E6" s="103">
        <v>40</v>
      </c>
      <c r="F6" s="104">
        <v>15</v>
      </c>
      <c r="G6" s="105"/>
      <c r="H6" s="105">
        <f t="shared" ref="H6:H16" si="0">SUM(D6:G6)</f>
        <v>105</v>
      </c>
      <c r="I6" s="13" t="s">
        <v>49</v>
      </c>
      <c r="J6" s="100"/>
    </row>
    <row r="7" spans="2:10" x14ac:dyDescent="0.2">
      <c r="B7" s="13">
        <v>3</v>
      </c>
      <c r="C7" s="101" t="s">
        <v>57</v>
      </c>
      <c r="D7" s="102">
        <v>10</v>
      </c>
      <c r="E7" s="103">
        <v>8</v>
      </c>
      <c r="F7" s="104"/>
      <c r="G7" s="105"/>
      <c r="H7" s="105">
        <f t="shared" si="0"/>
        <v>18</v>
      </c>
      <c r="I7" s="13" t="s">
        <v>50</v>
      </c>
      <c r="J7" s="100"/>
    </row>
    <row r="8" spans="2:10" x14ac:dyDescent="0.2">
      <c r="B8" s="13">
        <v>4</v>
      </c>
      <c r="C8" s="101" t="s">
        <v>84</v>
      </c>
      <c r="D8" s="102">
        <v>2</v>
      </c>
      <c r="E8" s="103">
        <v>2</v>
      </c>
      <c r="F8" s="104">
        <v>4</v>
      </c>
      <c r="G8" s="105"/>
      <c r="H8" s="105">
        <f t="shared" si="0"/>
        <v>8</v>
      </c>
      <c r="I8" s="13" t="s">
        <v>50</v>
      </c>
      <c r="J8" s="100"/>
    </row>
    <row r="9" spans="2:10" x14ac:dyDescent="0.2">
      <c r="B9" s="13">
        <v>5</v>
      </c>
      <c r="C9" s="101" t="s">
        <v>83</v>
      </c>
      <c r="D9" s="102">
        <v>2</v>
      </c>
      <c r="E9" s="103">
        <v>2</v>
      </c>
      <c r="F9" s="104">
        <v>1</v>
      </c>
      <c r="G9" s="105"/>
      <c r="H9" s="105">
        <f t="shared" si="0"/>
        <v>5</v>
      </c>
      <c r="I9" s="13" t="s">
        <v>50</v>
      </c>
      <c r="J9" s="100"/>
    </row>
    <row r="10" spans="2:10" x14ac:dyDescent="0.2">
      <c r="B10" s="13">
        <v>6</v>
      </c>
      <c r="C10" s="101" t="s">
        <v>58</v>
      </c>
      <c r="D10" s="102"/>
      <c r="E10" s="103"/>
      <c r="F10" s="104">
        <v>12</v>
      </c>
      <c r="G10" s="105"/>
      <c r="H10" s="105">
        <f t="shared" si="0"/>
        <v>12</v>
      </c>
      <c r="I10" s="13" t="s">
        <v>50</v>
      </c>
      <c r="J10" s="100"/>
    </row>
    <row r="11" spans="2:10" x14ac:dyDescent="0.2">
      <c r="B11" s="13">
        <v>7</v>
      </c>
      <c r="C11" s="101" t="s">
        <v>51</v>
      </c>
      <c r="D11" s="102">
        <v>6</v>
      </c>
      <c r="E11" s="103">
        <v>5</v>
      </c>
      <c r="F11" s="104">
        <v>0</v>
      </c>
      <c r="G11" s="105"/>
      <c r="H11" s="105">
        <f t="shared" si="0"/>
        <v>11</v>
      </c>
      <c r="I11" s="13" t="s">
        <v>50</v>
      </c>
      <c r="J11" s="100"/>
    </row>
    <row r="12" spans="2:10" x14ac:dyDescent="0.2">
      <c r="B12" s="13">
        <v>8</v>
      </c>
      <c r="C12" s="101" t="s">
        <v>52</v>
      </c>
      <c r="D12" s="102">
        <v>5</v>
      </c>
      <c r="E12" s="103">
        <v>2</v>
      </c>
      <c r="F12" s="104">
        <v>3</v>
      </c>
      <c r="G12" s="105"/>
      <c r="H12" s="105">
        <f t="shared" si="0"/>
        <v>10</v>
      </c>
      <c r="I12" s="13" t="s">
        <v>50</v>
      </c>
      <c r="J12" s="100"/>
    </row>
    <row r="13" spans="2:10" x14ac:dyDescent="0.2">
      <c r="B13" s="13">
        <v>9</v>
      </c>
      <c r="C13" s="101" t="s">
        <v>53</v>
      </c>
      <c r="D13" s="102">
        <v>6</v>
      </c>
      <c r="E13" s="103">
        <v>5</v>
      </c>
      <c r="F13" s="104">
        <v>0</v>
      </c>
      <c r="G13" s="105"/>
      <c r="H13" s="105">
        <f t="shared" si="0"/>
        <v>11</v>
      </c>
      <c r="I13" s="13" t="s">
        <v>50</v>
      </c>
      <c r="J13" s="100"/>
    </row>
    <row r="14" spans="2:10" x14ac:dyDescent="0.2">
      <c r="B14" s="13">
        <v>10</v>
      </c>
      <c r="C14" s="101" t="s">
        <v>92</v>
      </c>
      <c r="D14" s="102">
        <v>5</v>
      </c>
      <c r="E14" s="103">
        <v>2</v>
      </c>
      <c r="F14" s="104">
        <v>0</v>
      </c>
      <c r="G14" s="105"/>
      <c r="H14" s="105">
        <f t="shared" si="0"/>
        <v>7</v>
      </c>
      <c r="I14" s="13" t="s">
        <v>50</v>
      </c>
      <c r="J14" s="100"/>
    </row>
    <row r="15" spans="2:10" x14ac:dyDescent="0.2">
      <c r="B15" s="13">
        <v>11</v>
      </c>
      <c r="C15" s="101" t="s">
        <v>59</v>
      </c>
      <c r="D15" s="102"/>
      <c r="E15" s="103"/>
      <c r="F15" s="104">
        <v>600</v>
      </c>
      <c r="G15" s="105"/>
      <c r="H15" s="105">
        <f t="shared" si="0"/>
        <v>600</v>
      </c>
      <c r="I15" s="13" t="s">
        <v>50</v>
      </c>
      <c r="J15" s="100"/>
    </row>
    <row r="16" spans="2:10" x14ac:dyDescent="0.2">
      <c r="B16" s="13">
        <v>12</v>
      </c>
      <c r="C16" s="101" t="s">
        <v>201</v>
      </c>
      <c r="D16" s="102"/>
      <c r="E16" s="103"/>
      <c r="F16" s="104">
        <v>600</v>
      </c>
      <c r="G16" s="105"/>
      <c r="H16" s="105">
        <f t="shared" si="0"/>
        <v>600</v>
      </c>
      <c r="I16" s="13" t="s">
        <v>50</v>
      </c>
      <c r="J16" s="100"/>
    </row>
    <row r="17" spans="2:10" x14ac:dyDescent="0.2">
      <c r="B17" s="13">
        <v>13</v>
      </c>
      <c r="C17" s="101" t="s">
        <v>60</v>
      </c>
      <c r="D17" s="102">
        <v>1000</v>
      </c>
      <c r="E17" s="103">
        <v>1000</v>
      </c>
      <c r="F17" s="104">
        <v>4800</v>
      </c>
      <c r="G17" s="105">
        <v>600</v>
      </c>
      <c r="H17" s="105">
        <f>SUM(D17:G17)</f>
        <v>7400</v>
      </c>
      <c r="I17" s="13" t="s">
        <v>50</v>
      </c>
      <c r="J17" s="100"/>
    </row>
    <row r="18" spans="2:10" x14ac:dyDescent="0.2">
      <c r="B18" s="13">
        <v>14</v>
      </c>
      <c r="C18" s="101" t="s">
        <v>61</v>
      </c>
      <c r="D18" s="102">
        <v>200</v>
      </c>
      <c r="E18" s="103">
        <v>200</v>
      </c>
      <c r="F18" s="104">
        <v>70</v>
      </c>
      <c r="G18" s="105">
        <v>100</v>
      </c>
      <c r="H18" s="105">
        <f t="shared" ref="H18:H24" si="1">SUM(D18:G18)</f>
        <v>570</v>
      </c>
      <c r="I18" s="13" t="s">
        <v>50</v>
      </c>
      <c r="J18" s="100"/>
    </row>
    <row r="19" spans="2:10" x14ac:dyDescent="0.2">
      <c r="B19" s="13">
        <v>15</v>
      </c>
      <c r="C19" s="101" t="s">
        <v>15</v>
      </c>
      <c r="D19" s="102">
        <v>4</v>
      </c>
      <c r="E19" s="103">
        <v>2</v>
      </c>
      <c r="F19" s="104">
        <v>0</v>
      </c>
      <c r="G19" s="105"/>
      <c r="H19" s="105">
        <f t="shared" si="1"/>
        <v>6</v>
      </c>
      <c r="I19" s="13" t="s">
        <v>50</v>
      </c>
    </row>
    <row r="20" spans="2:10" x14ac:dyDescent="0.2">
      <c r="B20" s="13">
        <v>16</v>
      </c>
      <c r="C20" s="101" t="s">
        <v>14</v>
      </c>
      <c r="D20" s="102">
        <v>1</v>
      </c>
      <c r="E20" s="103"/>
      <c r="F20" s="104">
        <v>1</v>
      </c>
      <c r="G20" s="105"/>
      <c r="H20" s="105">
        <f t="shared" si="1"/>
        <v>2</v>
      </c>
      <c r="I20" s="13" t="s">
        <v>50</v>
      </c>
      <c r="J20" s="106"/>
    </row>
    <row r="21" spans="2:10" x14ac:dyDescent="0.2">
      <c r="B21" s="13">
        <v>17</v>
      </c>
      <c r="C21" s="101" t="s">
        <v>54</v>
      </c>
      <c r="D21" s="107">
        <v>4</v>
      </c>
      <c r="E21" s="103">
        <v>2</v>
      </c>
      <c r="F21" s="104">
        <v>0</v>
      </c>
      <c r="G21" s="105"/>
      <c r="H21" s="105">
        <f t="shared" si="1"/>
        <v>6</v>
      </c>
      <c r="I21" s="13" t="s">
        <v>50</v>
      </c>
      <c r="J21" s="106"/>
    </row>
    <row r="22" spans="2:10" x14ac:dyDescent="0.2">
      <c r="B22" s="13">
        <v>18</v>
      </c>
      <c r="C22" s="101" t="s">
        <v>217</v>
      </c>
      <c r="D22" s="102">
        <v>4</v>
      </c>
      <c r="E22" s="103">
        <v>2</v>
      </c>
      <c r="F22" s="66">
        <v>0</v>
      </c>
      <c r="G22" s="13"/>
      <c r="H22" s="105">
        <f t="shared" si="1"/>
        <v>6</v>
      </c>
      <c r="I22" s="13" t="s">
        <v>50</v>
      </c>
      <c r="J22" s="106"/>
    </row>
    <row r="23" spans="2:10" x14ac:dyDescent="0.2">
      <c r="B23" s="13">
        <v>19</v>
      </c>
      <c r="C23" s="101" t="s">
        <v>156</v>
      </c>
      <c r="D23" s="102">
        <v>12</v>
      </c>
      <c r="E23" s="103">
        <v>5</v>
      </c>
      <c r="F23" s="104">
        <v>0</v>
      </c>
      <c r="G23" s="105"/>
      <c r="H23" s="105">
        <f t="shared" si="1"/>
        <v>17</v>
      </c>
      <c r="I23" s="13" t="s">
        <v>50</v>
      </c>
    </row>
    <row r="24" spans="2:10" x14ac:dyDescent="0.2">
      <c r="B24" s="13">
        <v>20</v>
      </c>
      <c r="C24" s="101" t="s">
        <v>157</v>
      </c>
      <c r="D24" s="102">
        <v>12</v>
      </c>
      <c r="E24" s="103">
        <v>2</v>
      </c>
      <c r="F24" s="104">
        <v>3</v>
      </c>
      <c r="G24" s="105"/>
      <c r="H24" s="105">
        <f t="shared" si="1"/>
        <v>17</v>
      </c>
      <c r="I24" s="13" t="s">
        <v>50</v>
      </c>
    </row>
    <row r="25" spans="2:10" ht="13.5" thickBot="1" x14ac:dyDescent="0.25">
      <c r="B25" s="14">
        <v>21</v>
      </c>
      <c r="C25" s="108" t="s">
        <v>158</v>
      </c>
      <c r="D25" s="109">
        <v>12</v>
      </c>
      <c r="E25" s="110">
        <v>5</v>
      </c>
      <c r="F25" s="111">
        <v>0</v>
      </c>
      <c r="G25" s="112"/>
      <c r="H25" s="112">
        <f>SUM(D25:G25)</f>
        <v>17</v>
      </c>
      <c r="I25" s="14" t="s">
        <v>50</v>
      </c>
    </row>
    <row r="26" spans="2:10" x14ac:dyDescent="0.2">
      <c r="B26" s="7"/>
      <c r="C26" s="7"/>
      <c r="D26" s="10"/>
      <c r="E26" s="10"/>
      <c r="F26" s="10"/>
      <c r="G26" s="10"/>
      <c r="H26" s="10"/>
      <c r="I26" s="10"/>
    </row>
    <row r="28" spans="2:10" ht="15.75" x14ac:dyDescent="0.25">
      <c r="C28" s="189" t="s">
        <v>202</v>
      </c>
    </row>
  </sheetData>
  <mergeCells count="1">
    <mergeCell ref="D3:F3"/>
  </mergeCells>
  <pageMargins left="0.7" right="0.7" top="0.75" bottom="0.75" header="0.3" footer="0.3"/>
  <pageSetup scale="65" orientation="portrait" r:id="rId1"/>
  <ignoredErrors>
    <ignoredError sqref="H17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E9"/>
  <sheetViews>
    <sheetView workbookViewId="0">
      <selection activeCell="E29" sqref="E29"/>
    </sheetView>
  </sheetViews>
  <sheetFormatPr baseColWidth="10" defaultRowHeight="15" x14ac:dyDescent="0.25"/>
  <cols>
    <col min="1" max="1" width="5.85546875" customWidth="1"/>
    <col min="2" max="2" width="3.28515625" bestFit="1" customWidth="1"/>
    <col min="3" max="3" width="48" bestFit="1" customWidth="1"/>
    <col min="4" max="4" width="11.5703125" bestFit="1" customWidth="1"/>
  </cols>
  <sheetData>
    <row r="1" spans="2:5" ht="15.75" x14ac:dyDescent="0.25">
      <c r="B1" s="3"/>
      <c r="C1" s="222" t="s">
        <v>131</v>
      </c>
      <c r="D1" s="222"/>
    </row>
    <row r="2" spans="2:5" ht="16.5" thickBot="1" x14ac:dyDescent="0.3">
      <c r="B2" s="2"/>
      <c r="C2" s="4"/>
      <c r="D2" s="3"/>
    </row>
    <row r="3" spans="2:5" ht="26.25" thickBot="1" x14ac:dyDescent="0.3">
      <c r="B3" s="166" t="s">
        <v>1</v>
      </c>
      <c r="C3" s="167" t="s">
        <v>2</v>
      </c>
      <c r="D3" s="168" t="s">
        <v>63</v>
      </c>
      <c r="E3" s="169" t="s">
        <v>195</v>
      </c>
    </row>
    <row r="4" spans="2:5" x14ac:dyDescent="0.25">
      <c r="B4" s="170">
        <v>1</v>
      </c>
      <c r="C4" s="171" t="s">
        <v>137</v>
      </c>
      <c r="D4" s="172" t="s">
        <v>64</v>
      </c>
      <c r="E4" s="173" t="s">
        <v>193</v>
      </c>
    </row>
    <row r="5" spans="2:5" x14ac:dyDescent="0.25">
      <c r="B5" s="174">
        <v>2</v>
      </c>
      <c r="C5" s="114" t="s">
        <v>135</v>
      </c>
      <c r="D5" s="31" t="s">
        <v>64</v>
      </c>
      <c r="E5" s="175" t="s">
        <v>194</v>
      </c>
    </row>
    <row r="6" spans="2:5" ht="15.75" thickBot="1" x14ac:dyDescent="0.3">
      <c r="B6" s="176">
        <v>3</v>
      </c>
      <c r="C6" s="177" t="s">
        <v>136</v>
      </c>
      <c r="D6" s="178" t="s">
        <v>64</v>
      </c>
      <c r="E6" s="179" t="s">
        <v>194</v>
      </c>
    </row>
    <row r="9" spans="2:5" x14ac:dyDescent="0.25">
      <c r="C9" s="9" t="s">
        <v>196</v>
      </c>
    </row>
  </sheetData>
  <mergeCells count="1">
    <mergeCell ref="C1:D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36"/>
  <sheetViews>
    <sheetView view="pageBreakPreview" zoomScaleNormal="70" zoomScaleSheetLayoutView="100" workbookViewId="0">
      <selection activeCell="L9" sqref="L9"/>
    </sheetView>
  </sheetViews>
  <sheetFormatPr baseColWidth="10" defaultRowHeight="15" x14ac:dyDescent="0.25"/>
  <cols>
    <col min="2" max="2" width="4.5703125" customWidth="1"/>
    <col min="3" max="3" width="62.42578125" bestFit="1" customWidth="1"/>
    <col min="4" max="4" width="20.140625" customWidth="1"/>
    <col min="5" max="5" width="18" customWidth="1"/>
    <col min="6" max="6" width="17.28515625" bestFit="1" customWidth="1"/>
    <col min="7" max="7" width="13" bestFit="1" customWidth="1"/>
    <col min="8" max="8" width="21" customWidth="1"/>
    <col min="9" max="9" width="16" bestFit="1" customWidth="1"/>
  </cols>
  <sheetData>
    <row r="1" spans="1:9" ht="23.25" x14ac:dyDescent="0.35">
      <c r="B1" s="250" t="s">
        <v>236</v>
      </c>
      <c r="C1" s="250"/>
      <c r="D1" s="250"/>
      <c r="E1" s="250"/>
      <c r="F1" s="250"/>
      <c r="G1" s="250"/>
      <c r="H1" s="250"/>
      <c r="I1" s="250"/>
    </row>
    <row r="2" spans="1:9" ht="15.75" thickBot="1" x14ac:dyDescent="0.3">
      <c r="B2" s="9"/>
      <c r="D2" s="82"/>
      <c r="E2" s="82"/>
      <c r="F2" s="82"/>
      <c r="G2" s="82"/>
      <c r="H2" s="82"/>
      <c r="I2" s="82"/>
    </row>
    <row r="3" spans="1:9" ht="18.75" thickBot="1" x14ac:dyDescent="0.3">
      <c r="B3" s="9"/>
      <c r="C3" s="83" t="s">
        <v>43</v>
      </c>
      <c r="D3" s="32"/>
      <c r="E3" s="32"/>
      <c r="F3" s="32"/>
      <c r="G3" s="32"/>
      <c r="H3" s="32"/>
      <c r="I3" s="32"/>
    </row>
    <row r="4" spans="1:9" s="1" customFormat="1" ht="39" thickBot="1" x14ac:dyDescent="0.3">
      <c r="A4" s="5"/>
      <c r="B4" s="26" t="s">
        <v>1</v>
      </c>
      <c r="C4" s="27" t="s">
        <v>2</v>
      </c>
      <c r="D4" s="33" t="s">
        <v>44</v>
      </c>
      <c r="E4" s="34" t="s">
        <v>65</v>
      </c>
      <c r="F4" s="33" t="s">
        <v>66</v>
      </c>
      <c r="G4" s="34" t="s">
        <v>13</v>
      </c>
      <c r="H4" s="33" t="s">
        <v>89</v>
      </c>
      <c r="I4" s="27" t="s">
        <v>3</v>
      </c>
    </row>
    <row r="5" spans="1:9" s="1" customFormat="1" x14ac:dyDescent="0.25">
      <c r="A5" s="5"/>
      <c r="B5" s="99">
        <v>1</v>
      </c>
      <c r="C5" s="72" t="s">
        <v>38</v>
      </c>
      <c r="D5" s="37">
        <v>1</v>
      </c>
      <c r="E5" s="38">
        <v>1</v>
      </c>
      <c r="F5" s="37"/>
      <c r="G5" s="38"/>
      <c r="H5" s="37"/>
      <c r="I5" s="38">
        <f t="shared" ref="I5:I11" si="0">SUM(D5:H5)</f>
        <v>2</v>
      </c>
    </row>
    <row r="6" spans="1:9" s="1" customFormat="1" x14ac:dyDescent="0.25">
      <c r="A6" s="5"/>
      <c r="B6" s="13">
        <v>2</v>
      </c>
      <c r="C6" s="39" t="s">
        <v>85</v>
      </c>
      <c r="D6" s="40"/>
      <c r="E6" s="13"/>
      <c r="F6" s="40">
        <v>12</v>
      </c>
      <c r="G6" s="13"/>
      <c r="H6" s="40"/>
      <c r="I6" s="13">
        <f t="shared" si="0"/>
        <v>12</v>
      </c>
    </row>
    <row r="7" spans="1:9" s="1" customFormat="1" x14ac:dyDescent="0.25">
      <c r="A7" s="5"/>
      <c r="B7" s="13">
        <v>3</v>
      </c>
      <c r="C7" s="39" t="s">
        <v>86</v>
      </c>
      <c r="D7" s="40"/>
      <c r="E7" s="13"/>
      <c r="F7" s="40">
        <v>12</v>
      </c>
      <c r="G7" s="13"/>
      <c r="H7" s="40"/>
      <c r="I7" s="13">
        <f t="shared" si="0"/>
        <v>12</v>
      </c>
    </row>
    <row r="8" spans="1:9" s="1" customFormat="1" x14ac:dyDescent="0.25">
      <c r="A8" s="5"/>
      <c r="B8" s="13">
        <v>4</v>
      </c>
      <c r="C8" s="39" t="s">
        <v>87</v>
      </c>
      <c r="D8" s="40"/>
      <c r="E8" s="13"/>
      <c r="F8" s="40">
        <v>12</v>
      </c>
      <c r="G8" s="13"/>
      <c r="H8" s="40"/>
      <c r="I8" s="13">
        <f t="shared" si="0"/>
        <v>12</v>
      </c>
    </row>
    <row r="9" spans="1:9" s="5" customFormat="1" x14ac:dyDescent="0.25">
      <c r="B9" s="13">
        <v>5</v>
      </c>
      <c r="C9" s="39" t="s">
        <v>213</v>
      </c>
      <c r="D9" s="40"/>
      <c r="E9" s="13"/>
      <c r="F9" s="40">
        <v>24</v>
      </c>
      <c r="G9" s="13"/>
      <c r="H9" s="40"/>
      <c r="I9" s="13">
        <f t="shared" si="0"/>
        <v>24</v>
      </c>
    </row>
    <row r="10" spans="1:9" s="1" customFormat="1" x14ac:dyDescent="0.25">
      <c r="A10" s="5"/>
      <c r="B10" s="13">
        <v>6</v>
      </c>
      <c r="C10" s="39" t="s">
        <v>36</v>
      </c>
      <c r="D10" s="40"/>
      <c r="E10" s="13"/>
      <c r="F10" s="40">
        <v>3</v>
      </c>
      <c r="G10" s="13"/>
      <c r="H10" s="40"/>
      <c r="I10" s="13">
        <f t="shared" si="0"/>
        <v>3</v>
      </c>
    </row>
    <row r="11" spans="1:9" s="1" customFormat="1" x14ac:dyDescent="0.25">
      <c r="A11" s="5"/>
      <c r="B11" s="13">
        <v>7</v>
      </c>
      <c r="C11" s="41" t="s">
        <v>164</v>
      </c>
      <c r="D11" s="40">
        <v>1</v>
      </c>
      <c r="E11" s="13"/>
      <c r="F11" s="40"/>
      <c r="G11" s="13"/>
      <c r="H11" s="40"/>
      <c r="I11" s="13">
        <f t="shared" si="0"/>
        <v>1</v>
      </c>
    </row>
    <row r="12" spans="1:9" s="1" customFormat="1" x14ac:dyDescent="0.25">
      <c r="A12" s="5"/>
      <c r="B12" s="13">
        <v>8</v>
      </c>
      <c r="C12" s="39" t="s">
        <v>154</v>
      </c>
      <c r="D12" s="40"/>
      <c r="E12" s="13">
        <v>12</v>
      </c>
      <c r="F12" s="40"/>
      <c r="G12" s="13"/>
      <c r="H12" s="40"/>
      <c r="I12" s="13">
        <v>12</v>
      </c>
    </row>
    <row r="13" spans="1:9" s="1" customFormat="1" x14ac:dyDescent="0.25">
      <c r="A13" s="5"/>
      <c r="B13" s="13">
        <v>9</v>
      </c>
      <c r="C13" s="39" t="s">
        <v>37</v>
      </c>
      <c r="D13" s="40"/>
      <c r="E13" s="13"/>
      <c r="F13" s="40">
        <v>12</v>
      </c>
      <c r="G13" s="13"/>
      <c r="H13" s="40"/>
      <c r="I13" s="13">
        <f t="shared" ref="I13:I50" si="1">SUM(D13:H13)</f>
        <v>12</v>
      </c>
    </row>
    <row r="14" spans="1:9" s="1" customFormat="1" x14ac:dyDescent="0.25">
      <c r="A14" s="5"/>
      <c r="B14" s="13">
        <v>10</v>
      </c>
      <c r="C14" s="45" t="s">
        <v>139</v>
      </c>
      <c r="D14" s="40"/>
      <c r="E14" s="13"/>
      <c r="F14" s="40">
        <v>10</v>
      </c>
      <c r="G14" s="13"/>
      <c r="H14" s="40"/>
      <c r="I14" s="13">
        <f t="shared" si="1"/>
        <v>10</v>
      </c>
    </row>
    <row r="15" spans="1:9" s="1" customFormat="1" x14ac:dyDescent="0.25">
      <c r="A15" s="5"/>
      <c r="B15" s="13">
        <v>11</v>
      </c>
      <c r="C15" s="41" t="s">
        <v>132</v>
      </c>
      <c r="D15" s="40">
        <v>3</v>
      </c>
      <c r="E15" s="13"/>
      <c r="F15" s="40"/>
      <c r="G15" s="13"/>
      <c r="H15" s="40"/>
      <c r="I15" s="13">
        <f t="shared" si="1"/>
        <v>3</v>
      </c>
    </row>
    <row r="16" spans="1:9" s="1" customFormat="1" x14ac:dyDescent="0.25">
      <c r="A16" s="5"/>
      <c r="B16" s="13">
        <v>12</v>
      </c>
      <c r="C16" s="39" t="s">
        <v>32</v>
      </c>
      <c r="D16" s="40">
        <v>2</v>
      </c>
      <c r="E16" s="13">
        <v>1</v>
      </c>
      <c r="F16" s="40">
        <v>6</v>
      </c>
      <c r="G16" s="13">
        <v>1</v>
      </c>
      <c r="H16" s="40"/>
      <c r="I16" s="13">
        <f t="shared" si="1"/>
        <v>10</v>
      </c>
    </row>
    <row r="17" spans="1:9" s="1" customFormat="1" x14ac:dyDescent="0.25">
      <c r="A17" s="5"/>
      <c r="B17" s="13">
        <v>13</v>
      </c>
      <c r="C17" s="41" t="s">
        <v>115</v>
      </c>
      <c r="D17" s="40"/>
      <c r="E17" s="13"/>
      <c r="F17" s="40">
        <v>3</v>
      </c>
      <c r="G17" s="13"/>
      <c r="H17" s="40"/>
      <c r="I17" s="13">
        <f t="shared" si="1"/>
        <v>3</v>
      </c>
    </row>
    <row r="18" spans="1:9" s="1" customFormat="1" x14ac:dyDescent="0.25">
      <c r="A18" s="5"/>
      <c r="B18" s="13">
        <v>14</v>
      </c>
      <c r="C18" s="39" t="s">
        <v>110</v>
      </c>
      <c r="D18" s="40"/>
      <c r="E18" s="13"/>
      <c r="F18" s="40">
        <v>3</v>
      </c>
      <c r="G18" s="13"/>
      <c r="H18" s="40"/>
      <c r="I18" s="13">
        <f t="shared" si="1"/>
        <v>3</v>
      </c>
    </row>
    <row r="19" spans="1:9" s="1" customFormat="1" x14ac:dyDescent="0.25">
      <c r="A19" s="5"/>
      <c r="B19" s="13">
        <v>15</v>
      </c>
      <c r="C19" s="39" t="s">
        <v>114</v>
      </c>
      <c r="D19" s="40">
        <v>24</v>
      </c>
      <c r="E19" s="13">
        <v>24</v>
      </c>
      <c r="F19" s="40">
        <v>12</v>
      </c>
      <c r="G19" s="13">
        <v>15</v>
      </c>
      <c r="H19" s="40"/>
      <c r="I19" s="13">
        <f t="shared" si="1"/>
        <v>75</v>
      </c>
    </row>
    <row r="20" spans="1:9" s="1" customFormat="1" x14ac:dyDescent="0.25">
      <c r="A20" s="5"/>
      <c r="B20" s="13">
        <v>16</v>
      </c>
      <c r="C20" s="39" t="s">
        <v>117</v>
      </c>
      <c r="D20" s="40"/>
      <c r="E20" s="13"/>
      <c r="F20" s="40">
        <v>4</v>
      </c>
      <c r="G20" s="13"/>
      <c r="H20" s="40"/>
      <c r="I20" s="13">
        <f t="shared" si="1"/>
        <v>4</v>
      </c>
    </row>
    <row r="21" spans="1:9" s="1" customFormat="1" x14ac:dyDescent="0.25">
      <c r="A21" s="5"/>
      <c r="B21" s="13">
        <v>17</v>
      </c>
      <c r="C21" s="39" t="s">
        <v>68</v>
      </c>
      <c r="D21" s="40"/>
      <c r="E21" s="13"/>
      <c r="F21" s="40">
        <v>1</v>
      </c>
      <c r="G21" s="13"/>
      <c r="H21" s="40"/>
      <c r="I21" s="13">
        <f t="shared" si="1"/>
        <v>1</v>
      </c>
    </row>
    <row r="22" spans="1:9" s="1" customFormat="1" x14ac:dyDescent="0.25">
      <c r="A22" s="5"/>
      <c r="B22" s="13">
        <v>18</v>
      </c>
      <c r="C22" s="39" t="s">
        <v>71</v>
      </c>
      <c r="D22" s="40">
        <v>5</v>
      </c>
      <c r="E22" s="13"/>
      <c r="F22" s="40">
        <v>6</v>
      </c>
      <c r="G22" s="13">
        <v>5</v>
      </c>
      <c r="H22" s="40"/>
      <c r="I22" s="13">
        <f t="shared" si="1"/>
        <v>16</v>
      </c>
    </row>
    <row r="23" spans="1:9" s="1" customFormat="1" x14ac:dyDescent="0.25">
      <c r="A23" s="5"/>
      <c r="B23" s="13">
        <v>19</v>
      </c>
      <c r="C23" s="47" t="s">
        <v>143</v>
      </c>
      <c r="D23" s="40"/>
      <c r="E23" s="13"/>
      <c r="F23" s="40">
        <v>2</v>
      </c>
      <c r="G23" s="13"/>
      <c r="H23" s="40"/>
      <c r="I23" s="13">
        <f t="shared" si="1"/>
        <v>2</v>
      </c>
    </row>
    <row r="24" spans="1:9" s="5" customFormat="1" x14ac:dyDescent="0.25">
      <c r="B24" s="13">
        <v>20</v>
      </c>
      <c r="C24" s="42" t="s">
        <v>39</v>
      </c>
      <c r="D24" s="43">
        <v>12</v>
      </c>
      <c r="E24" s="44"/>
      <c r="F24" s="43"/>
      <c r="G24" s="44"/>
      <c r="H24" s="43"/>
      <c r="I24" s="13">
        <f t="shared" si="1"/>
        <v>12</v>
      </c>
    </row>
    <row r="25" spans="1:9" s="1" customFormat="1" x14ac:dyDescent="0.25">
      <c r="A25" s="5"/>
      <c r="B25" s="13">
        <v>21</v>
      </c>
      <c r="C25" s="42" t="s">
        <v>138</v>
      </c>
      <c r="D25" s="43"/>
      <c r="E25" s="44"/>
      <c r="F25" s="43">
        <v>3</v>
      </c>
      <c r="G25" s="44"/>
      <c r="H25" s="43"/>
      <c r="I25" s="13">
        <f t="shared" si="1"/>
        <v>3</v>
      </c>
    </row>
    <row r="26" spans="1:9" s="1" customFormat="1" x14ac:dyDescent="0.25">
      <c r="A26" s="5"/>
      <c r="B26" s="13">
        <v>22</v>
      </c>
      <c r="C26" s="39" t="s">
        <v>40</v>
      </c>
      <c r="D26" s="40"/>
      <c r="E26" s="13"/>
      <c r="F26" s="40">
        <v>12</v>
      </c>
      <c r="G26" s="13"/>
      <c r="H26" s="40"/>
      <c r="I26" s="13">
        <f t="shared" si="1"/>
        <v>12</v>
      </c>
    </row>
    <row r="27" spans="1:9" s="1" customFormat="1" x14ac:dyDescent="0.25">
      <c r="A27" s="5"/>
      <c r="B27" s="13">
        <v>23</v>
      </c>
      <c r="C27" s="39" t="s">
        <v>35</v>
      </c>
      <c r="D27" s="40"/>
      <c r="E27" s="13"/>
      <c r="F27" s="40">
        <v>12</v>
      </c>
      <c r="G27" s="13"/>
      <c r="H27" s="40"/>
      <c r="I27" s="13">
        <f t="shared" si="1"/>
        <v>12</v>
      </c>
    </row>
    <row r="28" spans="1:9" s="1" customFormat="1" x14ac:dyDescent="0.25">
      <c r="A28" s="5"/>
      <c r="B28" s="13">
        <v>24</v>
      </c>
      <c r="C28" s="41" t="s">
        <v>133</v>
      </c>
      <c r="D28" s="40"/>
      <c r="E28" s="13"/>
      <c r="F28" s="40">
        <v>2</v>
      </c>
      <c r="G28" s="13"/>
      <c r="H28" s="40"/>
      <c r="I28" s="13">
        <f t="shared" si="1"/>
        <v>2</v>
      </c>
    </row>
    <row r="29" spans="1:9" s="1" customFormat="1" x14ac:dyDescent="0.25">
      <c r="A29" s="5"/>
      <c r="B29" s="13">
        <v>25</v>
      </c>
      <c r="C29" s="39" t="s">
        <v>34</v>
      </c>
      <c r="D29" s="40">
        <v>6</v>
      </c>
      <c r="E29" s="13"/>
      <c r="F29" s="40"/>
      <c r="G29" s="13"/>
      <c r="H29" s="40"/>
      <c r="I29" s="13">
        <f t="shared" si="1"/>
        <v>6</v>
      </c>
    </row>
    <row r="30" spans="1:9" s="1" customFormat="1" x14ac:dyDescent="0.25">
      <c r="A30" s="5"/>
      <c r="B30" s="13">
        <v>26</v>
      </c>
      <c r="C30" s="39" t="s">
        <v>33</v>
      </c>
      <c r="D30" s="40">
        <v>12</v>
      </c>
      <c r="E30" s="13">
        <v>24</v>
      </c>
      <c r="F30" s="40"/>
      <c r="G30" s="13"/>
      <c r="H30" s="40"/>
      <c r="I30" s="13">
        <f t="shared" si="1"/>
        <v>36</v>
      </c>
    </row>
    <row r="31" spans="1:9" s="6" customFormat="1" x14ac:dyDescent="0.25">
      <c r="B31" s="13">
        <v>27</v>
      </c>
      <c r="C31" s="39" t="s">
        <v>42</v>
      </c>
      <c r="D31" s="40"/>
      <c r="E31" s="13"/>
      <c r="F31" s="40">
        <v>3</v>
      </c>
      <c r="G31" s="13"/>
      <c r="H31" s="40"/>
      <c r="I31" s="13">
        <f t="shared" si="1"/>
        <v>3</v>
      </c>
    </row>
    <row r="32" spans="1:9" x14ac:dyDescent="0.25">
      <c r="B32" s="13">
        <v>28</v>
      </c>
      <c r="C32" s="39" t="s">
        <v>41</v>
      </c>
      <c r="D32" s="40"/>
      <c r="E32" s="13"/>
      <c r="F32" s="40">
        <v>4</v>
      </c>
      <c r="G32" s="13"/>
      <c r="H32" s="40"/>
      <c r="I32" s="13">
        <f t="shared" si="1"/>
        <v>4</v>
      </c>
    </row>
    <row r="33" spans="2:9" x14ac:dyDescent="0.25">
      <c r="B33" s="13">
        <v>29</v>
      </c>
      <c r="C33" s="39" t="s">
        <v>73</v>
      </c>
      <c r="D33" s="40">
        <v>1</v>
      </c>
      <c r="E33" s="13">
        <v>1</v>
      </c>
      <c r="F33" s="71">
        <v>1</v>
      </c>
      <c r="G33" s="13"/>
      <c r="H33" s="40"/>
      <c r="I33" s="13">
        <f t="shared" si="1"/>
        <v>3</v>
      </c>
    </row>
    <row r="34" spans="2:9" x14ac:dyDescent="0.25">
      <c r="B34" s="13">
        <v>30</v>
      </c>
      <c r="C34" s="39" t="s">
        <v>116</v>
      </c>
      <c r="D34" s="40"/>
      <c r="E34" s="13"/>
      <c r="F34" s="40">
        <v>1</v>
      </c>
      <c r="G34" s="13"/>
      <c r="H34" s="40"/>
      <c r="I34" s="13">
        <f t="shared" si="1"/>
        <v>1</v>
      </c>
    </row>
    <row r="35" spans="2:9" s="6" customFormat="1" x14ac:dyDescent="0.25">
      <c r="B35" s="13">
        <v>31</v>
      </c>
      <c r="C35" s="39" t="s">
        <v>88</v>
      </c>
      <c r="D35" s="40"/>
      <c r="E35" s="13"/>
      <c r="F35" s="40">
        <v>1</v>
      </c>
      <c r="G35" s="13"/>
      <c r="H35" s="40"/>
      <c r="I35" s="13">
        <f t="shared" si="1"/>
        <v>1</v>
      </c>
    </row>
    <row r="36" spans="2:9" s="6" customFormat="1" x14ac:dyDescent="0.25">
      <c r="B36" s="13">
        <v>32</v>
      </c>
      <c r="C36" s="41" t="s">
        <v>129</v>
      </c>
      <c r="D36" s="40"/>
      <c r="E36" s="13"/>
      <c r="F36" s="18"/>
      <c r="G36" s="13"/>
      <c r="H36" s="40">
        <v>3</v>
      </c>
      <c r="I36" s="13">
        <f t="shared" si="1"/>
        <v>3</v>
      </c>
    </row>
    <row r="37" spans="2:9" s="6" customFormat="1" x14ac:dyDescent="0.25">
      <c r="B37" s="13">
        <v>33</v>
      </c>
      <c r="C37" s="41" t="s">
        <v>128</v>
      </c>
      <c r="D37" s="40"/>
      <c r="E37" s="13"/>
      <c r="F37" s="40">
        <v>16</v>
      </c>
      <c r="G37" s="13"/>
      <c r="H37" s="40"/>
      <c r="I37" s="13">
        <f t="shared" si="1"/>
        <v>16</v>
      </c>
    </row>
    <row r="38" spans="2:9" s="6" customFormat="1" x14ac:dyDescent="0.25">
      <c r="B38" s="13">
        <v>34</v>
      </c>
      <c r="C38" s="41" t="s">
        <v>214</v>
      </c>
      <c r="D38" s="40"/>
      <c r="E38" s="13"/>
      <c r="F38" s="40">
        <v>10</v>
      </c>
      <c r="G38" s="13"/>
      <c r="H38" s="40"/>
      <c r="I38" s="13">
        <f t="shared" si="1"/>
        <v>10</v>
      </c>
    </row>
    <row r="39" spans="2:9" s="6" customFormat="1" x14ac:dyDescent="0.25">
      <c r="B39" s="13">
        <v>35</v>
      </c>
      <c r="C39" s="41" t="s">
        <v>215</v>
      </c>
      <c r="D39" s="40"/>
      <c r="E39" s="13"/>
      <c r="F39" s="40">
        <v>4</v>
      </c>
      <c r="G39" s="13"/>
      <c r="H39" s="40"/>
      <c r="I39" s="13">
        <f t="shared" si="1"/>
        <v>4</v>
      </c>
    </row>
    <row r="40" spans="2:9" s="6" customFormat="1" x14ac:dyDescent="0.25">
      <c r="B40" s="13">
        <v>36</v>
      </c>
      <c r="C40" s="39" t="s">
        <v>67</v>
      </c>
      <c r="D40" s="40">
        <v>12</v>
      </c>
      <c r="E40" s="13"/>
      <c r="F40" s="40">
        <v>40</v>
      </c>
      <c r="G40" s="13">
        <v>12</v>
      </c>
      <c r="H40" s="40"/>
      <c r="I40" s="13">
        <f t="shared" si="1"/>
        <v>64</v>
      </c>
    </row>
    <row r="41" spans="2:9" s="6" customFormat="1" x14ac:dyDescent="0.25">
      <c r="B41" s="13">
        <v>37</v>
      </c>
      <c r="C41" s="39" t="s">
        <v>222</v>
      </c>
      <c r="D41" s="40"/>
      <c r="E41" s="13"/>
      <c r="F41" s="40"/>
      <c r="G41" s="13">
        <v>1</v>
      </c>
      <c r="H41" s="40"/>
      <c r="I41" s="13">
        <f t="shared" si="1"/>
        <v>1</v>
      </c>
    </row>
    <row r="42" spans="2:9" s="6" customFormat="1" x14ac:dyDescent="0.25">
      <c r="B42" s="13">
        <v>38</v>
      </c>
      <c r="C42" s="39" t="s">
        <v>223</v>
      </c>
      <c r="D42" s="40"/>
      <c r="E42" s="13"/>
      <c r="F42" s="40"/>
      <c r="G42" s="13">
        <v>1</v>
      </c>
      <c r="H42" s="40"/>
      <c r="I42" s="13">
        <f t="shared" si="1"/>
        <v>1</v>
      </c>
    </row>
    <row r="43" spans="2:9" s="6" customFormat="1" x14ac:dyDescent="0.25">
      <c r="B43" s="13">
        <v>39</v>
      </c>
      <c r="C43" s="39" t="s">
        <v>224</v>
      </c>
      <c r="D43" s="40"/>
      <c r="E43" s="13"/>
      <c r="F43" s="40"/>
      <c r="G43" s="13">
        <v>1</v>
      </c>
      <c r="H43" s="40"/>
      <c r="I43" s="13">
        <f t="shared" si="1"/>
        <v>1</v>
      </c>
    </row>
    <row r="44" spans="2:9" s="6" customFormat="1" x14ac:dyDescent="0.25">
      <c r="B44" s="13">
        <v>40</v>
      </c>
      <c r="C44" s="39" t="s">
        <v>225</v>
      </c>
      <c r="D44" s="40"/>
      <c r="E44" s="13"/>
      <c r="F44" s="40"/>
      <c r="G44" s="13">
        <v>1</v>
      </c>
      <c r="H44" s="40"/>
      <c r="I44" s="13">
        <f t="shared" si="1"/>
        <v>1</v>
      </c>
    </row>
    <row r="45" spans="2:9" s="6" customFormat="1" x14ac:dyDescent="0.25">
      <c r="B45" s="13">
        <v>41</v>
      </c>
      <c r="C45" s="39" t="s">
        <v>226</v>
      </c>
      <c r="D45" s="40"/>
      <c r="E45" s="13"/>
      <c r="F45" s="40"/>
      <c r="G45" s="13">
        <v>1</v>
      </c>
      <c r="H45" s="40"/>
      <c r="I45" s="13">
        <f t="shared" si="1"/>
        <v>1</v>
      </c>
    </row>
    <row r="46" spans="2:9" s="6" customFormat="1" x14ac:dyDescent="0.25">
      <c r="B46" s="13">
        <v>42</v>
      </c>
      <c r="C46" s="39" t="s">
        <v>227</v>
      </c>
      <c r="D46" s="40"/>
      <c r="E46" s="13"/>
      <c r="F46" s="40"/>
      <c r="G46" s="13">
        <v>1</v>
      </c>
      <c r="H46" s="40"/>
      <c r="I46" s="13">
        <f t="shared" si="1"/>
        <v>1</v>
      </c>
    </row>
    <row r="47" spans="2:9" s="6" customFormat="1" x14ac:dyDescent="0.25">
      <c r="B47" s="13">
        <v>43</v>
      </c>
      <c r="C47" s="39" t="s">
        <v>228</v>
      </c>
      <c r="D47" s="40"/>
      <c r="E47" s="13"/>
      <c r="F47" s="40"/>
      <c r="G47" s="13">
        <v>1</v>
      </c>
      <c r="H47" s="40"/>
      <c r="I47" s="13">
        <f t="shared" si="1"/>
        <v>1</v>
      </c>
    </row>
    <row r="48" spans="2:9" s="6" customFormat="1" x14ac:dyDescent="0.25">
      <c r="B48" s="13">
        <v>44</v>
      </c>
      <c r="C48" s="39" t="s">
        <v>216</v>
      </c>
      <c r="D48" s="40"/>
      <c r="E48" s="13"/>
      <c r="F48" s="40">
        <v>1</v>
      </c>
      <c r="G48" s="13"/>
      <c r="H48" s="40"/>
      <c r="I48" s="13">
        <f t="shared" si="1"/>
        <v>1</v>
      </c>
    </row>
    <row r="49" spans="2:9" s="6" customFormat="1" x14ac:dyDescent="0.25">
      <c r="B49" s="13">
        <v>45</v>
      </c>
      <c r="C49" s="39" t="s">
        <v>112</v>
      </c>
      <c r="D49" s="40"/>
      <c r="E49" s="13"/>
      <c r="F49" s="40">
        <v>5</v>
      </c>
      <c r="G49" s="13"/>
      <c r="H49" s="40"/>
      <c r="I49" s="13">
        <f t="shared" si="1"/>
        <v>5</v>
      </c>
    </row>
    <row r="50" spans="2:9" s="6" customFormat="1" x14ac:dyDescent="0.25">
      <c r="B50" s="13">
        <v>46</v>
      </c>
      <c r="C50" s="39" t="s">
        <v>111</v>
      </c>
      <c r="D50" s="40"/>
      <c r="E50" s="13"/>
      <c r="F50" s="40">
        <v>2</v>
      </c>
      <c r="G50" s="13"/>
      <c r="H50" s="40"/>
      <c r="I50" s="13">
        <f t="shared" si="1"/>
        <v>2</v>
      </c>
    </row>
    <row r="51" spans="2:9" s="6" customFormat="1" x14ac:dyDescent="0.25">
      <c r="B51" s="13">
        <v>47</v>
      </c>
      <c r="C51" s="36" t="s">
        <v>153</v>
      </c>
      <c r="D51" s="71"/>
      <c r="E51" s="73"/>
      <c r="F51" s="71"/>
      <c r="G51" s="73"/>
      <c r="H51" s="71"/>
      <c r="I51" s="38">
        <v>50</v>
      </c>
    </row>
    <row r="52" spans="2:9" s="6" customFormat="1" x14ac:dyDescent="0.25">
      <c r="B52" s="13">
        <v>48</v>
      </c>
      <c r="C52" s="39" t="s">
        <v>147</v>
      </c>
      <c r="D52" s="43"/>
      <c r="E52" s="44"/>
      <c r="F52" s="43"/>
      <c r="G52" s="44"/>
      <c r="H52" s="43"/>
      <c r="I52" s="13">
        <v>30</v>
      </c>
    </row>
    <row r="53" spans="2:9" s="6" customFormat="1" x14ac:dyDescent="0.25">
      <c r="B53" s="13">
        <v>49</v>
      </c>
      <c r="C53" s="42" t="s">
        <v>149</v>
      </c>
      <c r="D53" s="43"/>
      <c r="E53" s="44"/>
      <c r="F53" s="43"/>
      <c r="G53" s="44"/>
      <c r="H53" s="43"/>
      <c r="I53" s="13">
        <v>10</v>
      </c>
    </row>
    <row r="54" spans="2:9" s="6" customFormat="1" x14ac:dyDescent="0.25">
      <c r="B54" s="13">
        <v>50</v>
      </c>
      <c r="C54" s="42" t="s">
        <v>148</v>
      </c>
      <c r="D54" s="43"/>
      <c r="E54" s="44"/>
      <c r="F54" s="43"/>
      <c r="G54" s="44"/>
      <c r="H54" s="43"/>
      <c r="I54" s="13">
        <v>10</v>
      </c>
    </row>
    <row r="55" spans="2:9" s="6" customFormat="1" ht="15.75" thickBot="1" x14ac:dyDescent="0.3">
      <c r="B55" s="14">
        <v>51</v>
      </c>
      <c r="C55" s="20" t="s">
        <v>146</v>
      </c>
      <c r="D55" s="48"/>
      <c r="E55" s="14"/>
      <c r="F55" s="48"/>
      <c r="G55" s="14"/>
      <c r="H55" s="48"/>
      <c r="I55" s="14">
        <v>1</v>
      </c>
    </row>
    <row r="56" spans="2:9" x14ac:dyDescent="0.25">
      <c r="B56" s="9"/>
      <c r="C56" s="11"/>
      <c r="D56" s="11"/>
      <c r="E56" s="11"/>
      <c r="F56" s="11"/>
      <c r="G56" s="11"/>
      <c r="H56" s="11"/>
      <c r="I56" s="11"/>
    </row>
    <row r="57" spans="2:9" ht="15.75" thickBot="1" x14ac:dyDescent="0.3">
      <c r="B57" s="7"/>
      <c r="D57" s="49"/>
      <c r="E57" s="8"/>
      <c r="F57" s="7"/>
      <c r="G57" s="10"/>
      <c r="H57" s="7"/>
      <c r="I57" s="9"/>
    </row>
    <row r="58" spans="2:9" ht="18.75" thickBot="1" x14ac:dyDescent="0.3">
      <c r="B58" s="7"/>
      <c r="C58" s="84" t="s">
        <v>0</v>
      </c>
      <c r="D58" s="49"/>
      <c r="E58" s="8"/>
      <c r="F58" s="7"/>
      <c r="G58" s="10"/>
      <c r="H58" s="7"/>
      <c r="I58" s="9"/>
    </row>
    <row r="59" spans="2:9" ht="39" thickBot="1" x14ac:dyDescent="0.3">
      <c r="B59" s="27" t="s">
        <v>1</v>
      </c>
      <c r="C59" s="64" t="s">
        <v>2</v>
      </c>
      <c r="D59" s="34" t="s">
        <v>44</v>
      </c>
      <c r="E59" s="33" t="s">
        <v>65</v>
      </c>
      <c r="F59" s="34" t="s">
        <v>66</v>
      </c>
      <c r="G59" s="33" t="s">
        <v>13</v>
      </c>
      <c r="H59" s="34" t="s">
        <v>45</v>
      </c>
      <c r="I59" s="34" t="s">
        <v>94</v>
      </c>
    </row>
    <row r="60" spans="2:9" x14ac:dyDescent="0.25">
      <c r="B60" s="62">
        <v>1</v>
      </c>
      <c r="C60" s="65" t="s">
        <v>72</v>
      </c>
      <c r="D60" s="38">
        <v>2</v>
      </c>
      <c r="E60" s="37">
        <v>2</v>
      </c>
      <c r="F60" s="38"/>
      <c r="G60" s="37">
        <v>1</v>
      </c>
      <c r="H60" s="38">
        <v>1</v>
      </c>
      <c r="I60" s="38">
        <f t="shared" ref="I60:I78" si="2">SUM(D60:H60)</f>
        <v>6</v>
      </c>
    </row>
    <row r="61" spans="2:9" x14ac:dyDescent="0.25">
      <c r="B61" s="63">
        <v>2</v>
      </c>
      <c r="C61" s="18" t="s">
        <v>30</v>
      </c>
      <c r="D61" s="13">
        <v>12</v>
      </c>
      <c r="E61" s="40"/>
      <c r="F61" s="13"/>
      <c r="G61" s="40">
        <v>1</v>
      </c>
      <c r="H61" s="13"/>
      <c r="I61" s="13">
        <f t="shared" si="2"/>
        <v>13</v>
      </c>
    </row>
    <row r="62" spans="2:9" x14ac:dyDescent="0.25">
      <c r="B62" s="63">
        <v>3</v>
      </c>
      <c r="C62" s="18" t="s">
        <v>12</v>
      </c>
      <c r="D62" s="13">
        <v>12</v>
      </c>
      <c r="E62" s="40"/>
      <c r="F62" s="13"/>
      <c r="G62" s="40">
        <v>1</v>
      </c>
      <c r="H62" s="13"/>
      <c r="I62" s="13">
        <f t="shared" si="2"/>
        <v>13</v>
      </c>
    </row>
    <row r="63" spans="2:9" x14ac:dyDescent="0.25">
      <c r="B63" s="63">
        <v>4</v>
      </c>
      <c r="C63" s="18" t="s">
        <v>25</v>
      </c>
      <c r="D63" s="13">
        <v>12</v>
      </c>
      <c r="E63" s="40"/>
      <c r="F63" s="13"/>
      <c r="G63" s="40">
        <v>1</v>
      </c>
      <c r="H63" s="13"/>
      <c r="I63" s="13">
        <f t="shared" si="2"/>
        <v>13</v>
      </c>
    </row>
    <row r="64" spans="2:9" x14ac:dyDescent="0.25">
      <c r="B64" s="63">
        <v>5</v>
      </c>
      <c r="C64" s="18" t="s">
        <v>74</v>
      </c>
      <c r="D64" s="13">
        <v>12</v>
      </c>
      <c r="E64" s="40"/>
      <c r="F64" s="13"/>
      <c r="G64" s="40">
        <v>1</v>
      </c>
      <c r="H64" s="13"/>
      <c r="I64" s="13">
        <f t="shared" si="2"/>
        <v>13</v>
      </c>
    </row>
    <row r="65" spans="2:9" x14ac:dyDescent="0.25">
      <c r="B65" s="63">
        <v>6</v>
      </c>
      <c r="C65" s="18" t="s">
        <v>5</v>
      </c>
      <c r="D65" s="13">
        <v>12</v>
      </c>
      <c r="E65" s="40"/>
      <c r="F65" s="13"/>
      <c r="G65" s="40">
        <v>1</v>
      </c>
      <c r="H65" s="13"/>
      <c r="I65" s="13">
        <f t="shared" si="2"/>
        <v>13</v>
      </c>
    </row>
    <row r="66" spans="2:9" x14ac:dyDescent="0.25">
      <c r="B66" s="63">
        <v>7</v>
      </c>
      <c r="C66" s="18" t="s">
        <v>6</v>
      </c>
      <c r="D66" s="13">
        <v>12</v>
      </c>
      <c r="E66" s="40"/>
      <c r="F66" s="13"/>
      <c r="G66" s="40">
        <v>1</v>
      </c>
      <c r="H66" s="13"/>
      <c r="I66" s="13">
        <f t="shared" si="2"/>
        <v>13</v>
      </c>
    </row>
    <row r="67" spans="2:9" x14ac:dyDescent="0.25">
      <c r="B67" s="63">
        <v>8</v>
      </c>
      <c r="C67" s="18" t="s">
        <v>7</v>
      </c>
      <c r="D67" s="13">
        <v>2</v>
      </c>
      <c r="E67" s="40"/>
      <c r="F67" s="13">
        <v>1</v>
      </c>
      <c r="G67" s="40">
        <v>1</v>
      </c>
      <c r="H67" s="13"/>
      <c r="I67" s="13">
        <f t="shared" si="2"/>
        <v>4</v>
      </c>
    </row>
    <row r="68" spans="2:9" x14ac:dyDescent="0.25">
      <c r="B68" s="63">
        <v>9</v>
      </c>
      <c r="C68" s="18" t="s">
        <v>10</v>
      </c>
      <c r="D68" s="13">
        <v>1</v>
      </c>
      <c r="E68" s="40">
        <v>1</v>
      </c>
      <c r="F68" s="13">
        <v>1</v>
      </c>
      <c r="G68" s="40">
        <v>1</v>
      </c>
      <c r="H68" s="13">
        <v>1</v>
      </c>
      <c r="I68" s="13">
        <f t="shared" si="2"/>
        <v>5</v>
      </c>
    </row>
    <row r="69" spans="2:9" x14ac:dyDescent="0.25">
      <c r="B69" s="63">
        <v>10</v>
      </c>
      <c r="C69" s="18" t="s">
        <v>8</v>
      </c>
      <c r="D69" s="13">
        <v>1</v>
      </c>
      <c r="E69" s="67">
        <v>1</v>
      </c>
      <c r="F69" s="13">
        <v>1</v>
      </c>
      <c r="G69" s="40">
        <v>1</v>
      </c>
      <c r="H69" s="13">
        <v>1</v>
      </c>
      <c r="I69" s="13">
        <f t="shared" si="2"/>
        <v>5</v>
      </c>
    </row>
    <row r="70" spans="2:9" x14ac:dyDescent="0.25">
      <c r="B70" s="63">
        <v>11</v>
      </c>
      <c r="C70" s="18" t="s">
        <v>9</v>
      </c>
      <c r="D70" s="13">
        <v>1</v>
      </c>
      <c r="E70" s="40">
        <v>1</v>
      </c>
      <c r="F70" s="13">
        <v>1</v>
      </c>
      <c r="G70" s="40">
        <v>1</v>
      </c>
      <c r="H70" s="13">
        <v>1</v>
      </c>
      <c r="I70" s="13">
        <f t="shared" si="2"/>
        <v>5</v>
      </c>
    </row>
    <row r="71" spans="2:9" x14ac:dyDescent="0.25">
      <c r="B71" s="63">
        <v>12</v>
      </c>
      <c r="C71" s="18" t="s">
        <v>11</v>
      </c>
      <c r="D71" s="13">
        <v>1</v>
      </c>
      <c r="E71" s="40">
        <v>1</v>
      </c>
      <c r="F71" s="13">
        <v>1</v>
      </c>
      <c r="G71" s="40">
        <v>1</v>
      </c>
      <c r="H71" s="13">
        <v>1</v>
      </c>
      <c r="I71" s="13">
        <f t="shared" si="2"/>
        <v>5</v>
      </c>
    </row>
    <row r="72" spans="2:9" x14ac:dyDescent="0.25">
      <c r="B72" s="63"/>
      <c r="C72" s="18" t="s">
        <v>218</v>
      </c>
      <c r="D72" s="13"/>
      <c r="E72" s="40"/>
      <c r="F72" s="13"/>
      <c r="G72" s="40">
        <v>1</v>
      </c>
      <c r="H72" s="13"/>
      <c r="I72" s="13">
        <f t="shared" si="2"/>
        <v>1</v>
      </c>
    </row>
    <row r="73" spans="2:9" x14ac:dyDescent="0.25">
      <c r="B73" s="63"/>
      <c r="C73" s="18" t="s">
        <v>220</v>
      </c>
      <c r="D73" s="13"/>
      <c r="E73" s="40"/>
      <c r="F73" s="13"/>
      <c r="G73" s="40">
        <v>1</v>
      </c>
      <c r="H73" s="13"/>
      <c r="I73" s="13">
        <f t="shared" si="2"/>
        <v>1</v>
      </c>
    </row>
    <row r="74" spans="2:9" x14ac:dyDescent="0.25">
      <c r="B74" s="63"/>
      <c r="C74" s="18" t="s">
        <v>221</v>
      </c>
      <c r="D74" s="13"/>
      <c r="E74" s="40"/>
      <c r="F74" s="13"/>
      <c r="G74" s="40">
        <v>1</v>
      </c>
      <c r="H74" s="13"/>
      <c r="I74" s="13">
        <f t="shared" si="2"/>
        <v>1</v>
      </c>
    </row>
    <row r="75" spans="2:9" x14ac:dyDescent="0.25">
      <c r="B75" s="63"/>
      <c r="C75" s="18" t="s">
        <v>219</v>
      </c>
      <c r="D75" s="13"/>
      <c r="E75" s="40"/>
      <c r="F75" s="13"/>
      <c r="G75" s="40">
        <v>1</v>
      </c>
      <c r="H75" s="13"/>
      <c r="I75" s="13">
        <f t="shared" si="2"/>
        <v>1</v>
      </c>
    </row>
    <row r="76" spans="2:9" x14ac:dyDescent="0.25">
      <c r="B76" s="63">
        <v>13</v>
      </c>
      <c r="C76" s="18" t="s">
        <v>93</v>
      </c>
      <c r="D76" s="13">
        <v>12</v>
      </c>
      <c r="E76" s="40"/>
      <c r="F76" s="13"/>
      <c r="G76" s="40">
        <v>1</v>
      </c>
      <c r="H76" s="13"/>
      <c r="I76" s="13">
        <f t="shared" si="2"/>
        <v>13</v>
      </c>
    </row>
    <row r="77" spans="2:9" x14ac:dyDescent="0.25">
      <c r="B77" s="63">
        <v>14</v>
      </c>
      <c r="C77" s="18" t="s">
        <v>27</v>
      </c>
      <c r="D77" s="66">
        <v>1</v>
      </c>
      <c r="E77" s="40">
        <v>1</v>
      </c>
      <c r="F77" s="13">
        <v>1</v>
      </c>
      <c r="G77" s="40">
        <v>1</v>
      </c>
      <c r="H77" s="13"/>
      <c r="I77" s="13">
        <f t="shared" si="2"/>
        <v>4</v>
      </c>
    </row>
    <row r="78" spans="2:9" ht="15.75" thickBot="1" x14ac:dyDescent="0.3">
      <c r="B78" s="68">
        <v>15</v>
      </c>
      <c r="C78" s="19" t="s">
        <v>26</v>
      </c>
      <c r="D78" s="69">
        <v>1</v>
      </c>
      <c r="E78" s="48">
        <v>1</v>
      </c>
      <c r="F78" s="14">
        <v>1</v>
      </c>
      <c r="G78" s="48">
        <v>1</v>
      </c>
      <c r="H78" s="14"/>
      <c r="I78" s="14">
        <f t="shared" si="2"/>
        <v>4</v>
      </c>
    </row>
    <row r="79" spans="2:9" x14ac:dyDescent="0.25">
      <c r="B79" s="7"/>
      <c r="C79" s="7"/>
      <c r="D79" s="7"/>
      <c r="E79" s="7"/>
      <c r="F79" s="7"/>
      <c r="G79" s="7"/>
      <c r="H79" s="7"/>
      <c r="I79" s="11"/>
    </row>
    <row r="83" spans="2:5" ht="15.75" thickBot="1" x14ac:dyDescent="0.3">
      <c r="B83" s="9"/>
      <c r="D83" s="9"/>
      <c r="E83" s="9"/>
    </row>
    <row r="84" spans="2:5" ht="18.75" thickBot="1" x14ac:dyDescent="0.3">
      <c r="B84" s="9"/>
      <c r="C84" s="83" t="s">
        <v>31</v>
      </c>
      <c r="D84" s="9"/>
      <c r="E84" s="9"/>
    </row>
    <row r="85" spans="2:5" ht="15.75" thickBot="1" x14ac:dyDescent="0.3">
      <c r="B85" s="54" t="s">
        <v>1</v>
      </c>
      <c r="C85" s="24" t="s">
        <v>2</v>
      </c>
      <c r="D85" s="24" t="s">
        <v>3</v>
      </c>
      <c r="E85" s="74"/>
    </row>
    <row r="86" spans="2:5" ht="15.75" thickBot="1" x14ac:dyDescent="0.3">
      <c r="B86" s="35">
        <v>1</v>
      </c>
      <c r="C86" s="36" t="s">
        <v>144</v>
      </c>
      <c r="D86" s="113">
        <v>1</v>
      </c>
      <c r="E86" s="46"/>
    </row>
    <row r="87" spans="2:5" ht="15.75" thickBot="1" x14ac:dyDescent="0.3">
      <c r="B87" s="21">
        <v>2</v>
      </c>
      <c r="C87" s="20" t="s">
        <v>145</v>
      </c>
      <c r="D87" s="113">
        <v>1</v>
      </c>
      <c r="E87" s="75"/>
    </row>
    <row r="88" spans="2:5" ht="15.75" thickBot="1" x14ac:dyDescent="0.3">
      <c r="B88" s="11"/>
      <c r="C88" s="11"/>
      <c r="D88" s="11"/>
      <c r="E88" s="7"/>
    </row>
    <row r="89" spans="2:5" ht="18.75" thickBot="1" x14ac:dyDescent="0.3">
      <c r="B89" s="7"/>
      <c r="C89" s="84" t="s">
        <v>28</v>
      </c>
      <c r="D89" s="8"/>
      <c r="E89" s="10"/>
    </row>
    <row r="90" spans="2:5" ht="15.75" thickBot="1" x14ac:dyDescent="0.3">
      <c r="B90" s="166" t="s">
        <v>1</v>
      </c>
      <c r="C90" s="64" t="s">
        <v>2</v>
      </c>
      <c r="D90" s="27" t="s">
        <v>3</v>
      </c>
      <c r="E90" s="70"/>
    </row>
    <row r="91" spans="2:5" x14ac:dyDescent="0.25">
      <c r="B91" s="99">
        <v>1</v>
      </c>
      <c r="C91" s="72" t="s">
        <v>79</v>
      </c>
      <c r="D91" s="38">
        <v>1</v>
      </c>
      <c r="E91" s="71"/>
    </row>
    <row r="92" spans="2:5" x14ac:dyDescent="0.25">
      <c r="B92" s="13">
        <v>2</v>
      </c>
      <c r="C92" s="39" t="s">
        <v>150</v>
      </c>
      <c r="D92" s="13">
        <v>13</v>
      </c>
      <c r="E92" s="71"/>
    </row>
    <row r="93" spans="2:5" x14ac:dyDescent="0.25">
      <c r="B93" s="13">
        <v>3</v>
      </c>
      <c r="C93" s="39" t="s">
        <v>82</v>
      </c>
      <c r="D93" s="13">
        <v>4</v>
      </c>
      <c r="E93" s="71"/>
    </row>
    <row r="94" spans="2:5" x14ac:dyDescent="0.25">
      <c r="B94" s="13">
        <v>4</v>
      </c>
      <c r="C94" s="39" t="s">
        <v>199</v>
      </c>
      <c r="D94" s="13">
        <v>6</v>
      </c>
      <c r="E94" s="71"/>
    </row>
    <row r="95" spans="2:5" x14ac:dyDescent="0.25">
      <c r="B95" s="13">
        <v>5</v>
      </c>
      <c r="C95" s="39" t="s">
        <v>70</v>
      </c>
      <c r="D95" s="13">
        <v>2</v>
      </c>
      <c r="E95" s="71"/>
    </row>
    <row r="96" spans="2:5" x14ac:dyDescent="0.25">
      <c r="B96" s="13">
        <v>6</v>
      </c>
      <c r="C96" s="39" t="s">
        <v>126</v>
      </c>
      <c r="D96" s="13">
        <v>12</v>
      </c>
      <c r="E96" s="71"/>
    </row>
    <row r="97" spans="2:5" x14ac:dyDescent="0.25">
      <c r="B97" s="13">
        <v>7</v>
      </c>
      <c r="C97" s="39" t="s">
        <v>78</v>
      </c>
      <c r="D97" s="13">
        <v>13</v>
      </c>
      <c r="E97" s="71"/>
    </row>
    <row r="98" spans="2:5" x14ac:dyDescent="0.25">
      <c r="B98" s="13">
        <v>8</v>
      </c>
      <c r="C98" s="39" t="s">
        <v>125</v>
      </c>
      <c r="D98" s="13">
        <v>12</v>
      </c>
      <c r="E98" s="71"/>
    </row>
    <row r="99" spans="2:5" x14ac:dyDescent="0.25">
      <c r="B99" s="13">
        <v>9</v>
      </c>
      <c r="C99" s="39" t="s">
        <v>77</v>
      </c>
      <c r="D99" s="13">
        <v>12</v>
      </c>
      <c r="E99" s="71"/>
    </row>
    <row r="100" spans="2:5" x14ac:dyDescent="0.25">
      <c r="B100" s="13">
        <v>10</v>
      </c>
      <c r="C100" s="39" t="s">
        <v>211</v>
      </c>
      <c r="D100" s="13">
        <v>1</v>
      </c>
      <c r="E100" s="71"/>
    </row>
    <row r="101" spans="2:5" x14ac:dyDescent="0.25">
      <c r="B101" s="13">
        <v>11</v>
      </c>
      <c r="C101" s="39" t="s">
        <v>69</v>
      </c>
      <c r="D101" s="13">
        <v>6</v>
      </c>
      <c r="E101" s="71"/>
    </row>
    <row r="102" spans="2:5" x14ac:dyDescent="0.25">
      <c r="B102" s="13">
        <v>12</v>
      </c>
      <c r="C102" s="39" t="s">
        <v>200</v>
      </c>
      <c r="D102" s="13">
        <v>12</v>
      </c>
      <c r="E102" s="71"/>
    </row>
    <row r="103" spans="2:5" x14ac:dyDescent="0.25">
      <c r="B103" s="13">
        <v>13</v>
      </c>
      <c r="C103" s="39" t="s">
        <v>152</v>
      </c>
      <c r="D103" s="13">
        <v>6</v>
      </c>
      <c r="E103" s="71"/>
    </row>
    <row r="104" spans="2:5" x14ac:dyDescent="0.25">
      <c r="B104" s="13">
        <v>14</v>
      </c>
      <c r="C104" s="39" t="s">
        <v>29</v>
      </c>
      <c r="D104" s="13">
        <v>12</v>
      </c>
      <c r="E104" s="71"/>
    </row>
    <row r="105" spans="2:5" x14ac:dyDescent="0.25">
      <c r="B105" s="13">
        <v>15</v>
      </c>
      <c r="C105" s="39" t="s">
        <v>76</v>
      </c>
      <c r="D105" s="13">
        <v>12</v>
      </c>
      <c r="E105" s="71"/>
    </row>
    <row r="106" spans="2:5" x14ac:dyDescent="0.25">
      <c r="B106" s="13">
        <v>16</v>
      </c>
      <c r="C106" s="39" t="s">
        <v>127</v>
      </c>
      <c r="D106" s="13">
        <v>1</v>
      </c>
      <c r="E106" s="71"/>
    </row>
    <row r="107" spans="2:5" x14ac:dyDescent="0.25">
      <c r="B107" s="13">
        <v>17</v>
      </c>
      <c r="C107" s="39" t="s">
        <v>75</v>
      </c>
      <c r="D107" s="13">
        <v>12</v>
      </c>
      <c r="E107" s="71"/>
    </row>
    <row r="108" spans="2:5" x14ac:dyDescent="0.25">
      <c r="B108" s="13">
        <v>18</v>
      </c>
      <c r="C108" s="39" t="s">
        <v>80</v>
      </c>
      <c r="D108" s="13">
        <v>4</v>
      </c>
      <c r="E108" s="71"/>
    </row>
    <row r="109" spans="2:5" x14ac:dyDescent="0.25">
      <c r="B109" s="13">
        <v>19</v>
      </c>
      <c r="C109" s="39" t="s">
        <v>212</v>
      </c>
      <c r="D109" s="44">
        <v>6</v>
      </c>
      <c r="E109" s="71"/>
    </row>
    <row r="110" spans="2:5" ht="15.75" thickBot="1" x14ac:dyDescent="0.3">
      <c r="B110" s="14">
        <v>20</v>
      </c>
      <c r="C110" s="20" t="s">
        <v>81</v>
      </c>
      <c r="D110" s="14">
        <v>8</v>
      </c>
      <c r="E110" s="71"/>
    </row>
    <row r="111" spans="2:5" ht="15.75" thickBot="1" x14ac:dyDescent="0.3">
      <c r="B111" s="7"/>
      <c r="C111" s="7"/>
      <c r="D111" s="7"/>
      <c r="E111" s="7"/>
    </row>
    <row r="112" spans="2:5" ht="18.75" thickBot="1" x14ac:dyDescent="0.3">
      <c r="C112" s="85" t="s">
        <v>151</v>
      </c>
      <c r="D112" s="11"/>
      <c r="E112" s="11"/>
    </row>
    <row r="113" spans="2:5" ht="15.75" thickBot="1" x14ac:dyDescent="0.3">
      <c r="B113" s="185" t="s">
        <v>95</v>
      </c>
      <c r="C113" s="55" t="s">
        <v>2</v>
      </c>
      <c r="D113" s="56" t="s">
        <v>21</v>
      </c>
      <c r="E113" s="55" t="s">
        <v>48</v>
      </c>
    </row>
    <row r="114" spans="2:5" x14ac:dyDescent="0.25">
      <c r="B114" s="186">
        <v>1</v>
      </c>
      <c r="C114" s="180" t="s">
        <v>96</v>
      </c>
      <c r="D114" s="57">
        <v>3</v>
      </c>
      <c r="E114" s="59" t="s">
        <v>97</v>
      </c>
    </row>
    <row r="115" spans="2:5" x14ac:dyDescent="0.25">
      <c r="B115" s="187">
        <v>2</v>
      </c>
      <c r="C115" s="181" t="s">
        <v>163</v>
      </c>
      <c r="D115" s="40">
        <v>15</v>
      </c>
      <c r="E115" s="61" t="s">
        <v>98</v>
      </c>
    </row>
    <row r="116" spans="2:5" x14ac:dyDescent="0.25">
      <c r="B116" s="187">
        <v>3</v>
      </c>
      <c r="C116" s="182" t="s">
        <v>100</v>
      </c>
      <c r="D116" s="58">
        <v>12</v>
      </c>
      <c r="E116" s="60" t="s">
        <v>141</v>
      </c>
    </row>
    <row r="117" spans="2:5" x14ac:dyDescent="0.25">
      <c r="B117" s="187">
        <v>4</v>
      </c>
      <c r="C117" s="182" t="s">
        <v>106</v>
      </c>
      <c r="D117" s="58">
        <v>4</v>
      </c>
      <c r="E117" s="60" t="s">
        <v>142</v>
      </c>
    </row>
    <row r="118" spans="2:5" x14ac:dyDescent="0.25">
      <c r="B118" s="187">
        <v>5</v>
      </c>
      <c r="C118" s="182" t="s">
        <v>102</v>
      </c>
      <c r="D118" s="58">
        <v>10</v>
      </c>
      <c r="E118" s="60" t="s">
        <v>141</v>
      </c>
    </row>
    <row r="119" spans="2:5" x14ac:dyDescent="0.25">
      <c r="B119" s="187">
        <v>6</v>
      </c>
      <c r="C119" s="182" t="s">
        <v>104</v>
      </c>
      <c r="D119" s="58">
        <v>6</v>
      </c>
      <c r="E119" s="60" t="s">
        <v>142</v>
      </c>
    </row>
    <row r="120" spans="2:5" x14ac:dyDescent="0.25">
      <c r="B120" s="187">
        <v>7</v>
      </c>
      <c r="C120" s="182" t="s">
        <v>99</v>
      </c>
      <c r="D120" s="58">
        <v>3</v>
      </c>
      <c r="E120" s="60" t="s">
        <v>142</v>
      </c>
    </row>
    <row r="121" spans="2:5" x14ac:dyDescent="0.25">
      <c r="B121" s="187">
        <v>8</v>
      </c>
      <c r="C121" s="182" t="s">
        <v>108</v>
      </c>
      <c r="D121" s="58">
        <v>2</v>
      </c>
      <c r="E121" s="60" t="s">
        <v>142</v>
      </c>
    </row>
    <row r="122" spans="2:5" x14ac:dyDescent="0.25">
      <c r="B122" s="187">
        <v>9</v>
      </c>
      <c r="C122" s="182" t="s">
        <v>160</v>
      </c>
      <c r="D122" s="58">
        <v>5</v>
      </c>
      <c r="E122" s="60" t="s">
        <v>97</v>
      </c>
    </row>
    <row r="123" spans="2:5" x14ac:dyDescent="0.25">
      <c r="B123" s="187">
        <v>10</v>
      </c>
      <c r="C123" s="182" t="s">
        <v>161</v>
      </c>
      <c r="D123" s="58">
        <v>6</v>
      </c>
      <c r="E123" s="60" t="s">
        <v>97</v>
      </c>
    </row>
    <row r="124" spans="2:5" x14ac:dyDescent="0.25">
      <c r="B124" s="187">
        <v>11</v>
      </c>
      <c r="C124" s="182" t="s">
        <v>162</v>
      </c>
      <c r="D124" s="58">
        <v>5</v>
      </c>
      <c r="E124" s="60" t="s">
        <v>141</v>
      </c>
    </row>
    <row r="125" spans="2:5" x14ac:dyDescent="0.25">
      <c r="B125" s="187">
        <v>12</v>
      </c>
      <c r="C125" s="182" t="s">
        <v>101</v>
      </c>
      <c r="D125" s="58">
        <v>3</v>
      </c>
      <c r="E125" s="60" t="s">
        <v>142</v>
      </c>
    </row>
    <row r="126" spans="2:5" x14ac:dyDescent="0.25">
      <c r="B126" s="187">
        <v>13</v>
      </c>
      <c r="C126" s="182" t="s">
        <v>113</v>
      </c>
      <c r="D126" s="58">
        <v>12</v>
      </c>
      <c r="E126" s="60" t="s">
        <v>141</v>
      </c>
    </row>
    <row r="127" spans="2:5" x14ac:dyDescent="0.25">
      <c r="B127" s="187">
        <v>14</v>
      </c>
      <c r="C127" s="182" t="s">
        <v>103</v>
      </c>
      <c r="D127" s="58">
        <v>4</v>
      </c>
      <c r="E127" s="60" t="s">
        <v>141</v>
      </c>
    </row>
    <row r="128" spans="2:5" x14ac:dyDescent="0.25">
      <c r="B128" s="187">
        <v>15</v>
      </c>
      <c r="C128" s="183" t="s">
        <v>119</v>
      </c>
      <c r="D128" s="58">
        <v>2</v>
      </c>
      <c r="E128" s="60" t="s">
        <v>142</v>
      </c>
    </row>
    <row r="129" spans="2:5" x14ac:dyDescent="0.25">
      <c r="B129" s="187">
        <v>16</v>
      </c>
      <c r="C129" s="181" t="s">
        <v>35</v>
      </c>
      <c r="D129" s="58">
        <v>10</v>
      </c>
      <c r="E129" s="60" t="s">
        <v>142</v>
      </c>
    </row>
    <row r="130" spans="2:5" x14ac:dyDescent="0.25">
      <c r="B130" s="187">
        <v>17</v>
      </c>
      <c r="C130" s="182" t="s">
        <v>130</v>
      </c>
      <c r="D130" s="58">
        <v>5</v>
      </c>
      <c r="E130" s="60" t="s">
        <v>142</v>
      </c>
    </row>
    <row r="131" spans="2:5" x14ac:dyDescent="0.25">
      <c r="B131" s="187">
        <v>18</v>
      </c>
      <c r="C131" s="182" t="s">
        <v>107</v>
      </c>
      <c r="D131" s="58">
        <v>4</v>
      </c>
      <c r="E131" s="60" t="s">
        <v>142</v>
      </c>
    </row>
    <row r="132" spans="2:5" x14ac:dyDescent="0.25">
      <c r="B132" s="187">
        <v>19</v>
      </c>
      <c r="C132" s="182" t="s">
        <v>165</v>
      </c>
      <c r="D132" s="58">
        <v>3</v>
      </c>
      <c r="E132" s="60" t="s">
        <v>97</v>
      </c>
    </row>
    <row r="133" spans="2:5" x14ac:dyDescent="0.25">
      <c r="B133" s="187">
        <v>20</v>
      </c>
      <c r="C133" s="182" t="s">
        <v>105</v>
      </c>
      <c r="D133" s="58">
        <v>20</v>
      </c>
      <c r="E133" s="60" t="s">
        <v>142</v>
      </c>
    </row>
    <row r="134" spans="2:5" x14ac:dyDescent="0.25">
      <c r="B134" s="187">
        <v>21</v>
      </c>
      <c r="C134" s="182" t="s">
        <v>159</v>
      </c>
      <c r="D134" s="58">
        <v>8</v>
      </c>
      <c r="E134" s="60" t="s">
        <v>141</v>
      </c>
    </row>
    <row r="135" spans="2:5" ht="15.75" thickBot="1" x14ac:dyDescent="0.3">
      <c r="B135" s="188">
        <v>22</v>
      </c>
      <c r="C135" s="184" t="s">
        <v>118</v>
      </c>
      <c r="D135" s="76">
        <v>12</v>
      </c>
      <c r="E135" s="77" t="s">
        <v>141</v>
      </c>
    </row>
    <row r="136" spans="2:5" x14ac:dyDescent="0.25">
      <c r="B136" s="50"/>
      <c r="C136" s="51"/>
      <c r="D136" s="52"/>
      <c r="E136" s="53"/>
    </row>
  </sheetData>
  <sortState ref="C6:K51">
    <sortCondition ref="C5"/>
  </sortState>
  <mergeCells count="1">
    <mergeCell ref="B1:I1"/>
  </mergeCells>
  <phoneticPr fontId="6" type="noConversion"/>
  <pageMargins left="0.7" right="0.7" top="0.75" bottom="0.75" header="0.3" footer="0.3"/>
  <pageSetup paperSize="5" scale="48" orientation="landscape" r:id="rId1"/>
  <rowBreaks count="1" manualBreakCount="1">
    <brk id="138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F93AD-7423-4232-9DC3-2A94BC3895B3}">
  <dimension ref="A2:F15"/>
  <sheetViews>
    <sheetView workbookViewId="0">
      <selection activeCell="I13" sqref="I13"/>
    </sheetView>
  </sheetViews>
  <sheetFormatPr baseColWidth="10" defaultRowHeight="15" x14ac:dyDescent="0.25"/>
  <cols>
    <col min="7" max="7" width="6.140625" customWidth="1"/>
  </cols>
  <sheetData>
    <row r="2" spans="1:6" ht="15.75" thickBot="1" x14ac:dyDescent="0.3"/>
    <row r="3" spans="1:6" ht="15.75" thickBot="1" x14ac:dyDescent="0.3">
      <c r="A3" s="243" t="s">
        <v>203</v>
      </c>
      <c r="B3" s="244"/>
      <c r="C3" s="244"/>
      <c r="D3" s="244"/>
      <c r="E3" s="244"/>
      <c r="F3" s="245"/>
    </row>
    <row r="4" spans="1:6" x14ac:dyDescent="0.25">
      <c r="A4" s="239" t="s">
        <v>204</v>
      </c>
      <c r="B4" s="240"/>
      <c r="C4" s="241" t="s">
        <v>205</v>
      </c>
      <c r="D4" s="241"/>
      <c r="E4" s="241"/>
      <c r="F4" s="242"/>
    </row>
    <row r="5" spans="1:6" x14ac:dyDescent="0.25">
      <c r="A5" s="227" t="s">
        <v>206</v>
      </c>
      <c r="B5" s="225"/>
      <c r="C5" s="226" t="s">
        <v>205</v>
      </c>
      <c r="D5" s="226"/>
      <c r="E5" s="226"/>
      <c r="F5" s="228"/>
    </row>
    <row r="6" spans="1:6" ht="15.75" thickBot="1" x14ac:dyDescent="0.3">
      <c r="A6" s="229" t="s">
        <v>207</v>
      </c>
      <c r="B6" s="230"/>
      <c r="C6" s="231" t="s">
        <v>205</v>
      </c>
      <c r="D6" s="231"/>
      <c r="E6" s="231"/>
      <c r="F6" s="232"/>
    </row>
    <row r="8" spans="1:6" ht="15.75" thickBot="1" x14ac:dyDescent="0.3"/>
    <row r="9" spans="1:6" ht="15.75" thickBot="1" x14ac:dyDescent="0.3">
      <c r="A9" s="243" t="s">
        <v>208</v>
      </c>
      <c r="B9" s="244"/>
      <c r="C9" s="244"/>
      <c r="D9" s="244"/>
      <c r="E9" s="244"/>
      <c r="F9" s="245"/>
    </row>
    <row r="10" spans="1:6" x14ac:dyDescent="0.25">
      <c r="A10" s="246" t="s">
        <v>209</v>
      </c>
      <c r="B10" s="247"/>
      <c r="C10" s="248" t="s">
        <v>205</v>
      </c>
      <c r="D10" s="248"/>
      <c r="E10" s="248"/>
      <c r="F10" s="249"/>
    </row>
    <row r="11" spans="1:6" x14ac:dyDescent="0.25">
      <c r="A11" s="233" t="s">
        <v>210</v>
      </c>
      <c r="B11" s="223"/>
      <c r="C11" s="224" t="s">
        <v>205</v>
      </c>
      <c r="D11" s="224"/>
      <c r="E11" s="224"/>
      <c r="F11" s="234"/>
    </row>
    <row r="12" spans="1:6" x14ac:dyDescent="0.25">
      <c r="A12" s="233" t="s">
        <v>229</v>
      </c>
      <c r="B12" s="223"/>
      <c r="C12" s="224" t="s">
        <v>205</v>
      </c>
      <c r="D12" s="224"/>
      <c r="E12" s="224"/>
      <c r="F12" s="234"/>
    </row>
    <row r="13" spans="1:6" x14ac:dyDescent="0.25">
      <c r="A13" s="233" t="s">
        <v>230</v>
      </c>
      <c r="B13" s="223"/>
      <c r="C13" s="224">
        <v>1</v>
      </c>
      <c r="D13" s="224"/>
      <c r="E13" s="224"/>
      <c r="F13" s="234"/>
    </row>
    <row r="14" spans="1:6" ht="32.25" customHeight="1" x14ac:dyDescent="0.25">
      <c r="A14" s="233" t="s">
        <v>231</v>
      </c>
      <c r="B14" s="223"/>
      <c r="C14" s="224" t="s">
        <v>205</v>
      </c>
      <c r="D14" s="224"/>
      <c r="E14" s="224"/>
      <c r="F14" s="234"/>
    </row>
    <row r="15" spans="1:6" ht="15.75" thickBot="1" x14ac:dyDescent="0.3">
      <c r="A15" s="235" t="s">
        <v>232</v>
      </c>
      <c r="B15" s="236"/>
      <c r="C15" s="237">
        <v>12</v>
      </c>
      <c r="D15" s="237"/>
      <c r="E15" s="237"/>
      <c r="F15" s="238"/>
    </row>
  </sheetData>
  <mergeCells count="20">
    <mergeCell ref="A11:B11"/>
    <mergeCell ref="C11:F11"/>
    <mergeCell ref="A3:F3"/>
    <mergeCell ref="A4:B4"/>
    <mergeCell ref="C4:F4"/>
    <mergeCell ref="A5:B5"/>
    <mergeCell ref="C5:F5"/>
    <mergeCell ref="A6:B6"/>
    <mergeCell ref="C6:F6"/>
    <mergeCell ref="A9:F9"/>
    <mergeCell ref="A10:B10"/>
    <mergeCell ref="C10:F10"/>
    <mergeCell ref="A15:B15"/>
    <mergeCell ref="C15:F15"/>
    <mergeCell ref="A12:B12"/>
    <mergeCell ref="C12:F12"/>
    <mergeCell ref="A13:B13"/>
    <mergeCell ref="C13:F13"/>
    <mergeCell ref="A14:B14"/>
    <mergeCell ref="C14:F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COSTOS DOCENTES</vt:lpstr>
      <vt:lpstr>COMBUSTIBLES Y LUBRICANTES</vt:lpstr>
      <vt:lpstr>MOBILIARIO Y OTROS</vt:lpstr>
      <vt:lpstr>MUNICIÓN Y ARTIFICIOS</vt:lpstr>
      <vt:lpstr>ESTÍMULOS ACADÉMICOS</vt:lpstr>
      <vt:lpstr>INSUMOS ASOCIADOS AL CURSO</vt:lpstr>
      <vt:lpstr>ARMAMENTO Y EQUIPO</vt:lpstr>
      <vt:lpstr>'COMBUSTIBLES Y LUBRICANTES'!Área_de_impresión</vt:lpstr>
      <vt:lpstr>'INSUMOS ASOCIADOS AL CURSO'!Área_de_impresión</vt:lpstr>
      <vt:lpstr>'MUNICIÓN Y ARTIFICIOS'!Área_de_impresión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2024-10-01T15:10:23Z</dcterms:modified>
</cp:coreProperties>
</file>