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5"/>
  </bookViews>
  <sheets>
    <sheet name="P1" sheetId="1" r:id="rId1"/>
    <sheet name="P2-a y b" sheetId="2" r:id="rId2"/>
    <sheet name="P2 c y d" sheetId="3" r:id="rId3"/>
    <sheet name="Regresion" sheetId="4" r:id="rId4"/>
    <sheet name="P2 d Oxigeno" sheetId="6" r:id="rId5"/>
    <sheet name="P2 e" sheetId="7" r:id="rId6"/>
  </sheets>
  <calcPr calcId="125725"/>
</workbook>
</file>

<file path=xl/calcChain.xml><?xml version="1.0" encoding="utf-8"?>
<calcChain xmlns="http://schemas.openxmlformats.org/spreadsheetml/2006/main">
  <c r="J2" i="7"/>
  <c r="K2"/>
  <c r="L2" s="1"/>
  <c r="J3"/>
  <c r="K3"/>
  <c r="L3"/>
  <c r="J4"/>
  <c r="K4"/>
  <c r="L4" s="1"/>
  <c r="J5"/>
  <c r="K5"/>
  <c r="L5"/>
  <c r="J6"/>
  <c r="K6"/>
  <c r="L6" s="1"/>
  <c r="J7"/>
  <c r="K7"/>
  <c r="L7"/>
  <c r="J8"/>
  <c r="K8"/>
  <c r="L8" s="1"/>
  <c r="J9"/>
  <c r="K9"/>
  <c r="L9"/>
  <c r="J10"/>
  <c r="K10"/>
  <c r="L10" s="1"/>
  <c r="J11"/>
  <c r="K11"/>
  <c r="L11"/>
  <c r="J12"/>
  <c r="K12"/>
  <c r="L12" s="1"/>
  <c r="J13"/>
  <c r="K13"/>
  <c r="L13"/>
  <c r="J14"/>
  <c r="K14"/>
  <c r="L14" s="1"/>
  <c r="J15"/>
  <c r="K15"/>
  <c r="L15"/>
  <c r="J16"/>
  <c r="K16"/>
  <c r="L16" s="1"/>
  <c r="J17"/>
  <c r="K17"/>
  <c r="L17"/>
  <c r="J18"/>
  <c r="K18"/>
  <c r="L18" s="1"/>
  <c r="J19"/>
  <c r="K19"/>
  <c r="L19"/>
  <c r="J20"/>
  <c r="K20"/>
  <c r="L20" s="1"/>
  <c r="J21"/>
  <c r="K21"/>
  <c r="L21"/>
  <c r="J22"/>
  <c r="K22"/>
  <c r="L22" s="1"/>
  <c r="J23"/>
  <c r="K23"/>
  <c r="L23"/>
  <c r="J24"/>
  <c r="K24"/>
  <c r="L24" s="1"/>
  <c r="J25"/>
  <c r="K25"/>
  <c r="L25"/>
  <c r="J26"/>
  <c r="K26"/>
  <c r="L26" s="1"/>
  <c r="J27"/>
  <c r="K27"/>
  <c r="L27"/>
  <c r="J28"/>
  <c r="K28"/>
  <c r="L28" s="1"/>
  <c r="J29"/>
  <c r="K29"/>
  <c r="L29"/>
  <c r="J30"/>
  <c r="K30"/>
  <c r="L30" s="1"/>
  <c r="J31"/>
  <c r="K31"/>
  <c r="L31"/>
  <c r="J32"/>
  <c r="K32"/>
  <c r="L32" s="1"/>
  <c r="J33"/>
  <c r="K33"/>
  <c r="L33"/>
  <c r="J34"/>
  <c r="K34"/>
  <c r="L34" s="1"/>
  <c r="J35"/>
  <c r="K35"/>
  <c r="L35"/>
  <c r="J36"/>
  <c r="K36"/>
  <c r="L36" s="1"/>
  <c r="J37"/>
  <c r="K37"/>
  <c r="L37"/>
  <c r="J38"/>
  <c r="K38"/>
  <c r="L38" s="1"/>
  <c r="J39"/>
  <c r="K39"/>
  <c r="L39"/>
  <c r="J40"/>
  <c r="K40"/>
  <c r="L40" s="1"/>
  <c r="J41"/>
  <c r="K41"/>
  <c r="L41"/>
  <c r="J42"/>
  <c r="K42"/>
  <c r="L42" s="1"/>
  <c r="J43"/>
  <c r="K43"/>
  <c r="L43"/>
  <c r="J44"/>
  <c r="K44"/>
  <c r="L44" s="1"/>
  <c r="J45"/>
  <c r="K45"/>
  <c r="L45"/>
  <c r="J46"/>
  <c r="K46"/>
  <c r="L46" s="1"/>
  <c r="J47"/>
  <c r="K47"/>
  <c r="L47"/>
  <c r="J48"/>
  <c r="K48"/>
  <c r="L48" s="1"/>
  <c r="J49"/>
  <c r="K49"/>
  <c r="L49"/>
  <c r="J50"/>
  <c r="K50"/>
  <c r="L50" s="1"/>
  <c r="J51"/>
  <c r="K51"/>
  <c r="L51"/>
  <c r="J52"/>
  <c r="K52"/>
  <c r="L52" s="1"/>
  <c r="J53"/>
  <c r="K53"/>
  <c r="L53"/>
  <c r="J54"/>
  <c r="K54"/>
  <c r="L54" s="1"/>
  <c r="J55"/>
  <c r="K55"/>
  <c r="L55"/>
  <c r="J56"/>
  <c r="K56"/>
  <c r="L56" s="1"/>
  <c r="J57"/>
  <c r="K57"/>
  <c r="L57"/>
  <c r="J58"/>
  <c r="K58"/>
  <c r="L58" s="1"/>
  <c r="J59"/>
  <c r="K59"/>
  <c r="L59"/>
  <c r="J60"/>
  <c r="K60"/>
  <c r="L60" s="1"/>
  <c r="J61"/>
  <c r="K61"/>
  <c r="L61"/>
  <c r="J62"/>
  <c r="K62"/>
  <c r="L62" s="1"/>
  <c r="J63"/>
  <c r="K63"/>
  <c r="L63"/>
  <c r="J64"/>
  <c r="K64"/>
  <c r="L64" s="1"/>
  <c r="J65"/>
  <c r="K65"/>
  <c r="L65"/>
  <c r="J66"/>
  <c r="K66"/>
  <c r="L66" s="1"/>
  <c r="J67"/>
  <c r="K67"/>
  <c r="L67"/>
  <c r="J68"/>
  <c r="K68"/>
  <c r="L68" s="1"/>
  <c r="J69"/>
  <c r="K69"/>
  <c r="L69"/>
  <c r="J70"/>
  <c r="K70"/>
  <c r="L70" s="1"/>
  <c r="J71"/>
  <c r="K71"/>
  <c r="L71"/>
  <c r="J72"/>
  <c r="K72"/>
  <c r="L72" s="1"/>
  <c r="J73"/>
  <c r="K73"/>
  <c r="L73"/>
  <c r="J74"/>
  <c r="K74"/>
  <c r="L74" s="1"/>
  <c r="J75"/>
  <c r="K75"/>
  <c r="L75"/>
  <c r="J76"/>
  <c r="K76"/>
  <c r="L76" s="1"/>
  <c r="J77"/>
  <c r="K77"/>
  <c r="L77"/>
  <c r="J78"/>
  <c r="K78"/>
  <c r="L78" s="1"/>
  <c r="J79"/>
  <c r="K79"/>
  <c r="L79"/>
  <c r="J80"/>
  <c r="K80"/>
  <c r="L80" s="1"/>
  <c r="J81"/>
  <c r="K81"/>
  <c r="L81"/>
  <c r="J82"/>
  <c r="K82"/>
  <c r="L82" s="1"/>
  <c r="J83"/>
  <c r="K83"/>
  <c r="L83"/>
  <c r="J84"/>
  <c r="K84"/>
  <c r="L84" s="1"/>
  <c r="J85"/>
  <c r="K85"/>
  <c r="L85"/>
  <c r="J86"/>
  <c r="K86"/>
  <c r="L86" s="1"/>
  <c r="J87"/>
  <c r="K87"/>
  <c r="L87"/>
  <c r="J88"/>
  <c r="K88"/>
  <c r="L88" s="1"/>
  <c r="J89"/>
  <c r="K89"/>
  <c r="L89"/>
  <c r="J90"/>
  <c r="K90"/>
  <c r="L90" s="1"/>
  <c r="J91"/>
  <c r="K91"/>
  <c r="L91"/>
  <c r="J92"/>
  <c r="K92"/>
  <c r="L92" s="1"/>
  <c r="J93"/>
  <c r="K93"/>
  <c r="L93"/>
  <c r="J94"/>
  <c r="K94"/>
  <c r="L94" s="1"/>
  <c r="J95"/>
  <c r="K95"/>
  <c r="L95"/>
  <c r="J96"/>
  <c r="K96"/>
  <c r="L96" s="1"/>
  <c r="J97"/>
  <c r="K97"/>
  <c r="L97"/>
  <c r="J98"/>
  <c r="K98"/>
  <c r="L98" s="1"/>
  <c r="J99"/>
  <c r="K99"/>
  <c r="L99"/>
  <c r="J100"/>
  <c r="K100"/>
  <c r="L100" s="1"/>
  <c r="J101"/>
  <c r="K101"/>
  <c r="L101"/>
  <c r="U101"/>
  <c r="T101"/>
  <c r="S101"/>
  <c r="P101"/>
  <c r="O101"/>
  <c r="N101"/>
  <c r="U100"/>
  <c r="T100"/>
  <c r="S100"/>
  <c r="P100"/>
  <c r="O100"/>
  <c r="N100"/>
  <c r="U99"/>
  <c r="T99"/>
  <c r="S99"/>
  <c r="P99"/>
  <c r="O99"/>
  <c r="N99"/>
  <c r="U98"/>
  <c r="T98"/>
  <c r="S98"/>
  <c r="P98"/>
  <c r="O98"/>
  <c r="N98"/>
  <c r="U97"/>
  <c r="T97"/>
  <c r="S97"/>
  <c r="P97"/>
  <c r="O97"/>
  <c r="N97"/>
  <c r="U96"/>
  <c r="T96"/>
  <c r="S96"/>
  <c r="P96"/>
  <c r="O96"/>
  <c r="N96"/>
  <c r="U95"/>
  <c r="T95"/>
  <c r="S95"/>
  <c r="P95"/>
  <c r="O95"/>
  <c r="N95"/>
  <c r="U94"/>
  <c r="T94"/>
  <c r="S94"/>
  <c r="P94"/>
  <c r="O94"/>
  <c r="N94"/>
  <c r="U93"/>
  <c r="T93"/>
  <c r="S93"/>
  <c r="P93"/>
  <c r="O93"/>
  <c r="N93"/>
  <c r="U92"/>
  <c r="T92"/>
  <c r="S92"/>
  <c r="P92"/>
  <c r="O92"/>
  <c r="N92"/>
  <c r="U91"/>
  <c r="T91"/>
  <c r="S91"/>
  <c r="P91"/>
  <c r="O91"/>
  <c r="N91"/>
  <c r="U90"/>
  <c r="T90"/>
  <c r="S90"/>
  <c r="P90"/>
  <c r="O90"/>
  <c r="N90"/>
  <c r="U89"/>
  <c r="T89"/>
  <c r="S89"/>
  <c r="P89"/>
  <c r="O89"/>
  <c r="N89"/>
  <c r="U88"/>
  <c r="T88"/>
  <c r="S88"/>
  <c r="P88"/>
  <c r="O88"/>
  <c r="N88"/>
  <c r="U87"/>
  <c r="T87"/>
  <c r="S87"/>
  <c r="P87"/>
  <c r="O87"/>
  <c r="N87"/>
  <c r="U86"/>
  <c r="T86"/>
  <c r="S86"/>
  <c r="P86"/>
  <c r="O86"/>
  <c r="N86"/>
  <c r="U85"/>
  <c r="T85"/>
  <c r="S85"/>
  <c r="P85"/>
  <c r="O85"/>
  <c r="N85"/>
  <c r="U84"/>
  <c r="T84"/>
  <c r="S84"/>
  <c r="P84"/>
  <c r="O84"/>
  <c r="N84"/>
  <c r="U83"/>
  <c r="T83"/>
  <c r="S83"/>
  <c r="P83"/>
  <c r="O83"/>
  <c r="N83"/>
  <c r="U82"/>
  <c r="T82"/>
  <c r="S82"/>
  <c r="P82"/>
  <c r="O82"/>
  <c r="N82"/>
  <c r="U81"/>
  <c r="T81"/>
  <c r="S81"/>
  <c r="P81"/>
  <c r="O81"/>
  <c r="N81"/>
  <c r="U80"/>
  <c r="T80"/>
  <c r="S80"/>
  <c r="P80"/>
  <c r="O80"/>
  <c r="N80"/>
  <c r="U79"/>
  <c r="T79"/>
  <c r="S79"/>
  <c r="P79"/>
  <c r="O79"/>
  <c r="N79"/>
  <c r="U78"/>
  <c r="T78"/>
  <c r="S78"/>
  <c r="P78"/>
  <c r="O78"/>
  <c r="N78"/>
  <c r="U77"/>
  <c r="T77"/>
  <c r="S77"/>
  <c r="P77"/>
  <c r="O77"/>
  <c r="N77"/>
  <c r="U76"/>
  <c r="T76"/>
  <c r="S76"/>
  <c r="P76"/>
  <c r="O76"/>
  <c r="N76"/>
  <c r="U75"/>
  <c r="T75"/>
  <c r="S75"/>
  <c r="P75"/>
  <c r="O75"/>
  <c r="N75"/>
  <c r="U74"/>
  <c r="T74"/>
  <c r="S74"/>
  <c r="P74"/>
  <c r="O74"/>
  <c r="N74"/>
  <c r="U73"/>
  <c r="T73"/>
  <c r="S73"/>
  <c r="P73"/>
  <c r="O73"/>
  <c r="N73"/>
  <c r="U72"/>
  <c r="T72"/>
  <c r="S72"/>
  <c r="P72"/>
  <c r="O72"/>
  <c r="N72"/>
  <c r="U71"/>
  <c r="T71"/>
  <c r="S71"/>
  <c r="P71"/>
  <c r="O71"/>
  <c r="N71"/>
  <c r="U70"/>
  <c r="T70"/>
  <c r="S70"/>
  <c r="P70"/>
  <c r="O70"/>
  <c r="N70"/>
  <c r="U69"/>
  <c r="T69"/>
  <c r="S69"/>
  <c r="P69"/>
  <c r="O69"/>
  <c r="N69"/>
  <c r="U68"/>
  <c r="T68"/>
  <c r="S68"/>
  <c r="P68"/>
  <c r="O68"/>
  <c r="N68"/>
  <c r="U67"/>
  <c r="T67"/>
  <c r="S67"/>
  <c r="P67"/>
  <c r="O67"/>
  <c r="N67"/>
  <c r="U66"/>
  <c r="T66"/>
  <c r="S66"/>
  <c r="P66"/>
  <c r="O66"/>
  <c r="N66"/>
  <c r="U65"/>
  <c r="T65"/>
  <c r="S65"/>
  <c r="P65"/>
  <c r="O65"/>
  <c r="N65"/>
  <c r="U64"/>
  <c r="T64"/>
  <c r="S64"/>
  <c r="P64"/>
  <c r="O64"/>
  <c r="N64"/>
  <c r="U63"/>
  <c r="T63"/>
  <c r="S63"/>
  <c r="P63"/>
  <c r="O63"/>
  <c r="N63"/>
  <c r="U62"/>
  <c r="T62"/>
  <c r="S62"/>
  <c r="P62"/>
  <c r="O62"/>
  <c r="N62"/>
  <c r="U61"/>
  <c r="T61"/>
  <c r="S61"/>
  <c r="P61"/>
  <c r="O61"/>
  <c r="N61"/>
  <c r="U60"/>
  <c r="T60"/>
  <c r="S60"/>
  <c r="P60"/>
  <c r="O60"/>
  <c r="N60"/>
  <c r="U59"/>
  <c r="T59"/>
  <c r="S59"/>
  <c r="P59"/>
  <c r="O59"/>
  <c r="N59"/>
  <c r="U58"/>
  <c r="T58"/>
  <c r="S58"/>
  <c r="P58"/>
  <c r="O58"/>
  <c r="N58"/>
  <c r="U57"/>
  <c r="T57"/>
  <c r="S57"/>
  <c r="P57"/>
  <c r="O57"/>
  <c r="N57"/>
  <c r="U56"/>
  <c r="T56"/>
  <c r="S56"/>
  <c r="P56"/>
  <c r="O56"/>
  <c r="N56"/>
  <c r="U55"/>
  <c r="T55"/>
  <c r="S55"/>
  <c r="P55"/>
  <c r="O55"/>
  <c r="N55"/>
  <c r="U54"/>
  <c r="T54"/>
  <c r="S54"/>
  <c r="P54"/>
  <c r="O54"/>
  <c r="N54"/>
  <c r="U53"/>
  <c r="T53"/>
  <c r="S53"/>
  <c r="P53"/>
  <c r="O53"/>
  <c r="N53"/>
  <c r="U52"/>
  <c r="T52"/>
  <c r="S52"/>
  <c r="P52"/>
  <c r="O52"/>
  <c r="N52"/>
  <c r="U51"/>
  <c r="T51"/>
  <c r="S51"/>
  <c r="P51"/>
  <c r="O51"/>
  <c r="N51"/>
  <c r="U50"/>
  <c r="T50"/>
  <c r="S50"/>
  <c r="P50"/>
  <c r="O50"/>
  <c r="N50"/>
  <c r="U49"/>
  <c r="T49"/>
  <c r="S49"/>
  <c r="P49"/>
  <c r="O49"/>
  <c r="N49"/>
  <c r="U48"/>
  <c r="T48"/>
  <c r="S48"/>
  <c r="P48"/>
  <c r="O48"/>
  <c r="N48"/>
  <c r="U47"/>
  <c r="T47"/>
  <c r="S47"/>
  <c r="P47"/>
  <c r="O47"/>
  <c r="N47"/>
  <c r="U46"/>
  <c r="T46"/>
  <c r="S46"/>
  <c r="P46"/>
  <c r="O46"/>
  <c r="N46"/>
  <c r="U45"/>
  <c r="T45"/>
  <c r="S45"/>
  <c r="P45"/>
  <c r="O45"/>
  <c r="N45"/>
  <c r="U44"/>
  <c r="T44"/>
  <c r="S44"/>
  <c r="P44"/>
  <c r="O44"/>
  <c r="N44"/>
  <c r="U43"/>
  <c r="T43"/>
  <c r="S43"/>
  <c r="P43"/>
  <c r="O43"/>
  <c r="N43"/>
  <c r="U42"/>
  <c r="T42"/>
  <c r="S42"/>
  <c r="P42"/>
  <c r="O42"/>
  <c r="N42"/>
  <c r="U41"/>
  <c r="T41"/>
  <c r="S41"/>
  <c r="P41"/>
  <c r="O41"/>
  <c r="N41"/>
  <c r="U40"/>
  <c r="T40"/>
  <c r="S40"/>
  <c r="P40"/>
  <c r="O40"/>
  <c r="N40"/>
  <c r="U39"/>
  <c r="T39"/>
  <c r="S39"/>
  <c r="P39"/>
  <c r="O39"/>
  <c r="N39"/>
  <c r="U38"/>
  <c r="T38"/>
  <c r="S38"/>
  <c r="P38"/>
  <c r="O38"/>
  <c r="N38"/>
  <c r="U37"/>
  <c r="T37"/>
  <c r="S37"/>
  <c r="P37"/>
  <c r="O37"/>
  <c r="N37"/>
  <c r="U36"/>
  <c r="T36"/>
  <c r="S36"/>
  <c r="P36"/>
  <c r="O36"/>
  <c r="N36"/>
  <c r="U35"/>
  <c r="T35"/>
  <c r="S35"/>
  <c r="P35"/>
  <c r="O35"/>
  <c r="N35"/>
  <c r="U34"/>
  <c r="T34"/>
  <c r="S34"/>
  <c r="P34"/>
  <c r="O34"/>
  <c r="N34"/>
  <c r="U33"/>
  <c r="T33"/>
  <c r="S33"/>
  <c r="P33"/>
  <c r="O33"/>
  <c r="N33"/>
  <c r="U32"/>
  <c r="T32"/>
  <c r="S32"/>
  <c r="P32"/>
  <c r="O32"/>
  <c r="N32"/>
  <c r="U31"/>
  <c r="T31"/>
  <c r="S31"/>
  <c r="P31"/>
  <c r="O31"/>
  <c r="N31"/>
  <c r="U30"/>
  <c r="T30"/>
  <c r="S30"/>
  <c r="P30"/>
  <c r="O30"/>
  <c r="N30"/>
  <c r="U29"/>
  <c r="T29"/>
  <c r="S29"/>
  <c r="P29"/>
  <c r="O29"/>
  <c r="N29"/>
  <c r="U28"/>
  <c r="T28"/>
  <c r="S28"/>
  <c r="P28"/>
  <c r="O28"/>
  <c r="N28"/>
  <c r="U27"/>
  <c r="T27"/>
  <c r="S27"/>
  <c r="P27"/>
  <c r="O27"/>
  <c r="N27"/>
  <c r="U26"/>
  <c r="T26"/>
  <c r="S26"/>
  <c r="P26"/>
  <c r="O26"/>
  <c r="N26"/>
  <c r="U25"/>
  <c r="T25"/>
  <c r="S25"/>
  <c r="P25"/>
  <c r="O25"/>
  <c r="N25"/>
  <c r="U24"/>
  <c r="T24"/>
  <c r="S24"/>
  <c r="P24"/>
  <c r="O24"/>
  <c r="N24"/>
  <c r="U23"/>
  <c r="T23"/>
  <c r="S23"/>
  <c r="P23"/>
  <c r="O23"/>
  <c r="N23"/>
  <c r="U22"/>
  <c r="T22"/>
  <c r="S22"/>
  <c r="P22"/>
  <c r="O22"/>
  <c r="N22"/>
  <c r="U21"/>
  <c r="T21"/>
  <c r="S21"/>
  <c r="P21"/>
  <c r="O21"/>
  <c r="N21"/>
  <c r="U20"/>
  <c r="T20"/>
  <c r="S20"/>
  <c r="P20"/>
  <c r="O20"/>
  <c r="N20"/>
  <c r="U19"/>
  <c r="T19"/>
  <c r="S19"/>
  <c r="P19"/>
  <c r="O19"/>
  <c r="N19"/>
  <c r="U18"/>
  <c r="T18"/>
  <c r="S18"/>
  <c r="P18"/>
  <c r="O18"/>
  <c r="N18"/>
  <c r="U17"/>
  <c r="T17"/>
  <c r="S17"/>
  <c r="P17"/>
  <c r="O17"/>
  <c r="N17"/>
  <c r="U16"/>
  <c r="P16"/>
  <c r="U15"/>
  <c r="P15"/>
  <c r="U14"/>
  <c r="P14"/>
  <c r="U13"/>
  <c r="P13"/>
  <c r="U12"/>
  <c r="P12"/>
  <c r="U11"/>
  <c r="P11"/>
  <c r="U10"/>
  <c r="P10"/>
  <c r="U9"/>
  <c r="P9"/>
  <c r="U8"/>
  <c r="P8"/>
  <c r="U7"/>
  <c r="P7"/>
  <c r="G7"/>
  <c r="F7"/>
  <c r="U6"/>
  <c r="P6"/>
  <c r="G6"/>
  <c r="F6"/>
  <c r="U5"/>
  <c r="P5"/>
  <c r="G5"/>
  <c r="F5"/>
  <c r="U4"/>
  <c r="P4"/>
  <c r="O4"/>
  <c r="G4"/>
  <c r="T9" s="1"/>
  <c r="F4"/>
  <c r="N16" s="1"/>
  <c r="U3"/>
  <c r="T3"/>
  <c r="P3"/>
  <c r="O3"/>
  <c r="N3"/>
  <c r="G3"/>
  <c r="F3"/>
  <c r="U2"/>
  <c r="T2"/>
  <c r="S2"/>
  <c r="P2"/>
  <c r="O2"/>
  <c r="G2"/>
  <c r="G9" s="1"/>
  <c r="G10" s="1"/>
  <c r="G12" s="1"/>
  <c r="F2"/>
  <c r="F9" s="1"/>
  <c r="F10" s="1"/>
  <c r="F12" s="1"/>
  <c r="U101" i="6"/>
  <c r="T101"/>
  <c r="S101"/>
  <c r="P101"/>
  <c r="O101"/>
  <c r="N101"/>
  <c r="K101"/>
  <c r="J101"/>
  <c r="L101" s="1"/>
  <c r="U100"/>
  <c r="T100"/>
  <c r="S100"/>
  <c r="P100"/>
  <c r="O100"/>
  <c r="N100"/>
  <c r="K100"/>
  <c r="J100"/>
  <c r="L100" s="1"/>
  <c r="U99"/>
  <c r="T99"/>
  <c r="S99"/>
  <c r="P99"/>
  <c r="O99"/>
  <c r="N99"/>
  <c r="K99"/>
  <c r="J99"/>
  <c r="L99" s="1"/>
  <c r="U98"/>
  <c r="T98"/>
  <c r="S98"/>
  <c r="P98"/>
  <c r="O98"/>
  <c r="N98"/>
  <c r="K98"/>
  <c r="J98"/>
  <c r="L98" s="1"/>
  <c r="U97"/>
  <c r="T97"/>
  <c r="S97"/>
  <c r="P97"/>
  <c r="O97"/>
  <c r="N97"/>
  <c r="K97"/>
  <c r="J97"/>
  <c r="L97" s="1"/>
  <c r="U96"/>
  <c r="T96"/>
  <c r="S96"/>
  <c r="P96"/>
  <c r="O96"/>
  <c r="N96"/>
  <c r="K96"/>
  <c r="J96"/>
  <c r="L96" s="1"/>
  <c r="U95"/>
  <c r="T95"/>
  <c r="S95"/>
  <c r="P95"/>
  <c r="O95"/>
  <c r="N95"/>
  <c r="K95"/>
  <c r="J95"/>
  <c r="L95" s="1"/>
  <c r="U94"/>
  <c r="T94"/>
  <c r="S94"/>
  <c r="P94"/>
  <c r="O94"/>
  <c r="N94"/>
  <c r="K94"/>
  <c r="J94"/>
  <c r="L94" s="1"/>
  <c r="U93"/>
  <c r="T93"/>
  <c r="S93"/>
  <c r="P93"/>
  <c r="O93"/>
  <c r="N93"/>
  <c r="K93"/>
  <c r="J93"/>
  <c r="L93" s="1"/>
  <c r="U92"/>
  <c r="T92"/>
  <c r="S92"/>
  <c r="P92"/>
  <c r="O92"/>
  <c r="N92"/>
  <c r="K92"/>
  <c r="J92"/>
  <c r="L92" s="1"/>
  <c r="U91"/>
  <c r="T91"/>
  <c r="S91"/>
  <c r="P91"/>
  <c r="O91"/>
  <c r="N91"/>
  <c r="K91"/>
  <c r="J91"/>
  <c r="L91" s="1"/>
  <c r="U90"/>
  <c r="T90"/>
  <c r="S90"/>
  <c r="P90"/>
  <c r="O90"/>
  <c r="N90"/>
  <c r="K90"/>
  <c r="J90"/>
  <c r="L90" s="1"/>
  <c r="U89"/>
  <c r="T89"/>
  <c r="S89"/>
  <c r="P89"/>
  <c r="O89"/>
  <c r="N89"/>
  <c r="K89"/>
  <c r="J89"/>
  <c r="L89" s="1"/>
  <c r="U88"/>
  <c r="T88"/>
  <c r="S88"/>
  <c r="P88"/>
  <c r="O88"/>
  <c r="N88"/>
  <c r="K88"/>
  <c r="J88"/>
  <c r="L88" s="1"/>
  <c r="U87"/>
  <c r="T87"/>
  <c r="S87"/>
  <c r="P87"/>
  <c r="O87"/>
  <c r="N87"/>
  <c r="K87"/>
  <c r="J87"/>
  <c r="L87" s="1"/>
  <c r="U86"/>
  <c r="T86"/>
  <c r="S86"/>
  <c r="P86"/>
  <c r="O86"/>
  <c r="N86"/>
  <c r="K86"/>
  <c r="J86"/>
  <c r="L86" s="1"/>
  <c r="U85"/>
  <c r="T85"/>
  <c r="S85"/>
  <c r="P85"/>
  <c r="O85"/>
  <c r="N85"/>
  <c r="K85"/>
  <c r="J85"/>
  <c r="L85" s="1"/>
  <c r="U84"/>
  <c r="T84"/>
  <c r="S84"/>
  <c r="P84"/>
  <c r="O84"/>
  <c r="N84"/>
  <c r="K84"/>
  <c r="J84"/>
  <c r="L84" s="1"/>
  <c r="U83"/>
  <c r="T83"/>
  <c r="S83"/>
  <c r="P83"/>
  <c r="O83"/>
  <c r="N83"/>
  <c r="K83"/>
  <c r="J83"/>
  <c r="L83" s="1"/>
  <c r="U82"/>
  <c r="T82"/>
  <c r="S82"/>
  <c r="P82"/>
  <c r="O82"/>
  <c r="N82"/>
  <c r="K82"/>
  <c r="J82"/>
  <c r="L82" s="1"/>
  <c r="U81"/>
  <c r="T81"/>
  <c r="S81"/>
  <c r="P81"/>
  <c r="O81"/>
  <c r="N81"/>
  <c r="K81"/>
  <c r="J81"/>
  <c r="L81" s="1"/>
  <c r="U80"/>
  <c r="T80"/>
  <c r="S80"/>
  <c r="P80"/>
  <c r="O80"/>
  <c r="N80"/>
  <c r="K80"/>
  <c r="J80"/>
  <c r="L80" s="1"/>
  <c r="U79"/>
  <c r="T79"/>
  <c r="S79"/>
  <c r="P79"/>
  <c r="O79"/>
  <c r="N79"/>
  <c r="K79"/>
  <c r="J79"/>
  <c r="L79" s="1"/>
  <c r="U78"/>
  <c r="T78"/>
  <c r="S78"/>
  <c r="P78"/>
  <c r="O78"/>
  <c r="N78"/>
  <c r="K78"/>
  <c r="J78"/>
  <c r="L78" s="1"/>
  <c r="U77"/>
  <c r="T77"/>
  <c r="S77"/>
  <c r="P77"/>
  <c r="O77"/>
  <c r="N77"/>
  <c r="K77"/>
  <c r="J77"/>
  <c r="L77" s="1"/>
  <c r="U76"/>
  <c r="T76"/>
  <c r="S76"/>
  <c r="P76"/>
  <c r="O76"/>
  <c r="N76"/>
  <c r="K76"/>
  <c r="J76"/>
  <c r="L76" s="1"/>
  <c r="U75"/>
  <c r="T75"/>
  <c r="S75"/>
  <c r="P75"/>
  <c r="O75"/>
  <c r="N75"/>
  <c r="K75"/>
  <c r="J75"/>
  <c r="L75" s="1"/>
  <c r="U74"/>
  <c r="T74"/>
  <c r="S74"/>
  <c r="P74"/>
  <c r="O74"/>
  <c r="N74"/>
  <c r="K74"/>
  <c r="J74"/>
  <c r="L74" s="1"/>
  <c r="U73"/>
  <c r="T73"/>
  <c r="S73"/>
  <c r="P73"/>
  <c r="O73"/>
  <c r="N73"/>
  <c r="K73"/>
  <c r="J73"/>
  <c r="L73" s="1"/>
  <c r="U72"/>
  <c r="T72"/>
  <c r="S72"/>
  <c r="P72"/>
  <c r="O72"/>
  <c r="N72"/>
  <c r="K72"/>
  <c r="J72"/>
  <c r="L72" s="1"/>
  <c r="U71"/>
  <c r="T71"/>
  <c r="S71"/>
  <c r="P71"/>
  <c r="O71"/>
  <c r="N71"/>
  <c r="K71"/>
  <c r="J71"/>
  <c r="L71" s="1"/>
  <c r="U70"/>
  <c r="T70"/>
  <c r="S70"/>
  <c r="P70"/>
  <c r="O70"/>
  <c r="N70"/>
  <c r="K70"/>
  <c r="J70"/>
  <c r="L70" s="1"/>
  <c r="U69"/>
  <c r="T69"/>
  <c r="S69"/>
  <c r="P69"/>
  <c r="O69"/>
  <c r="N69"/>
  <c r="K69"/>
  <c r="J69"/>
  <c r="L69" s="1"/>
  <c r="U68"/>
  <c r="T68"/>
  <c r="S68"/>
  <c r="P68"/>
  <c r="O68"/>
  <c r="N68"/>
  <c r="K68"/>
  <c r="J68"/>
  <c r="L68" s="1"/>
  <c r="U67"/>
  <c r="T67"/>
  <c r="S67"/>
  <c r="P67"/>
  <c r="O67"/>
  <c r="N67"/>
  <c r="K67"/>
  <c r="J67"/>
  <c r="L67" s="1"/>
  <c r="U66"/>
  <c r="T66"/>
  <c r="S66"/>
  <c r="P66"/>
  <c r="O66"/>
  <c r="N66"/>
  <c r="K66"/>
  <c r="J66"/>
  <c r="L66" s="1"/>
  <c r="U65"/>
  <c r="T65"/>
  <c r="S65"/>
  <c r="P65"/>
  <c r="O65"/>
  <c r="N65"/>
  <c r="K65"/>
  <c r="J65"/>
  <c r="L65" s="1"/>
  <c r="U64"/>
  <c r="T64"/>
  <c r="S64"/>
  <c r="P64"/>
  <c r="O64"/>
  <c r="N64"/>
  <c r="K64"/>
  <c r="J64"/>
  <c r="L64" s="1"/>
  <c r="U63"/>
  <c r="T63"/>
  <c r="S63"/>
  <c r="P63"/>
  <c r="O63"/>
  <c r="N63"/>
  <c r="K63"/>
  <c r="J63"/>
  <c r="L63" s="1"/>
  <c r="U62"/>
  <c r="T62"/>
  <c r="S62"/>
  <c r="P62"/>
  <c r="O62"/>
  <c r="N62"/>
  <c r="K62"/>
  <c r="J62"/>
  <c r="L62" s="1"/>
  <c r="U61"/>
  <c r="T61"/>
  <c r="S61"/>
  <c r="P61"/>
  <c r="O61"/>
  <c r="N61"/>
  <c r="K61"/>
  <c r="J61"/>
  <c r="L61" s="1"/>
  <c r="U60"/>
  <c r="T60"/>
  <c r="S60"/>
  <c r="P60"/>
  <c r="O60"/>
  <c r="N60"/>
  <c r="K60"/>
  <c r="J60"/>
  <c r="L60" s="1"/>
  <c r="U59"/>
  <c r="T59"/>
  <c r="S59"/>
  <c r="P59"/>
  <c r="O59"/>
  <c r="N59"/>
  <c r="K59"/>
  <c r="J59"/>
  <c r="L59" s="1"/>
  <c r="U58"/>
  <c r="T58"/>
  <c r="S58"/>
  <c r="P58"/>
  <c r="O58"/>
  <c r="N58"/>
  <c r="K58"/>
  <c r="J58"/>
  <c r="L58" s="1"/>
  <c r="U57"/>
  <c r="T57"/>
  <c r="S57"/>
  <c r="P57"/>
  <c r="O57"/>
  <c r="N57"/>
  <c r="K57"/>
  <c r="J57"/>
  <c r="L57" s="1"/>
  <c r="U56"/>
  <c r="T56"/>
  <c r="S56"/>
  <c r="P56"/>
  <c r="O56"/>
  <c r="N56"/>
  <c r="K56"/>
  <c r="J56"/>
  <c r="L56" s="1"/>
  <c r="U55"/>
  <c r="T55"/>
  <c r="S55"/>
  <c r="P55"/>
  <c r="O55"/>
  <c r="N55"/>
  <c r="K55"/>
  <c r="J55"/>
  <c r="L55" s="1"/>
  <c r="U54"/>
  <c r="T54"/>
  <c r="S54"/>
  <c r="P54"/>
  <c r="O54"/>
  <c r="N54"/>
  <c r="K54"/>
  <c r="J54"/>
  <c r="L54" s="1"/>
  <c r="U53"/>
  <c r="T53"/>
  <c r="S53"/>
  <c r="P53"/>
  <c r="O53"/>
  <c r="N53"/>
  <c r="K53"/>
  <c r="J53"/>
  <c r="L53" s="1"/>
  <c r="U52"/>
  <c r="T52"/>
  <c r="S52"/>
  <c r="P52"/>
  <c r="O52"/>
  <c r="N52"/>
  <c r="K52"/>
  <c r="J52"/>
  <c r="L52" s="1"/>
  <c r="U51"/>
  <c r="T51"/>
  <c r="S51"/>
  <c r="P51"/>
  <c r="O51"/>
  <c r="N51"/>
  <c r="K51"/>
  <c r="J51"/>
  <c r="L51" s="1"/>
  <c r="U50"/>
  <c r="T50"/>
  <c r="S50"/>
  <c r="P50"/>
  <c r="O50"/>
  <c r="N50"/>
  <c r="K50"/>
  <c r="J50"/>
  <c r="L50" s="1"/>
  <c r="U49"/>
  <c r="T49"/>
  <c r="S49"/>
  <c r="P49"/>
  <c r="O49"/>
  <c r="N49"/>
  <c r="K49"/>
  <c r="J49"/>
  <c r="L49" s="1"/>
  <c r="U48"/>
  <c r="T48"/>
  <c r="S48"/>
  <c r="P48"/>
  <c r="O48"/>
  <c r="N48"/>
  <c r="K48"/>
  <c r="J48"/>
  <c r="L48" s="1"/>
  <c r="U47"/>
  <c r="T47"/>
  <c r="S47"/>
  <c r="P47"/>
  <c r="O47"/>
  <c r="N47"/>
  <c r="K47"/>
  <c r="J47"/>
  <c r="L47" s="1"/>
  <c r="U46"/>
  <c r="T46"/>
  <c r="S46"/>
  <c r="P46"/>
  <c r="O46"/>
  <c r="N46"/>
  <c r="K46"/>
  <c r="J46"/>
  <c r="L46" s="1"/>
  <c r="U45"/>
  <c r="T45"/>
  <c r="S45"/>
  <c r="P45"/>
  <c r="O45"/>
  <c r="N45"/>
  <c r="K45"/>
  <c r="J45"/>
  <c r="L45" s="1"/>
  <c r="U44"/>
  <c r="T44"/>
  <c r="S44"/>
  <c r="P44"/>
  <c r="O44"/>
  <c r="N44"/>
  <c r="K44"/>
  <c r="J44"/>
  <c r="L44" s="1"/>
  <c r="U43"/>
  <c r="T43"/>
  <c r="S43"/>
  <c r="P43"/>
  <c r="O43"/>
  <c r="N43"/>
  <c r="K43"/>
  <c r="J43"/>
  <c r="L43" s="1"/>
  <c r="U42"/>
  <c r="T42"/>
  <c r="S42"/>
  <c r="P42"/>
  <c r="O42"/>
  <c r="N42"/>
  <c r="K42"/>
  <c r="J42"/>
  <c r="L42" s="1"/>
  <c r="U41"/>
  <c r="T41"/>
  <c r="S41"/>
  <c r="P41"/>
  <c r="O41"/>
  <c r="N41"/>
  <c r="K41"/>
  <c r="J41"/>
  <c r="L41" s="1"/>
  <c r="U40"/>
  <c r="T40"/>
  <c r="S40"/>
  <c r="P40"/>
  <c r="O40"/>
  <c r="N40"/>
  <c r="K40"/>
  <c r="J40"/>
  <c r="L40" s="1"/>
  <c r="U39"/>
  <c r="T39"/>
  <c r="S39"/>
  <c r="P39"/>
  <c r="O39"/>
  <c r="N39"/>
  <c r="K39"/>
  <c r="J39"/>
  <c r="L39" s="1"/>
  <c r="U38"/>
  <c r="T38"/>
  <c r="S38"/>
  <c r="P38"/>
  <c r="O38"/>
  <c r="N38"/>
  <c r="K38"/>
  <c r="J38"/>
  <c r="L38" s="1"/>
  <c r="U37"/>
  <c r="T37"/>
  <c r="S37"/>
  <c r="P37"/>
  <c r="O37"/>
  <c r="N37"/>
  <c r="K37"/>
  <c r="J37"/>
  <c r="L37" s="1"/>
  <c r="U36"/>
  <c r="T36"/>
  <c r="S36"/>
  <c r="P36"/>
  <c r="O36"/>
  <c r="N36"/>
  <c r="K36"/>
  <c r="J36"/>
  <c r="L36" s="1"/>
  <c r="U35"/>
  <c r="T35"/>
  <c r="S35"/>
  <c r="P35"/>
  <c r="O35"/>
  <c r="N35"/>
  <c r="K35"/>
  <c r="J35"/>
  <c r="L35" s="1"/>
  <c r="U34"/>
  <c r="T34"/>
  <c r="S34"/>
  <c r="P34"/>
  <c r="O34"/>
  <c r="N34"/>
  <c r="K34"/>
  <c r="J34"/>
  <c r="L34" s="1"/>
  <c r="U33"/>
  <c r="T33"/>
  <c r="S33"/>
  <c r="P33"/>
  <c r="O33"/>
  <c r="N33"/>
  <c r="K33"/>
  <c r="J33"/>
  <c r="L33" s="1"/>
  <c r="U32"/>
  <c r="T32"/>
  <c r="S32"/>
  <c r="P32"/>
  <c r="O32"/>
  <c r="N32"/>
  <c r="K32"/>
  <c r="J32"/>
  <c r="L32" s="1"/>
  <c r="U31"/>
  <c r="T31"/>
  <c r="S31"/>
  <c r="P31"/>
  <c r="O31"/>
  <c r="N31"/>
  <c r="K31"/>
  <c r="J31"/>
  <c r="L31" s="1"/>
  <c r="U30"/>
  <c r="T30"/>
  <c r="S30"/>
  <c r="P30"/>
  <c r="O30"/>
  <c r="N30"/>
  <c r="K30"/>
  <c r="J30"/>
  <c r="L30" s="1"/>
  <c r="U29"/>
  <c r="T29"/>
  <c r="S29"/>
  <c r="P29"/>
  <c r="O29"/>
  <c r="N29"/>
  <c r="K29"/>
  <c r="J29"/>
  <c r="L29" s="1"/>
  <c r="U28"/>
  <c r="T28"/>
  <c r="S28"/>
  <c r="P28"/>
  <c r="O28"/>
  <c r="N28"/>
  <c r="K28"/>
  <c r="J28"/>
  <c r="L28" s="1"/>
  <c r="U27"/>
  <c r="T27"/>
  <c r="S27"/>
  <c r="P27"/>
  <c r="O27"/>
  <c r="N27"/>
  <c r="K27"/>
  <c r="J27"/>
  <c r="L27" s="1"/>
  <c r="U26"/>
  <c r="T26"/>
  <c r="S26"/>
  <c r="P26"/>
  <c r="O26"/>
  <c r="N26"/>
  <c r="K26"/>
  <c r="J26"/>
  <c r="L26" s="1"/>
  <c r="U25"/>
  <c r="T25"/>
  <c r="S25"/>
  <c r="P25"/>
  <c r="O25"/>
  <c r="N25"/>
  <c r="K25"/>
  <c r="J25"/>
  <c r="L25" s="1"/>
  <c r="U24"/>
  <c r="T24"/>
  <c r="S24"/>
  <c r="P24"/>
  <c r="O24"/>
  <c r="N24"/>
  <c r="K24"/>
  <c r="J24"/>
  <c r="L24" s="1"/>
  <c r="U23"/>
  <c r="T23"/>
  <c r="S23"/>
  <c r="P23"/>
  <c r="O23"/>
  <c r="N23"/>
  <c r="K23"/>
  <c r="J23"/>
  <c r="L23" s="1"/>
  <c r="U22"/>
  <c r="T22"/>
  <c r="S22"/>
  <c r="P22"/>
  <c r="O22"/>
  <c r="N22"/>
  <c r="K22"/>
  <c r="J22"/>
  <c r="L22" s="1"/>
  <c r="U21"/>
  <c r="T21"/>
  <c r="S21"/>
  <c r="P21"/>
  <c r="O21"/>
  <c r="N21"/>
  <c r="K21"/>
  <c r="J21"/>
  <c r="L21" s="1"/>
  <c r="U20"/>
  <c r="T20"/>
  <c r="S20"/>
  <c r="P20"/>
  <c r="O20"/>
  <c r="N20"/>
  <c r="K20"/>
  <c r="J20"/>
  <c r="L20" s="1"/>
  <c r="U19"/>
  <c r="T19"/>
  <c r="S19"/>
  <c r="P19"/>
  <c r="O19"/>
  <c r="N19"/>
  <c r="K19"/>
  <c r="J19"/>
  <c r="L19" s="1"/>
  <c r="U18"/>
  <c r="T18"/>
  <c r="S18"/>
  <c r="P18"/>
  <c r="O18"/>
  <c r="N18"/>
  <c r="K18"/>
  <c r="J18"/>
  <c r="L18" s="1"/>
  <c r="U17"/>
  <c r="T17"/>
  <c r="S17"/>
  <c r="P17"/>
  <c r="O17"/>
  <c r="N17"/>
  <c r="K17"/>
  <c r="J17"/>
  <c r="L17" s="1"/>
  <c r="U16"/>
  <c r="P16"/>
  <c r="U15"/>
  <c r="P15"/>
  <c r="U14"/>
  <c r="P14"/>
  <c r="U13"/>
  <c r="P13"/>
  <c r="U12"/>
  <c r="P12"/>
  <c r="U11"/>
  <c r="P11"/>
  <c r="U10"/>
  <c r="P10"/>
  <c r="U9"/>
  <c r="P9"/>
  <c r="U8"/>
  <c r="P8"/>
  <c r="U7"/>
  <c r="P7"/>
  <c r="G7"/>
  <c r="F7"/>
  <c r="U6"/>
  <c r="P6"/>
  <c r="G6"/>
  <c r="F6"/>
  <c r="U5"/>
  <c r="P5"/>
  <c r="G5"/>
  <c r="F5"/>
  <c r="U4"/>
  <c r="P4"/>
  <c r="G4"/>
  <c r="F4"/>
  <c r="N16" s="1"/>
  <c r="U3"/>
  <c r="S3"/>
  <c r="P3"/>
  <c r="O3"/>
  <c r="G3"/>
  <c r="F3"/>
  <c r="U2"/>
  <c r="T2"/>
  <c r="P2"/>
  <c r="K2"/>
  <c r="G2"/>
  <c r="G9" s="1"/>
  <c r="G10" s="1"/>
  <c r="G12" s="1"/>
  <c r="F2"/>
  <c r="F9" s="1"/>
  <c r="F10" s="1"/>
  <c r="F21" i="3"/>
  <c r="K2"/>
  <c r="J2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"/>
  <c r="J7"/>
  <c r="J8"/>
  <c r="J4"/>
  <c r="J5"/>
  <c r="J3"/>
  <c r="F4"/>
  <c r="F9"/>
  <c r="G9"/>
  <c r="U101"/>
  <c r="T101"/>
  <c r="S101"/>
  <c r="P101"/>
  <c r="O101"/>
  <c r="N101"/>
  <c r="U100"/>
  <c r="T100"/>
  <c r="S100"/>
  <c r="P100"/>
  <c r="O100"/>
  <c r="N100"/>
  <c r="U99"/>
  <c r="T99"/>
  <c r="S99"/>
  <c r="P99"/>
  <c r="O99"/>
  <c r="N99"/>
  <c r="U98"/>
  <c r="T98"/>
  <c r="S98"/>
  <c r="P98"/>
  <c r="O98"/>
  <c r="N98"/>
  <c r="U97"/>
  <c r="T97"/>
  <c r="S97"/>
  <c r="P97"/>
  <c r="O97"/>
  <c r="N97"/>
  <c r="U96"/>
  <c r="T96"/>
  <c r="S96"/>
  <c r="P96"/>
  <c r="O96"/>
  <c r="N96"/>
  <c r="U95"/>
  <c r="T95"/>
  <c r="S95"/>
  <c r="P95"/>
  <c r="O95"/>
  <c r="N95"/>
  <c r="U94"/>
  <c r="T94"/>
  <c r="S94"/>
  <c r="P94"/>
  <c r="O94"/>
  <c r="N94"/>
  <c r="U93"/>
  <c r="T93"/>
  <c r="S93"/>
  <c r="P93"/>
  <c r="O93"/>
  <c r="N93"/>
  <c r="U92"/>
  <c r="T92"/>
  <c r="S92"/>
  <c r="P92"/>
  <c r="O92"/>
  <c r="N92"/>
  <c r="U91"/>
  <c r="T91"/>
  <c r="S91"/>
  <c r="P91"/>
  <c r="O91"/>
  <c r="N91"/>
  <c r="U90"/>
  <c r="T90"/>
  <c r="S90"/>
  <c r="P90"/>
  <c r="O90"/>
  <c r="N90"/>
  <c r="U89"/>
  <c r="T89"/>
  <c r="S89"/>
  <c r="P89"/>
  <c r="O89"/>
  <c r="N89"/>
  <c r="U88"/>
  <c r="T88"/>
  <c r="S88"/>
  <c r="P88"/>
  <c r="O88"/>
  <c r="N88"/>
  <c r="U87"/>
  <c r="T87"/>
  <c r="S87"/>
  <c r="P87"/>
  <c r="O87"/>
  <c r="N87"/>
  <c r="U86"/>
  <c r="T86"/>
  <c r="S86"/>
  <c r="P86"/>
  <c r="O86"/>
  <c r="N86"/>
  <c r="U85"/>
  <c r="T85"/>
  <c r="S85"/>
  <c r="P85"/>
  <c r="O85"/>
  <c r="N85"/>
  <c r="U84"/>
  <c r="T84"/>
  <c r="S84"/>
  <c r="P84"/>
  <c r="O84"/>
  <c r="N84"/>
  <c r="U83"/>
  <c r="T83"/>
  <c r="S83"/>
  <c r="P83"/>
  <c r="O83"/>
  <c r="N83"/>
  <c r="U82"/>
  <c r="T82"/>
  <c r="S82"/>
  <c r="P82"/>
  <c r="O82"/>
  <c r="N82"/>
  <c r="U81"/>
  <c r="T81"/>
  <c r="S81"/>
  <c r="P81"/>
  <c r="O81"/>
  <c r="N81"/>
  <c r="U80"/>
  <c r="T80"/>
  <c r="S80"/>
  <c r="P80"/>
  <c r="O80"/>
  <c r="N80"/>
  <c r="U79"/>
  <c r="T79"/>
  <c r="S79"/>
  <c r="P79"/>
  <c r="O79"/>
  <c r="N79"/>
  <c r="U78"/>
  <c r="T78"/>
  <c r="S78"/>
  <c r="P78"/>
  <c r="O78"/>
  <c r="N78"/>
  <c r="U77"/>
  <c r="T77"/>
  <c r="S77"/>
  <c r="P77"/>
  <c r="O77"/>
  <c r="N77"/>
  <c r="U76"/>
  <c r="T76"/>
  <c r="S76"/>
  <c r="P76"/>
  <c r="O76"/>
  <c r="N76"/>
  <c r="U75"/>
  <c r="T75"/>
  <c r="S75"/>
  <c r="P75"/>
  <c r="O75"/>
  <c r="N75"/>
  <c r="U74"/>
  <c r="T74"/>
  <c r="S74"/>
  <c r="P74"/>
  <c r="O74"/>
  <c r="N74"/>
  <c r="U73"/>
  <c r="T73"/>
  <c r="S73"/>
  <c r="P73"/>
  <c r="O73"/>
  <c r="N73"/>
  <c r="U72"/>
  <c r="T72"/>
  <c r="S72"/>
  <c r="P72"/>
  <c r="O72"/>
  <c r="N72"/>
  <c r="U71"/>
  <c r="T71"/>
  <c r="S71"/>
  <c r="P71"/>
  <c r="O71"/>
  <c r="N71"/>
  <c r="U70"/>
  <c r="T70"/>
  <c r="S70"/>
  <c r="P70"/>
  <c r="O70"/>
  <c r="N70"/>
  <c r="U69"/>
  <c r="T69"/>
  <c r="S69"/>
  <c r="P69"/>
  <c r="O69"/>
  <c r="N69"/>
  <c r="U68"/>
  <c r="T68"/>
  <c r="S68"/>
  <c r="P68"/>
  <c r="O68"/>
  <c r="N68"/>
  <c r="U67"/>
  <c r="T67"/>
  <c r="P67"/>
  <c r="O67"/>
  <c r="U66"/>
  <c r="T66"/>
  <c r="S66"/>
  <c r="P66"/>
  <c r="O66"/>
  <c r="N66"/>
  <c r="U65"/>
  <c r="T65"/>
  <c r="P65"/>
  <c r="O65"/>
  <c r="U64"/>
  <c r="T64"/>
  <c r="P64"/>
  <c r="O64"/>
  <c r="U63"/>
  <c r="T63"/>
  <c r="P63"/>
  <c r="O63"/>
  <c r="U62"/>
  <c r="T62"/>
  <c r="P62"/>
  <c r="O62"/>
  <c r="U61"/>
  <c r="T61"/>
  <c r="P61"/>
  <c r="O61"/>
  <c r="U60"/>
  <c r="T60"/>
  <c r="P60"/>
  <c r="O60"/>
  <c r="U59"/>
  <c r="T59"/>
  <c r="P59"/>
  <c r="O59"/>
  <c r="U58"/>
  <c r="P58"/>
  <c r="U57"/>
  <c r="P57"/>
  <c r="U56"/>
  <c r="P56"/>
  <c r="U55"/>
  <c r="P55"/>
  <c r="U54"/>
  <c r="P54"/>
  <c r="U53"/>
  <c r="P53"/>
  <c r="U52"/>
  <c r="P52"/>
  <c r="U51"/>
  <c r="P51"/>
  <c r="U50"/>
  <c r="P50"/>
  <c r="U49"/>
  <c r="P49"/>
  <c r="U48"/>
  <c r="P48"/>
  <c r="U47"/>
  <c r="P47"/>
  <c r="U46"/>
  <c r="P46"/>
  <c r="U45"/>
  <c r="P45"/>
  <c r="U44"/>
  <c r="P44"/>
  <c r="U43"/>
  <c r="P43"/>
  <c r="U42"/>
  <c r="P42"/>
  <c r="U41"/>
  <c r="P41"/>
  <c r="U40"/>
  <c r="P40"/>
  <c r="U39"/>
  <c r="P39"/>
  <c r="U38"/>
  <c r="P38"/>
  <c r="U37"/>
  <c r="P37"/>
  <c r="U36"/>
  <c r="P36"/>
  <c r="U35"/>
  <c r="P35"/>
  <c r="U34"/>
  <c r="P34"/>
  <c r="U33"/>
  <c r="P33"/>
  <c r="U32"/>
  <c r="P32"/>
  <c r="U31"/>
  <c r="P31"/>
  <c r="U30"/>
  <c r="P30"/>
  <c r="U29"/>
  <c r="P29"/>
  <c r="U28"/>
  <c r="P28"/>
  <c r="U27"/>
  <c r="P27"/>
  <c r="U26"/>
  <c r="P26"/>
  <c r="U25"/>
  <c r="P25"/>
  <c r="U24"/>
  <c r="P24"/>
  <c r="U23"/>
  <c r="P23"/>
  <c r="U22"/>
  <c r="P22"/>
  <c r="U21"/>
  <c r="P21"/>
  <c r="U20"/>
  <c r="P20"/>
  <c r="U19"/>
  <c r="P19"/>
  <c r="U18"/>
  <c r="P18"/>
  <c r="U17"/>
  <c r="P17"/>
  <c r="U16"/>
  <c r="P16"/>
  <c r="U15"/>
  <c r="P15"/>
  <c r="U14"/>
  <c r="P14"/>
  <c r="U13"/>
  <c r="P13"/>
  <c r="U12"/>
  <c r="P12"/>
  <c r="U11"/>
  <c r="P11"/>
  <c r="U10"/>
  <c r="P10"/>
  <c r="U9"/>
  <c r="P9"/>
  <c r="U8"/>
  <c r="P8"/>
  <c r="U7"/>
  <c r="P7"/>
  <c r="G7"/>
  <c r="F7"/>
  <c r="U6"/>
  <c r="P6"/>
  <c r="G6"/>
  <c r="F6"/>
  <c r="U5"/>
  <c r="P5"/>
  <c r="G5"/>
  <c r="F5"/>
  <c r="U4"/>
  <c r="P4"/>
  <c r="G4"/>
  <c r="N67"/>
  <c r="U3"/>
  <c r="P3"/>
  <c r="G3"/>
  <c r="F3"/>
  <c r="U2"/>
  <c r="P2"/>
  <c r="G2"/>
  <c r="F2"/>
  <c r="N101" i="2"/>
  <c r="M101"/>
  <c r="J101"/>
  <c r="I101"/>
  <c r="N100"/>
  <c r="M100"/>
  <c r="J100"/>
  <c r="I100"/>
  <c r="N99"/>
  <c r="M99"/>
  <c r="J99"/>
  <c r="I99"/>
  <c r="N98"/>
  <c r="M98"/>
  <c r="J98"/>
  <c r="I98"/>
  <c r="N97"/>
  <c r="M97"/>
  <c r="J97"/>
  <c r="I97"/>
  <c r="N96"/>
  <c r="M96"/>
  <c r="J96"/>
  <c r="I96"/>
  <c r="N95"/>
  <c r="M95"/>
  <c r="J95"/>
  <c r="I95"/>
  <c r="N94"/>
  <c r="M94"/>
  <c r="J94"/>
  <c r="I94"/>
  <c r="N93"/>
  <c r="M93"/>
  <c r="J93"/>
  <c r="I93"/>
  <c r="N92"/>
  <c r="M92"/>
  <c r="J92"/>
  <c r="I92"/>
  <c r="N91"/>
  <c r="M91"/>
  <c r="J91"/>
  <c r="I91"/>
  <c r="N90"/>
  <c r="M90"/>
  <c r="J90"/>
  <c r="I90"/>
  <c r="N89"/>
  <c r="M89"/>
  <c r="J89"/>
  <c r="I89"/>
  <c r="N88"/>
  <c r="M88"/>
  <c r="J88"/>
  <c r="I88"/>
  <c r="N87"/>
  <c r="M87"/>
  <c r="J87"/>
  <c r="I87"/>
  <c r="N86"/>
  <c r="M86"/>
  <c r="J86"/>
  <c r="I86"/>
  <c r="N85"/>
  <c r="M85"/>
  <c r="J85"/>
  <c r="I85"/>
  <c r="N84"/>
  <c r="M84"/>
  <c r="J84"/>
  <c r="I84"/>
  <c r="N83"/>
  <c r="M83"/>
  <c r="J83"/>
  <c r="I83"/>
  <c r="N82"/>
  <c r="M82"/>
  <c r="J82"/>
  <c r="I82"/>
  <c r="N81"/>
  <c r="M81"/>
  <c r="J81"/>
  <c r="I81"/>
  <c r="N80"/>
  <c r="M80"/>
  <c r="J80"/>
  <c r="I80"/>
  <c r="N79"/>
  <c r="M79"/>
  <c r="J79"/>
  <c r="I79"/>
  <c r="N78"/>
  <c r="M78"/>
  <c r="J78"/>
  <c r="I78"/>
  <c r="N77"/>
  <c r="M77"/>
  <c r="J77"/>
  <c r="I77"/>
  <c r="N76"/>
  <c r="M76"/>
  <c r="J76"/>
  <c r="I76"/>
  <c r="N75"/>
  <c r="M75"/>
  <c r="J75"/>
  <c r="I75"/>
  <c r="N74"/>
  <c r="M74"/>
  <c r="J74"/>
  <c r="I74"/>
  <c r="N73"/>
  <c r="M73"/>
  <c r="J73"/>
  <c r="I73"/>
  <c r="N72"/>
  <c r="M72"/>
  <c r="J72"/>
  <c r="I72"/>
  <c r="N71"/>
  <c r="M71"/>
  <c r="J71"/>
  <c r="I71"/>
  <c r="N70"/>
  <c r="M70"/>
  <c r="J70"/>
  <c r="I70"/>
  <c r="N69"/>
  <c r="M69"/>
  <c r="J69"/>
  <c r="I69"/>
  <c r="N68"/>
  <c r="M68"/>
  <c r="J68"/>
  <c r="I68"/>
  <c r="F24"/>
  <c r="E24"/>
  <c r="F23"/>
  <c r="E23"/>
  <c r="F7"/>
  <c r="E7"/>
  <c r="F6"/>
  <c r="E6"/>
  <c r="F5"/>
  <c r="E5"/>
  <c r="F4"/>
  <c r="N67" s="1"/>
  <c r="E4"/>
  <c r="I67" s="1"/>
  <c r="N3"/>
  <c r="J3"/>
  <c r="F3"/>
  <c r="E3"/>
  <c r="N2"/>
  <c r="J2"/>
  <c r="F2"/>
  <c r="E2"/>
  <c r="E9" s="1"/>
  <c r="T5" i="7" l="1"/>
  <c r="O6"/>
  <c r="T7"/>
  <c r="O8"/>
  <c r="S4"/>
  <c r="N5"/>
  <c r="S6"/>
  <c r="N7"/>
  <c r="S8"/>
  <c r="N9"/>
  <c r="O10"/>
  <c r="S10"/>
  <c r="N11"/>
  <c r="T11"/>
  <c r="O12"/>
  <c r="S12"/>
  <c r="N13"/>
  <c r="T13"/>
  <c r="O14"/>
  <c r="S14"/>
  <c r="G15"/>
  <c r="N15"/>
  <c r="T15"/>
  <c r="O16"/>
  <c r="S16"/>
  <c r="N2"/>
  <c r="S3"/>
  <c r="N4"/>
  <c r="T4"/>
  <c r="O5"/>
  <c r="S5"/>
  <c r="N6"/>
  <c r="T6"/>
  <c r="O7"/>
  <c r="S7"/>
  <c r="N8"/>
  <c r="T8"/>
  <c r="O9"/>
  <c r="S9"/>
  <c r="N10"/>
  <c r="T10"/>
  <c r="O11"/>
  <c r="S11"/>
  <c r="N12"/>
  <c r="T12"/>
  <c r="O13"/>
  <c r="S13"/>
  <c r="N14"/>
  <c r="T14"/>
  <c r="F15"/>
  <c r="O15"/>
  <c r="S15"/>
  <c r="T16"/>
  <c r="J3" i="6"/>
  <c r="N4"/>
  <c r="F12"/>
  <c r="J2"/>
  <c r="L2" s="1"/>
  <c r="N2"/>
  <c r="S2"/>
  <c r="N3"/>
  <c r="J5"/>
  <c r="S5"/>
  <c r="O2"/>
  <c r="K3"/>
  <c r="L3" s="1"/>
  <c r="T3"/>
  <c r="J4"/>
  <c r="O4"/>
  <c r="S4"/>
  <c r="K5"/>
  <c r="L5" s="1"/>
  <c r="N5"/>
  <c r="T5"/>
  <c r="J6"/>
  <c r="O6"/>
  <c r="S6"/>
  <c r="K7"/>
  <c r="N7"/>
  <c r="T7"/>
  <c r="J8"/>
  <c r="O8"/>
  <c r="S8"/>
  <c r="K9"/>
  <c r="N9"/>
  <c r="T9"/>
  <c r="J10"/>
  <c r="O10"/>
  <c r="S10"/>
  <c r="K11"/>
  <c r="N11"/>
  <c r="T11"/>
  <c r="J12"/>
  <c r="O12"/>
  <c r="S12"/>
  <c r="K13"/>
  <c r="N13"/>
  <c r="T13"/>
  <c r="J14"/>
  <c r="O14"/>
  <c r="S14"/>
  <c r="G15"/>
  <c r="K15"/>
  <c r="N15"/>
  <c r="T15"/>
  <c r="J16"/>
  <c r="O16"/>
  <c r="S16"/>
  <c r="K4"/>
  <c r="T4"/>
  <c r="O5"/>
  <c r="K6"/>
  <c r="N6"/>
  <c r="T6"/>
  <c r="J7"/>
  <c r="O7"/>
  <c r="S7"/>
  <c r="K8"/>
  <c r="N8"/>
  <c r="T8"/>
  <c r="J9"/>
  <c r="O9"/>
  <c r="S9"/>
  <c r="K10"/>
  <c r="N10"/>
  <c r="T10"/>
  <c r="J11"/>
  <c r="O11"/>
  <c r="S11"/>
  <c r="K12"/>
  <c r="N12"/>
  <c r="T12"/>
  <c r="J13"/>
  <c r="O13"/>
  <c r="S13"/>
  <c r="K14"/>
  <c r="N14"/>
  <c r="F14" s="1"/>
  <c r="F16" s="1"/>
  <c r="T14"/>
  <c r="F15"/>
  <c r="J15"/>
  <c r="O15"/>
  <c r="S15"/>
  <c r="K16"/>
  <c r="T16"/>
  <c r="N2" i="3"/>
  <c r="N3"/>
  <c r="O2"/>
  <c r="T2"/>
  <c r="T4"/>
  <c r="O3"/>
  <c r="T3"/>
  <c r="T5"/>
  <c r="L2"/>
  <c r="S2"/>
  <c r="S3"/>
  <c r="O4"/>
  <c r="S4"/>
  <c r="O5"/>
  <c r="S5"/>
  <c r="O6"/>
  <c r="S6"/>
  <c r="O7"/>
  <c r="S7"/>
  <c r="N8"/>
  <c r="T8"/>
  <c r="F10"/>
  <c r="F12" s="1"/>
  <c r="N9"/>
  <c r="T9"/>
  <c r="N10"/>
  <c r="T10"/>
  <c r="O11"/>
  <c r="S11"/>
  <c r="O12"/>
  <c r="S12"/>
  <c r="N13"/>
  <c r="T13"/>
  <c r="N14"/>
  <c r="T14"/>
  <c r="N15"/>
  <c r="T15"/>
  <c r="N16"/>
  <c r="T16"/>
  <c r="O17"/>
  <c r="S17"/>
  <c r="O18"/>
  <c r="S18"/>
  <c r="O19"/>
  <c r="S19"/>
  <c r="N20"/>
  <c r="T20"/>
  <c r="O21"/>
  <c r="S21"/>
  <c r="N22"/>
  <c r="T22"/>
  <c r="N23"/>
  <c r="T23"/>
  <c r="N24"/>
  <c r="T24"/>
  <c r="N25"/>
  <c r="T25"/>
  <c r="O26"/>
  <c r="S26"/>
  <c r="O27"/>
  <c r="S27"/>
  <c r="O28"/>
  <c r="S28"/>
  <c r="N29"/>
  <c r="T29"/>
  <c r="N30"/>
  <c r="T30"/>
  <c r="N31"/>
  <c r="T31"/>
  <c r="O32"/>
  <c r="S32"/>
  <c r="O33"/>
  <c r="S33"/>
  <c r="O34"/>
  <c r="S34"/>
  <c r="O35"/>
  <c r="S35"/>
  <c r="N36"/>
  <c r="T36"/>
  <c r="N37"/>
  <c r="T37"/>
  <c r="N38"/>
  <c r="T38"/>
  <c r="O39"/>
  <c r="S39"/>
  <c r="O40"/>
  <c r="S40"/>
  <c r="O41"/>
  <c r="S41"/>
  <c r="N42"/>
  <c r="T42"/>
  <c r="N43"/>
  <c r="T43"/>
  <c r="O44"/>
  <c r="S44"/>
  <c r="O45"/>
  <c r="S45"/>
  <c r="O46"/>
  <c r="S46"/>
  <c r="N47"/>
  <c r="T47"/>
  <c r="N48"/>
  <c r="T48"/>
  <c r="O49"/>
  <c r="S49"/>
  <c r="N50"/>
  <c r="T50"/>
  <c r="O51"/>
  <c r="S51"/>
  <c r="N52"/>
  <c r="T52"/>
  <c r="O53"/>
  <c r="S53"/>
  <c r="N54"/>
  <c r="T54"/>
  <c r="O55"/>
  <c r="S55"/>
  <c r="N56"/>
  <c r="T56"/>
  <c r="O57"/>
  <c r="S57"/>
  <c r="N58"/>
  <c r="T58"/>
  <c r="S59"/>
  <c r="N60"/>
  <c r="S61"/>
  <c r="N62"/>
  <c r="S63"/>
  <c r="N64"/>
  <c r="S65"/>
  <c r="S67"/>
  <c r="N4"/>
  <c r="N5"/>
  <c r="N6"/>
  <c r="T6"/>
  <c r="N7"/>
  <c r="T7"/>
  <c r="O8"/>
  <c r="S8"/>
  <c r="G10"/>
  <c r="G12" s="1"/>
  <c r="O9"/>
  <c r="S9"/>
  <c r="O10"/>
  <c r="S10"/>
  <c r="N11"/>
  <c r="T11"/>
  <c r="N12"/>
  <c r="T12"/>
  <c r="O13"/>
  <c r="S13"/>
  <c r="O14"/>
  <c r="S14"/>
  <c r="O15"/>
  <c r="S15"/>
  <c r="O16"/>
  <c r="S16"/>
  <c r="N17"/>
  <c r="T17"/>
  <c r="N18"/>
  <c r="T18"/>
  <c r="N19"/>
  <c r="T19"/>
  <c r="O20"/>
  <c r="S20"/>
  <c r="N21"/>
  <c r="T21"/>
  <c r="O22"/>
  <c r="S22"/>
  <c r="O23"/>
  <c r="S23"/>
  <c r="O24"/>
  <c r="S24"/>
  <c r="O25"/>
  <c r="S25"/>
  <c r="N26"/>
  <c r="T26"/>
  <c r="N27"/>
  <c r="T27"/>
  <c r="N28"/>
  <c r="T28"/>
  <c r="O29"/>
  <c r="S29"/>
  <c r="O30"/>
  <c r="S30"/>
  <c r="O31"/>
  <c r="S31"/>
  <c r="N32"/>
  <c r="T32"/>
  <c r="N33"/>
  <c r="T33"/>
  <c r="N34"/>
  <c r="T34"/>
  <c r="N35"/>
  <c r="T35"/>
  <c r="O36"/>
  <c r="S36"/>
  <c r="O37"/>
  <c r="S37"/>
  <c r="O38"/>
  <c r="S38"/>
  <c r="N39"/>
  <c r="T39"/>
  <c r="N40"/>
  <c r="T40"/>
  <c r="N41"/>
  <c r="T41"/>
  <c r="O42"/>
  <c r="S42"/>
  <c r="O43"/>
  <c r="S43"/>
  <c r="N44"/>
  <c r="T44"/>
  <c r="N45"/>
  <c r="T45"/>
  <c r="N46"/>
  <c r="T46"/>
  <c r="O47"/>
  <c r="S47"/>
  <c r="O48"/>
  <c r="S48"/>
  <c r="N49"/>
  <c r="T49"/>
  <c r="O50"/>
  <c r="S50"/>
  <c r="N51"/>
  <c r="T51"/>
  <c r="O52"/>
  <c r="S52"/>
  <c r="N53"/>
  <c r="T53"/>
  <c r="O54"/>
  <c r="S54"/>
  <c r="N55"/>
  <c r="T55"/>
  <c r="O56"/>
  <c r="S56"/>
  <c r="N57"/>
  <c r="T57"/>
  <c r="O58"/>
  <c r="S58"/>
  <c r="N59"/>
  <c r="S60"/>
  <c r="N61"/>
  <c r="S62"/>
  <c r="N63"/>
  <c r="S64"/>
  <c r="N65"/>
  <c r="M2" i="2"/>
  <c r="I3"/>
  <c r="F25"/>
  <c r="J4"/>
  <c r="N5"/>
  <c r="F28"/>
  <c r="F31" s="1"/>
  <c r="J6"/>
  <c r="M6"/>
  <c r="I7"/>
  <c r="N7"/>
  <c r="I8"/>
  <c r="N8"/>
  <c r="E10"/>
  <c r="E12" s="1"/>
  <c r="J9"/>
  <c r="M9"/>
  <c r="I10"/>
  <c r="N10"/>
  <c r="I11"/>
  <c r="N11"/>
  <c r="J12"/>
  <c r="M12"/>
  <c r="J13"/>
  <c r="M13"/>
  <c r="I14"/>
  <c r="N14"/>
  <c r="J15"/>
  <c r="M15"/>
  <c r="I16"/>
  <c r="N16"/>
  <c r="I17"/>
  <c r="N17"/>
  <c r="J18"/>
  <c r="M18"/>
  <c r="I19"/>
  <c r="N19"/>
  <c r="I20"/>
  <c r="N20"/>
  <c r="I21"/>
  <c r="N21"/>
  <c r="I22"/>
  <c r="N22"/>
  <c r="J23"/>
  <c r="M23"/>
  <c r="I24"/>
  <c r="N24"/>
  <c r="E25"/>
  <c r="E28" s="1"/>
  <c r="E31" s="1"/>
  <c r="J25"/>
  <c r="M25"/>
  <c r="J26"/>
  <c r="M26"/>
  <c r="F27"/>
  <c r="F30" s="1"/>
  <c r="I27"/>
  <c r="N27"/>
  <c r="J28"/>
  <c r="M28"/>
  <c r="J29"/>
  <c r="M29"/>
  <c r="I30"/>
  <c r="N30"/>
  <c r="J31"/>
  <c r="M31"/>
  <c r="J32"/>
  <c r="M32"/>
  <c r="I33"/>
  <c r="N33"/>
  <c r="J34"/>
  <c r="M34"/>
  <c r="I35"/>
  <c r="N35"/>
  <c r="I36"/>
  <c r="N36"/>
  <c r="J37"/>
  <c r="M37"/>
  <c r="I38"/>
  <c r="N38"/>
  <c r="I39"/>
  <c r="N39"/>
  <c r="J40"/>
  <c r="M40"/>
  <c r="I41"/>
  <c r="N41"/>
  <c r="I42"/>
  <c r="N42"/>
  <c r="J43"/>
  <c r="M43"/>
  <c r="J44"/>
  <c r="M44"/>
  <c r="J45"/>
  <c r="M45"/>
  <c r="J46"/>
  <c r="M46"/>
  <c r="J47"/>
  <c r="M47"/>
  <c r="J48"/>
  <c r="M48"/>
  <c r="J49"/>
  <c r="M49"/>
  <c r="J50"/>
  <c r="M50"/>
  <c r="J51"/>
  <c r="M51"/>
  <c r="J52"/>
  <c r="M52"/>
  <c r="J53"/>
  <c r="M53"/>
  <c r="J54"/>
  <c r="M54"/>
  <c r="J55"/>
  <c r="M55"/>
  <c r="J56"/>
  <c r="M56"/>
  <c r="J57"/>
  <c r="M57"/>
  <c r="J58"/>
  <c r="M58"/>
  <c r="J59"/>
  <c r="M59"/>
  <c r="J60"/>
  <c r="M60"/>
  <c r="J61"/>
  <c r="M61"/>
  <c r="J62"/>
  <c r="M62"/>
  <c r="J63"/>
  <c r="M63"/>
  <c r="J64"/>
  <c r="M64"/>
  <c r="J65"/>
  <c r="M65"/>
  <c r="J66"/>
  <c r="M66"/>
  <c r="J67"/>
  <c r="M67"/>
  <c r="M4"/>
  <c r="I5"/>
  <c r="I2"/>
  <c r="M3"/>
  <c r="I4"/>
  <c r="N4"/>
  <c r="J5"/>
  <c r="M5"/>
  <c r="I6"/>
  <c r="N6"/>
  <c r="J7"/>
  <c r="M7"/>
  <c r="J8"/>
  <c r="M8"/>
  <c r="F9"/>
  <c r="F10" s="1"/>
  <c r="F12" s="1"/>
  <c r="I9"/>
  <c r="N9"/>
  <c r="J10"/>
  <c r="M10"/>
  <c r="J11"/>
  <c r="M11"/>
  <c r="I12"/>
  <c r="N12"/>
  <c r="I13"/>
  <c r="N13"/>
  <c r="J14"/>
  <c r="M14"/>
  <c r="I15"/>
  <c r="N15"/>
  <c r="J16"/>
  <c r="M16"/>
  <c r="J17"/>
  <c r="M17"/>
  <c r="I18"/>
  <c r="N18"/>
  <c r="J19"/>
  <c r="M19"/>
  <c r="J20"/>
  <c r="M20"/>
  <c r="J21"/>
  <c r="M21"/>
  <c r="J22"/>
  <c r="M22"/>
  <c r="I23"/>
  <c r="N23"/>
  <c r="J24"/>
  <c r="M24"/>
  <c r="I25"/>
  <c r="N25"/>
  <c r="I26"/>
  <c r="N26"/>
  <c r="J27"/>
  <c r="M27"/>
  <c r="I28"/>
  <c r="N28"/>
  <c r="I29"/>
  <c r="N29"/>
  <c r="J30"/>
  <c r="M30"/>
  <c r="I31"/>
  <c r="N31"/>
  <c r="I32"/>
  <c r="N32"/>
  <c r="J33"/>
  <c r="M33"/>
  <c r="I34"/>
  <c r="N34"/>
  <c r="J35"/>
  <c r="M35"/>
  <c r="J36"/>
  <c r="M36"/>
  <c r="I37"/>
  <c r="N37"/>
  <c r="J38"/>
  <c r="M38"/>
  <c r="J39"/>
  <c r="M39"/>
  <c r="I40"/>
  <c r="N40"/>
  <c r="J41"/>
  <c r="M41"/>
  <c r="J42"/>
  <c r="M42"/>
  <c r="I43"/>
  <c r="N43"/>
  <c r="I44"/>
  <c r="N44"/>
  <c r="I45"/>
  <c r="N45"/>
  <c r="I46"/>
  <c r="N46"/>
  <c r="I47"/>
  <c r="N47"/>
  <c r="I48"/>
  <c r="N48"/>
  <c r="I49"/>
  <c r="N49"/>
  <c r="I50"/>
  <c r="N50"/>
  <c r="I51"/>
  <c r="N51"/>
  <c r="I52"/>
  <c r="N52"/>
  <c r="I53"/>
  <c r="N53"/>
  <c r="I54"/>
  <c r="N54"/>
  <c r="I55"/>
  <c r="N55"/>
  <c r="I56"/>
  <c r="N56"/>
  <c r="I57"/>
  <c r="N57"/>
  <c r="I58"/>
  <c r="N58"/>
  <c r="I59"/>
  <c r="N59"/>
  <c r="I60"/>
  <c r="N60"/>
  <c r="I61"/>
  <c r="N61"/>
  <c r="I62"/>
  <c r="N62"/>
  <c r="I63"/>
  <c r="N63"/>
  <c r="I64"/>
  <c r="N64"/>
  <c r="I65"/>
  <c r="N65"/>
  <c r="I66"/>
  <c r="N66"/>
  <c r="G14" i="7" l="1"/>
  <c r="G16" s="1"/>
  <c r="G18"/>
  <c r="G19" s="1"/>
  <c r="F18"/>
  <c r="F19" s="1"/>
  <c r="F14"/>
  <c r="F16" s="1"/>
  <c r="F18" i="6"/>
  <c r="F19" s="1"/>
  <c r="L15"/>
  <c r="L16"/>
  <c r="G18"/>
  <c r="G19" s="1"/>
  <c r="L13"/>
  <c r="L11"/>
  <c r="L9"/>
  <c r="L7"/>
  <c r="L14"/>
  <c r="L12"/>
  <c r="L10"/>
  <c r="L8"/>
  <c r="L6"/>
  <c r="L4"/>
  <c r="F21" s="1"/>
  <c r="G14"/>
  <c r="G16" s="1"/>
  <c r="F14" i="3"/>
  <c r="F16" s="1"/>
  <c r="F18"/>
  <c r="F19" s="1"/>
  <c r="G15"/>
  <c r="G18"/>
  <c r="G19" s="1"/>
  <c r="F15"/>
  <c r="G14"/>
  <c r="G16" s="1"/>
  <c r="F14" i="2"/>
  <c r="F16" s="1"/>
  <c r="F18"/>
  <c r="F19" s="1"/>
  <c r="E18"/>
  <c r="E19" s="1"/>
  <c r="E14"/>
  <c r="E16" s="1"/>
  <c r="E27"/>
  <c r="E30" s="1"/>
  <c r="F15"/>
  <c r="E15"/>
  <c r="F21" i="7" l="1"/>
  <c r="I21"/>
  <c r="F23" i="6"/>
  <c r="F24" s="1"/>
  <c r="I21"/>
  <c r="F26" s="1"/>
  <c r="F23" i="3"/>
  <c r="F24" s="1"/>
  <c r="I21" l="1"/>
  <c r="F26" s="1"/>
  <c r="H11" i="1" l="1"/>
  <c r="H13"/>
  <c r="C7"/>
  <c r="C6"/>
  <c r="C5"/>
  <c r="C4"/>
  <c r="F3"/>
  <c r="F4" s="1"/>
  <c r="C3"/>
  <c r="J1"/>
  <c r="F5" l="1"/>
  <c r="G4"/>
  <c r="E3"/>
  <c r="G3"/>
  <c r="E4"/>
  <c r="E5"/>
  <c r="E6"/>
  <c r="E7"/>
  <c r="H7" s="1"/>
  <c r="I7" s="1"/>
  <c r="G5" l="1"/>
  <c r="F6"/>
  <c r="H6"/>
  <c r="I6" s="1"/>
  <c r="H3"/>
  <c r="H4"/>
  <c r="I4" s="1"/>
  <c r="H5"/>
  <c r="I5" s="1"/>
  <c r="I3" l="1"/>
  <c r="F7"/>
  <c r="G6"/>
  <c r="G7" l="1"/>
  <c r="H15"/>
  <c r="H16" s="1"/>
  <c r="H17" s="1"/>
  <c r="J6"/>
  <c r="J4"/>
  <c r="J3"/>
  <c r="J7"/>
  <c r="J5"/>
  <c r="K6"/>
  <c r="K4"/>
  <c r="K3"/>
  <c r="K7"/>
  <c r="K5"/>
  <c r="H20" l="1"/>
  <c r="K12"/>
  <c r="K20" s="1"/>
  <c r="K11"/>
  <c r="H21" s="1"/>
</calcChain>
</file>

<file path=xl/sharedStrings.xml><?xml version="1.0" encoding="utf-8"?>
<sst xmlns="http://schemas.openxmlformats.org/spreadsheetml/2006/main" count="146" uniqueCount="79">
  <si>
    <t>CLASE</t>
  </si>
  <si>
    <t>n</t>
  </si>
  <si>
    <t>LI</t>
  </si>
  <si>
    <t>LS</t>
  </si>
  <si>
    <t>mi</t>
  </si>
  <si>
    <t>ni</t>
  </si>
  <si>
    <t>fi</t>
  </si>
  <si>
    <t>Ni</t>
  </si>
  <si>
    <t>Fi</t>
  </si>
  <si>
    <t>mi*fi</t>
  </si>
  <si>
    <t>fi*mi^2</t>
  </si>
  <si>
    <t>fi*(mi-media)^3</t>
  </si>
  <si>
    <t>fi*(mi-media)^4</t>
  </si>
  <si>
    <t>PROMEDIO</t>
  </si>
  <si>
    <t>m3</t>
  </si>
  <si>
    <t>mediana</t>
  </si>
  <si>
    <t>(manual)</t>
  </si>
  <si>
    <t>m4</t>
  </si>
  <si>
    <t>RANGO</t>
  </si>
  <si>
    <t>varianza</t>
  </si>
  <si>
    <t>Desv.std</t>
  </si>
  <si>
    <t>Coef.  Var.</t>
  </si>
  <si>
    <t>SIMETRIA</t>
  </si>
  <si>
    <t>CURTOSIS</t>
  </si>
  <si>
    <t>PEARSON</t>
  </si>
  <si>
    <t>FISHER</t>
  </si>
  <si>
    <t>fisher</t>
  </si>
  <si>
    <t>(Xi-PROM)^3</t>
  </si>
  <si>
    <t>(Xi-PROM)^4</t>
  </si>
  <si>
    <t>SUMA</t>
  </si>
  <si>
    <t>MEDIANA</t>
  </si>
  <si>
    <t>MODA</t>
  </si>
  <si>
    <t>VARIANZA</t>
  </si>
  <si>
    <t>DESV. STD</t>
  </si>
  <si>
    <t>COEF. VARIACION</t>
  </si>
  <si>
    <t>M3</t>
  </si>
  <si>
    <t>M4</t>
  </si>
  <si>
    <t>BOXPLOT</t>
  </si>
  <si>
    <t>Q1</t>
  </si>
  <si>
    <t>Q3</t>
  </si>
  <si>
    <t>RIQ</t>
  </si>
  <si>
    <t>BS</t>
  </si>
  <si>
    <t>BI</t>
  </si>
  <si>
    <t>H</t>
  </si>
  <si>
    <t>O</t>
  </si>
  <si>
    <t>COVARIANZA</t>
  </si>
  <si>
    <t>CORREL</t>
  </si>
  <si>
    <t>B1</t>
  </si>
  <si>
    <t>B0</t>
  </si>
  <si>
    <t>MODELO??R^2</t>
  </si>
  <si>
    <t>X</t>
  </si>
  <si>
    <t>Y</t>
  </si>
  <si>
    <t>Resumen</t>
  </si>
  <si>
    <t>Estadísticas de la regresión</t>
  </si>
  <si>
    <t>Coeficiente de correlación múltiple</t>
  </si>
  <si>
    <t>Coeficiente de determinación R^2</t>
  </si>
  <si>
    <t>R^2  ajustado</t>
  </si>
  <si>
    <t>Error típico</t>
  </si>
  <si>
    <t>Observaciones</t>
  </si>
  <si>
    <t>ANÁLISIS DE VARIANZA</t>
  </si>
  <si>
    <t>Regresión</t>
  </si>
  <si>
    <t>Residuos</t>
  </si>
  <si>
    <t>Total</t>
  </si>
  <si>
    <t>Intercepción</t>
  </si>
  <si>
    <t>Grados de libertad</t>
  </si>
  <si>
    <t>Suma de cuadrados</t>
  </si>
  <si>
    <t>Promedio de los cuadrados</t>
  </si>
  <si>
    <t>F</t>
  </si>
  <si>
    <t>Valor crítico de F</t>
  </si>
  <si>
    <t>Coeficientes</t>
  </si>
  <si>
    <t>Estadístico t</t>
  </si>
  <si>
    <t>Probabilidad</t>
  </si>
  <si>
    <t>Inferior 95%</t>
  </si>
  <si>
    <t>Superior 95%</t>
  </si>
  <si>
    <t>Inferior 95,0%</t>
  </si>
  <si>
    <t>Superior 95,0%</t>
  </si>
  <si>
    <t>T° H</t>
  </si>
  <si>
    <t>T° O</t>
  </si>
  <si>
    <t>.p´knm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</si>
</sst>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Fill="1" applyBorder="1"/>
    <xf numFmtId="0" fontId="2" fillId="0" borderId="12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Fill="1" applyBorder="1" applyAlignment="1"/>
    <xf numFmtId="0" fontId="0" fillId="0" borderId="8" xfId="0" applyFill="1" applyBorder="1" applyAlignment="1"/>
    <xf numFmtId="0" fontId="3" fillId="0" borderId="13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Continuous"/>
    </xf>
    <xf numFmtId="0" fontId="1" fillId="0" borderId="14" xfId="0" applyFont="1" applyBorder="1"/>
    <xf numFmtId="0" fontId="1" fillId="0" borderId="12" xfId="0" applyFont="1" applyBorder="1"/>
    <xf numFmtId="0" fontId="0" fillId="0" borderId="14" xfId="0" applyFill="1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F4" sqref="F4"/>
    </sheetView>
  </sheetViews>
  <sheetFormatPr baseColWidth="10" defaultRowHeight="15"/>
  <cols>
    <col min="10" max="10" width="15.5703125" customWidth="1"/>
  </cols>
  <sheetData>
    <row r="1" spans="1:11">
      <c r="A1" s="1" t="s">
        <v>0</v>
      </c>
      <c r="B1" s="1"/>
      <c r="C1" s="2"/>
      <c r="D1" s="2"/>
      <c r="E1" s="2"/>
      <c r="F1" s="2"/>
      <c r="G1" s="2"/>
      <c r="H1" s="2"/>
      <c r="I1" s="3" t="s">
        <v>1</v>
      </c>
      <c r="J1" s="2">
        <f>SUM(D3:D9)</f>
        <v>120</v>
      </c>
      <c r="K1" s="2"/>
    </row>
    <row r="2" spans="1:1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</row>
    <row r="3" spans="1:11">
      <c r="A3" s="2">
        <v>0.495</v>
      </c>
      <c r="B3" s="2">
        <v>6.2750000000000004</v>
      </c>
      <c r="C3" s="2">
        <f>AVERAGE(A3:B3)</f>
        <v>3.3850000000000002</v>
      </c>
      <c r="D3" s="2">
        <v>7</v>
      </c>
      <c r="E3" s="2">
        <f>D3/$J$1</f>
        <v>5.8333333333333334E-2</v>
      </c>
      <c r="F3" s="2">
        <f>D3</f>
        <v>7</v>
      </c>
      <c r="G3" s="2">
        <f>F3/$J$1</f>
        <v>5.8333333333333334E-2</v>
      </c>
      <c r="H3" s="2">
        <f>C3*E3</f>
        <v>0.19745833333333335</v>
      </c>
      <c r="I3" s="2">
        <f>H3*C3</f>
        <v>0.66839645833333339</v>
      </c>
      <c r="J3" s="2">
        <f>E3*POWER((C3-$H$11),3)</f>
        <v>-135.56720822060663</v>
      </c>
      <c r="K3" s="2">
        <f>E3*POWER((C3-$H$11),4)</f>
        <v>1795.7006455554517</v>
      </c>
    </row>
    <row r="4" spans="1:11">
      <c r="A4" s="2">
        <v>6.2750000000000004</v>
      </c>
      <c r="B4" s="2">
        <v>12.055</v>
      </c>
      <c r="C4" s="2">
        <f t="shared" ref="C4:C7" si="0">AVERAGE(A4:B4)</f>
        <v>9.1649999999999991</v>
      </c>
      <c r="D4" s="2">
        <v>14</v>
      </c>
      <c r="E4" s="2">
        <f t="shared" ref="E4:E7" si="1">D4/$J$1</f>
        <v>0.11666666666666667</v>
      </c>
      <c r="F4" s="2">
        <f>F3+D4</f>
        <v>21</v>
      </c>
      <c r="G4" s="2">
        <f t="shared" ref="G4:G7" si="2">F4/$J$1</f>
        <v>0.17499999999999999</v>
      </c>
      <c r="H4" s="2">
        <f t="shared" ref="H4:H6" si="3">C4*E4</f>
        <v>1.0692499999999998</v>
      </c>
      <c r="I4" s="2">
        <f t="shared" ref="I4:I7" si="4">H4*C4</f>
        <v>9.7996762499999974</v>
      </c>
      <c r="J4" s="2">
        <f>E4*POWER((C4-$H$11),3)</f>
        <v>-48.549153419685553</v>
      </c>
      <c r="K4" s="2">
        <f>E4*POWER((C4-$H$11),4)</f>
        <v>362.45988790580236</v>
      </c>
    </row>
    <row r="5" spans="1:11">
      <c r="A5" s="2">
        <v>12.055</v>
      </c>
      <c r="B5" s="2">
        <v>17.835000000000001</v>
      </c>
      <c r="C5" s="2">
        <f t="shared" si="0"/>
        <v>14.945</v>
      </c>
      <c r="D5" s="2">
        <v>42</v>
      </c>
      <c r="E5" s="2">
        <f t="shared" si="1"/>
        <v>0.35</v>
      </c>
      <c r="F5" s="2">
        <f t="shared" ref="F5:F7" si="5">F4+D5</f>
        <v>63</v>
      </c>
      <c r="G5" s="2">
        <f t="shared" si="2"/>
        <v>0.52500000000000002</v>
      </c>
      <c r="H5" s="2">
        <f t="shared" si="3"/>
        <v>5.2307499999999996</v>
      </c>
      <c r="I5" s="2">
        <f t="shared" si="4"/>
        <v>78.173558749999998</v>
      </c>
      <c r="J5" s="2">
        <f>E5*POWER((C5-$H$11),3)</f>
        <v>-1.6769184944733733</v>
      </c>
      <c r="K5" s="2">
        <f>E5*POWER((C5-$H$11),4)</f>
        <v>2.8270050952663581</v>
      </c>
    </row>
    <row r="6" spans="1:11">
      <c r="A6" s="2">
        <v>17.835000000000001</v>
      </c>
      <c r="B6" s="2">
        <v>23.614999999999998</v>
      </c>
      <c r="C6" s="2">
        <f t="shared" si="0"/>
        <v>20.725000000000001</v>
      </c>
      <c r="D6" s="2">
        <v>51</v>
      </c>
      <c r="E6" s="2">
        <f t="shared" si="1"/>
        <v>0.42499999999999999</v>
      </c>
      <c r="F6" s="2">
        <f t="shared" si="5"/>
        <v>114</v>
      </c>
      <c r="G6" s="2">
        <f t="shared" si="2"/>
        <v>0.95</v>
      </c>
      <c r="H6" s="2">
        <f t="shared" si="3"/>
        <v>8.8081250000000004</v>
      </c>
      <c r="I6" s="2">
        <f t="shared" si="4"/>
        <v>182.54839062500002</v>
      </c>
      <c r="J6" s="2">
        <f>E6*POWER((C6-$H$11),3)</f>
        <v>29.16657842084787</v>
      </c>
      <c r="K6" s="2">
        <f>E6*POWER((C6-$H$11),4)</f>
        <v>119.41283315135472</v>
      </c>
    </row>
    <row r="7" spans="1:11">
      <c r="A7" s="2">
        <v>23.614999999999998</v>
      </c>
      <c r="B7" s="2">
        <v>29.395</v>
      </c>
      <c r="C7" s="2">
        <f t="shared" si="0"/>
        <v>26.504999999999999</v>
      </c>
      <c r="D7" s="2">
        <v>6</v>
      </c>
      <c r="E7" s="2">
        <f t="shared" si="1"/>
        <v>0.05</v>
      </c>
      <c r="F7" s="2">
        <f t="shared" si="5"/>
        <v>120</v>
      </c>
      <c r="G7" s="2">
        <f t="shared" si="2"/>
        <v>1</v>
      </c>
      <c r="H7" s="2">
        <f>C7*E7</f>
        <v>1.32525</v>
      </c>
      <c r="I7" s="2">
        <f t="shared" si="4"/>
        <v>35.12575125</v>
      </c>
      <c r="J7" s="2">
        <f>E7*POWER((C7-$H$11),3)</f>
        <v>48.136151419241912</v>
      </c>
      <c r="K7" s="2">
        <f>E7*POWER((C7-$H$11),4)</f>
        <v>475.30438180549783</v>
      </c>
    </row>
    <row r="11" spans="1:11">
      <c r="G11" s="2" t="s">
        <v>13</v>
      </c>
      <c r="H11" s="2">
        <f>SUM(H3:H9)</f>
        <v>16.630833333333332</v>
      </c>
      <c r="J11" t="s">
        <v>14</v>
      </c>
      <c r="K11">
        <f>SUM(J3:J9)</f>
        <v>-108.49055029467576</v>
      </c>
    </row>
    <row r="12" spans="1:11">
      <c r="G12" s="2" t="s">
        <v>15</v>
      </c>
      <c r="H12" s="2"/>
      <c r="I12" t="s">
        <v>16</v>
      </c>
      <c r="J12" t="s">
        <v>17</v>
      </c>
      <c r="K12">
        <f>SUM(K3:K9)</f>
        <v>2755.7047535133734</v>
      </c>
    </row>
    <row r="13" spans="1:11">
      <c r="G13" s="2" t="s">
        <v>18</v>
      </c>
      <c r="H13" s="2">
        <f>MAX(B3:B23)-MIN(A3:A23)</f>
        <v>28.9</v>
      </c>
    </row>
    <row r="14" spans="1:11">
      <c r="G14" s="2"/>
      <c r="H14" s="2"/>
    </row>
    <row r="15" spans="1:11">
      <c r="G15" s="2" t="s">
        <v>19</v>
      </c>
      <c r="H15" s="2">
        <f>SUM(I3:I9)-H11*H11</f>
        <v>29.731155972222325</v>
      </c>
    </row>
    <row r="16" spans="1:11">
      <c r="G16" s="2" t="s">
        <v>20</v>
      </c>
      <c r="H16" s="2">
        <f>SQRT(H15)</f>
        <v>5.4526283544931173</v>
      </c>
    </row>
    <row r="17" spans="7:11">
      <c r="G17" s="2" t="s">
        <v>21</v>
      </c>
      <c r="H17" s="2">
        <f>H16/ABS(H11)</f>
        <v>0.32786260587221233</v>
      </c>
    </row>
    <row r="18" spans="7:11">
      <c r="G18" s="2"/>
      <c r="H18" s="2"/>
    </row>
    <row r="19" spans="7:11">
      <c r="G19" s="2" t="s">
        <v>22</v>
      </c>
      <c r="H19" s="2"/>
      <c r="J19" s="2" t="s">
        <v>23</v>
      </c>
      <c r="K19" s="2"/>
    </row>
    <row r="20" spans="7:11">
      <c r="G20" s="2" t="s">
        <v>24</v>
      </c>
      <c r="H20" s="2">
        <f>(3*(H11-H12))/H16</f>
        <v>9.1501743299425851</v>
      </c>
      <c r="J20" s="2" t="s">
        <v>25</v>
      </c>
      <c r="K20" s="2">
        <f>(K12/(POWER(H16,4)))-3</f>
        <v>0.11751889832329265</v>
      </c>
    </row>
    <row r="21" spans="7:11">
      <c r="G21" s="2" t="s">
        <v>26</v>
      </c>
      <c r="H21" s="2">
        <f>K11/(POWER(H16,3))</f>
        <v>-0.66922817866109952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03"/>
  <sheetViews>
    <sheetView topLeftCell="A13" workbookViewId="0">
      <selection activeCell="B19" sqref="B19"/>
    </sheetView>
  </sheetViews>
  <sheetFormatPr baseColWidth="10" defaultRowHeight="15"/>
  <cols>
    <col min="4" max="4" width="16" customWidth="1"/>
    <col min="5" max="5" width="11.85546875" bestFit="1" customWidth="1"/>
  </cols>
  <sheetData>
    <row r="1" spans="1:14" ht="15.75" thickBot="1">
      <c r="A1" s="15" t="s">
        <v>43</v>
      </c>
      <c r="B1" s="15" t="s">
        <v>44</v>
      </c>
    </row>
    <row r="2" spans="1:14" ht="16.5" thickBot="1">
      <c r="A2" s="13">
        <v>86</v>
      </c>
      <c r="B2" s="13">
        <v>90</v>
      </c>
      <c r="D2" s="2" t="s">
        <v>1</v>
      </c>
      <c r="E2" s="2">
        <f>COUNT(A2:A1001)</f>
        <v>15</v>
      </c>
      <c r="F2" s="2">
        <f>COUNT(B2:B1001)</f>
        <v>15</v>
      </c>
      <c r="G2" s="5"/>
      <c r="H2" s="4" t="s">
        <v>27</v>
      </c>
      <c r="I2" s="5">
        <f>IF(A2=0,0,(A2-E$4)^3)</f>
        <v>-7552609.1279999986</v>
      </c>
      <c r="J2" s="5">
        <f>IF(B2=0,0,(B2-F$4)^3)</f>
        <v>-3544253.0082962965</v>
      </c>
      <c r="K2" s="7"/>
      <c r="L2" t="s">
        <v>28</v>
      </c>
      <c r="M2">
        <f>IF(A2=0,0,(A2-E$4)^4)</f>
        <v>1481821910.9135997</v>
      </c>
      <c r="N2">
        <f>IF(B2=0,0,(B2-F$4)^4)</f>
        <v>540380441.99824202</v>
      </c>
    </row>
    <row r="3" spans="1:14" ht="16.5" thickBot="1">
      <c r="A3" s="14">
        <v>92</v>
      </c>
      <c r="B3" s="14">
        <v>91</v>
      </c>
      <c r="D3" s="2" t="s">
        <v>29</v>
      </c>
      <c r="E3" s="2">
        <f>SUM(A2:A1001)</f>
        <v>4233</v>
      </c>
      <c r="F3" s="2">
        <f>SUM(B2:B1001)</f>
        <v>3637</v>
      </c>
      <c r="G3" s="7"/>
      <c r="H3" s="8"/>
      <c r="I3" s="7">
        <f>IF(A3=0,0,(A3-E$4)^3)</f>
        <v>-6880682.8079999983</v>
      </c>
      <c r="J3" s="7">
        <f>IF(B3=0,0,(B3-F$4)^3)</f>
        <v>-3474971.154962963</v>
      </c>
      <c r="K3" s="7"/>
      <c r="M3">
        <f>IF(A3=0,0,(A3-E$4)^4)</f>
        <v>1308705870.0815995</v>
      </c>
      <c r="N3">
        <f>IF(B3=0,0,(B3-F$4)^4)</f>
        <v>526342297.60505676</v>
      </c>
    </row>
    <row r="4" spans="1:14" ht="16.5" thickBot="1">
      <c r="A4" s="14">
        <v>64</v>
      </c>
      <c r="B4" s="14">
        <v>95</v>
      </c>
      <c r="D4" s="2" t="s">
        <v>13</v>
      </c>
      <c r="E4" s="2">
        <f>AVERAGE(A2:A1001)</f>
        <v>282.2</v>
      </c>
      <c r="F4" s="2">
        <f>AVERAGE(B2:B1001)</f>
        <v>242.46666666666667</v>
      </c>
      <c r="G4" s="7"/>
      <c r="H4" s="8"/>
      <c r="I4" s="7">
        <f>IF(A4=0,0,(A4-E$4)^3)</f>
        <v>-10388772.567999998</v>
      </c>
      <c r="J4" s="7">
        <f>IF(B4=0,0,(B4-F$4)^3)</f>
        <v>-3206871.7416296294</v>
      </c>
      <c r="K4" s="7"/>
      <c r="M4">
        <f>IF(A4=0,0,(A4-E$4)^4)</f>
        <v>2266830174.3375998</v>
      </c>
      <c r="N4">
        <f>IF(B4=0,0,(B4-F$4)^4)</f>
        <v>472906686.16564935</v>
      </c>
    </row>
    <row r="5" spans="1:14" ht="16.5" thickBot="1">
      <c r="A5" s="14">
        <v>74</v>
      </c>
      <c r="B5" s="14">
        <v>100</v>
      </c>
      <c r="D5" s="2" t="s">
        <v>30</v>
      </c>
      <c r="E5" s="2">
        <f>MEDIAN(A2:A1001)</f>
        <v>231</v>
      </c>
      <c r="F5" s="2">
        <f>MEDIAN(B2:B1001)</f>
        <v>242</v>
      </c>
      <c r="G5" s="7"/>
      <c r="H5" s="8"/>
      <c r="I5" s="7">
        <f>IF(A5=0,0,(A5-E$4)^3)</f>
        <v>-9024895.3679999989</v>
      </c>
      <c r="J5" s="7">
        <f>IF(B5=0,0,(B5-F$4)^3)</f>
        <v>-2891610.4749629633</v>
      </c>
      <c r="K5" s="7"/>
      <c r="M5">
        <f>IF(A5=0,0,(A5-E$4)^4)</f>
        <v>1878983215.6175997</v>
      </c>
      <c r="N5">
        <f>IF(B5=0,0,(B5-F$4)^4)</f>
        <v>411958105.66639018</v>
      </c>
    </row>
    <row r="6" spans="1:14" ht="16.5" thickBot="1">
      <c r="A6" s="14">
        <v>223</v>
      </c>
      <c r="B6" s="14">
        <v>136</v>
      </c>
      <c r="D6" s="2" t="s">
        <v>31</v>
      </c>
      <c r="E6" s="2" t="e">
        <f>MODE(A2:A1001)</f>
        <v>#N/A</v>
      </c>
      <c r="F6" s="2" t="e">
        <f>MODE(B2:B1001)</f>
        <v>#N/A</v>
      </c>
      <c r="G6" s="11"/>
      <c r="H6" s="8"/>
      <c r="I6" s="7">
        <f>IF(A6=0,0,(A6-E$4)^3)</f>
        <v>-207474.68799999988</v>
      </c>
      <c r="J6" s="7">
        <f>IF(B6=0,0,(B6-F$4)^3)</f>
        <v>-1206815.7549629631</v>
      </c>
      <c r="K6" s="7"/>
      <c r="M6">
        <f>IF(A6=0,0,(A6-E$4)^4)</f>
        <v>12282501.529599989</v>
      </c>
      <c r="N6">
        <f>IF(B6=0,0,(B6-F$4)^4)</f>
        <v>128485650.71172348</v>
      </c>
    </row>
    <row r="7" spans="1:14" ht="16.5" thickBot="1">
      <c r="A7" s="14">
        <v>202</v>
      </c>
      <c r="B7" s="14">
        <v>197</v>
      </c>
      <c r="D7" s="2" t="s">
        <v>18</v>
      </c>
      <c r="E7" s="2">
        <f>MAX(A2:A1001)-MIN(A2:A1001)</f>
        <v>499</v>
      </c>
      <c r="F7" s="2">
        <f>MAX(B2:B1001)-MIN(B2:B1001)</f>
        <v>395</v>
      </c>
      <c r="H7" s="8"/>
      <c r="I7" s="7">
        <f>IF(A7=0,0,(A7-E$4)^3)</f>
        <v>-515849.60799999977</v>
      </c>
      <c r="J7" s="7">
        <f>IF(B7=0,0,(B7-F$4)^3)</f>
        <v>-93989.501629629638</v>
      </c>
      <c r="K7" s="7"/>
      <c r="M7">
        <f>IF(A7=0,0,(A7-E$4)^4)</f>
        <v>41371138.561599977</v>
      </c>
      <c r="N7">
        <f>IF(B7=0,0,(B7-F$4)^4)</f>
        <v>4273389.3407604946</v>
      </c>
    </row>
    <row r="8" spans="1:14" ht="16.5" thickBot="1">
      <c r="A8" s="14">
        <v>132</v>
      </c>
      <c r="B8" s="14">
        <v>210</v>
      </c>
      <c r="D8" s="2"/>
      <c r="E8" s="2"/>
      <c r="F8" s="2"/>
      <c r="H8" s="8"/>
      <c r="I8" s="7">
        <f>IF(A8=0,0,(A8-E$4)^3)</f>
        <v>-3388518.0079999994</v>
      </c>
      <c r="J8" s="7">
        <f>IF(B8=0,0,(B8-F$4)^3)</f>
        <v>-34222.608296296305</v>
      </c>
      <c r="K8" s="7"/>
      <c r="M8">
        <f>IF(A8=0,0,(A8-E$4)^4)</f>
        <v>508955404.80159986</v>
      </c>
      <c r="N8">
        <f>IF(B8=0,0,(B8-F$4)^4)</f>
        <v>1111094.0160197536</v>
      </c>
    </row>
    <row r="9" spans="1:14" ht="16.5" thickBot="1">
      <c r="A9" s="14">
        <v>413</v>
      </c>
      <c r="B9" s="14">
        <v>242</v>
      </c>
      <c r="D9" s="2" t="s">
        <v>32</v>
      </c>
      <c r="E9" s="2">
        <f>VAR(A2:A1001)*((E2-1)/E2)</f>
        <v>27926.559999999994</v>
      </c>
      <c r="F9" s="2">
        <f>VAR(B2:B1001)*((F2-1)/F2)</f>
        <v>14833.448888888886</v>
      </c>
      <c r="H9" s="8"/>
      <c r="I9" s="7">
        <f>IF(A9=0,0,(A9-E$4)^3)</f>
        <v>2237810.1120000007</v>
      </c>
      <c r="J9" s="7">
        <f>IF(B9=0,0,(B9-F$4)^3)</f>
        <v>-0.10162962962963086</v>
      </c>
      <c r="K9" s="7"/>
      <c r="M9">
        <f>IF(A9=0,0,(A9-E$4)^4)</f>
        <v>292705562.64960009</v>
      </c>
      <c r="N9">
        <f>IF(B9=0,0,(B9-F$4)^4)</f>
        <v>4.7427160493827926E-2</v>
      </c>
    </row>
    <row r="10" spans="1:14" ht="16.5" thickBot="1">
      <c r="A10" s="14">
        <v>231</v>
      </c>
      <c r="B10" s="14">
        <v>278</v>
      </c>
      <c r="D10" s="2" t="s">
        <v>33</v>
      </c>
      <c r="E10" s="2">
        <f>SQRT(E9)</f>
        <v>167.11241725257878</v>
      </c>
      <c r="F10" s="2">
        <f t="shared" ref="F10" si="0">SQRT(F9)</f>
        <v>121.79264710518811</v>
      </c>
      <c r="H10" s="8"/>
      <c r="I10" s="7">
        <f>IF(A10=0,0,(A10-E$4)^3)</f>
        <v>-134217.72799999992</v>
      </c>
      <c r="J10" s="7">
        <f>IF(B10=0,0,(B10-F$4)^3)</f>
        <v>44865.018370370366</v>
      </c>
      <c r="K10" s="7"/>
      <c r="M10">
        <f>IF(A10=0,0,(A10-E$4)^4)</f>
        <v>6871947.6735999929</v>
      </c>
      <c r="N10">
        <f>IF(B10=0,0,(B10-F$4)^4)</f>
        <v>1594203.6527604938</v>
      </c>
    </row>
    <row r="11" spans="1:14" ht="16.5" thickBot="1">
      <c r="A11" s="14">
        <v>466</v>
      </c>
      <c r="B11" s="14">
        <v>299</v>
      </c>
      <c r="D11" s="2"/>
      <c r="E11" s="2"/>
      <c r="F11" s="2"/>
      <c r="H11" s="8"/>
      <c r="I11" s="7">
        <f>IF(A11=0,0,(A11-E$4)^3)</f>
        <v>6209212.472000001</v>
      </c>
      <c r="J11" s="7">
        <f>IF(B11=0,0,(B11-F$4)^3)</f>
        <v>180681.53837037034</v>
      </c>
      <c r="K11" s="7"/>
      <c r="M11">
        <f>IF(A11=0,0,(A11-E$4)^4)</f>
        <v>1141253252.3536003</v>
      </c>
      <c r="N11">
        <f>IF(B11=0,0,(B11-F$4)^4)</f>
        <v>10214529.635871604</v>
      </c>
    </row>
    <row r="12" spans="1:14" ht="16.5" thickBot="1">
      <c r="A12" s="14">
        <v>365</v>
      </c>
      <c r="B12" s="14">
        <v>305</v>
      </c>
      <c r="D12" s="2" t="s">
        <v>34</v>
      </c>
      <c r="E12" s="2">
        <f>E10/ABS(E4)</f>
        <v>0.5921772404414557</v>
      </c>
      <c r="F12" s="2">
        <f>F10/ABS(F4)</f>
        <v>0.50230676562491661</v>
      </c>
      <c r="H12" s="8"/>
      <c r="I12" s="7">
        <f>IF(A12=0,0,(A12-E$4)^3)</f>
        <v>567663.55200000026</v>
      </c>
      <c r="J12" s="7">
        <f>IF(B12=0,0,(B12-F$4)^3)</f>
        <v>244531.45837037035</v>
      </c>
      <c r="K12" s="7"/>
      <c r="M12">
        <f>IF(A12=0,0,(A12-E$4)^4)</f>
        <v>47002542.105600029</v>
      </c>
      <c r="N12">
        <f>IF(B12=0,0,(B12-F$4)^4)</f>
        <v>15291367.196760492</v>
      </c>
    </row>
    <row r="13" spans="1:14" ht="16.5" thickBot="1">
      <c r="A13" s="14">
        <v>493</v>
      </c>
      <c r="B13" s="14">
        <v>327</v>
      </c>
      <c r="D13" s="2"/>
      <c r="E13" s="2"/>
      <c r="F13" s="2"/>
      <c r="H13" s="8"/>
      <c r="I13" s="7">
        <f>IF(A13=0,0,(A13-E$4)^3)</f>
        <v>9367243.7120000012</v>
      </c>
      <c r="J13" s="7">
        <f>IF(B13=0,0,(B13-F$4)^3)</f>
        <v>604065.43170370359</v>
      </c>
      <c r="K13" s="7"/>
      <c r="M13">
        <f>IF(A13=0,0,(A13-E$4)^4)</f>
        <v>1974614974.4896007</v>
      </c>
      <c r="N13">
        <f>IF(B13=0,0,(B13-F$4)^4)</f>
        <v>51063664.493353076</v>
      </c>
    </row>
    <row r="14" spans="1:14" ht="16.5" thickBot="1">
      <c r="A14" s="14">
        <v>382</v>
      </c>
      <c r="B14" s="14">
        <v>365</v>
      </c>
      <c r="D14" s="2" t="s">
        <v>35</v>
      </c>
      <c r="E14" s="2">
        <f>SUM(I2:I101)/E2</f>
        <v>526628.65600000066</v>
      </c>
      <c r="F14" s="2">
        <f>SUM(J2:J101)/F2</f>
        <v>536279.13659259258</v>
      </c>
      <c r="H14" s="8"/>
      <c r="I14" s="7">
        <f>IF(A14=0,0,(A14-E$4)^3)</f>
        <v>994011.99200000043</v>
      </c>
      <c r="J14" s="7">
        <f>IF(B14=0,0,(B14-F$4)^3)</f>
        <v>1839766.6583703703</v>
      </c>
      <c r="K14" s="7"/>
      <c r="M14">
        <f>IF(A14=0,0,(A14-E$4)^4)</f>
        <v>99202396.801600054</v>
      </c>
      <c r="N14">
        <f>IF(B14=0,0,(B14-F$4)^4)</f>
        <v>225432741.20564935</v>
      </c>
    </row>
    <row r="15" spans="1:14" ht="16.5" thickBot="1">
      <c r="A15" s="14">
        <v>447</v>
      </c>
      <c r="B15" s="14">
        <v>417</v>
      </c>
      <c r="D15" s="2" t="s">
        <v>24</v>
      </c>
      <c r="E15" s="2">
        <f>(3*(E4-E5))/E10</f>
        <v>0.91914175215264982</v>
      </c>
      <c r="F15" s="2">
        <f t="shared" ref="F15" si="1">(3*(F4-F5))/F10</f>
        <v>1.1494946807346047E-2</v>
      </c>
      <c r="H15" s="8"/>
      <c r="I15" s="7">
        <f>IF(A15=0,0,(A15-E$4)^3)</f>
        <v>4475809.7920000013</v>
      </c>
      <c r="J15" s="7">
        <f>IF(B15=0,0,(B15-F$4)^3)</f>
        <v>5316614.2317037033</v>
      </c>
      <c r="K15" s="7"/>
      <c r="M15">
        <f>IF(A15=0,0,(A15-E$4)^4)</f>
        <v>737613453.72160029</v>
      </c>
      <c r="N15">
        <f>IF(B15=0,0,(B15-F$4)^4)</f>
        <v>927926403.90668643</v>
      </c>
    </row>
    <row r="16" spans="1:14" ht="16.5" thickBot="1">
      <c r="A16" s="14">
        <v>563</v>
      </c>
      <c r="B16" s="14">
        <v>485</v>
      </c>
      <c r="D16" s="2" t="s">
        <v>25</v>
      </c>
      <c r="E16" s="2">
        <f>E14/(E10^3)</f>
        <v>0.11284396131541923</v>
      </c>
      <c r="F16" s="2">
        <f t="shared" ref="F16" si="2">F14/(F10^3)</f>
        <v>0.2968436015885913</v>
      </c>
      <c r="H16" s="8"/>
      <c r="I16" s="7">
        <f>IF(A16=0,0,(A16-E$4)^3)</f>
        <v>22140698.112</v>
      </c>
      <c r="J16" s="7">
        <f>IF(B16=0,0,(B16-F$4)^3)</f>
        <v>14266397.05837037</v>
      </c>
      <c r="K16" s="7"/>
      <c r="M16">
        <f>IF(A16=0,0,(A16-E$4)^4)</f>
        <v>6217108029.8495998</v>
      </c>
      <c r="N16">
        <f>IF(B16=0,0,(B16-F$4)^4)</f>
        <v>3460076833.2234273</v>
      </c>
    </row>
    <row r="17" spans="4:14">
      <c r="D17" s="2"/>
      <c r="E17" s="2"/>
      <c r="F17" s="2"/>
      <c r="H17" s="8"/>
      <c r="I17" s="7">
        <f>IF(A17=0,0,(A17-E$4)^3)</f>
        <v>0</v>
      </c>
      <c r="J17" s="7">
        <f>IF(B17=0,0,(B17-F$4)^3)</f>
        <v>0</v>
      </c>
      <c r="K17" s="7"/>
      <c r="M17">
        <f>IF(A17=0,0,(A17-E$4)^4)</f>
        <v>0</v>
      </c>
      <c r="N17">
        <f>IF(B17=0,0,(B17-F$4)^4)</f>
        <v>0</v>
      </c>
    </row>
    <row r="18" spans="4:14">
      <c r="D18" s="2" t="s">
        <v>36</v>
      </c>
      <c r="E18" s="2">
        <f>SUM(M2:M101)/E2</f>
        <v>1201021491.6991999</v>
      </c>
      <c r="F18" s="2">
        <f>SUM(N2:N101)/F2</f>
        <v>451803827.2577185</v>
      </c>
      <c r="H18" s="8"/>
      <c r="I18" s="7">
        <f>IF(A18=0,0,(A18-E$4)^3)</f>
        <v>0</v>
      </c>
      <c r="J18" s="7">
        <f>IF(B18=0,0,(B18-F$4)^3)</f>
        <v>0</v>
      </c>
      <c r="K18" s="7"/>
      <c r="M18">
        <f>IF(A18=0,0,(A18-E$4)^4)</f>
        <v>0</v>
      </c>
      <c r="N18">
        <f>IF(B18=0,0,(B18-F$4)^4)</f>
        <v>0</v>
      </c>
    </row>
    <row r="19" spans="4:14">
      <c r="D19" s="2" t="s">
        <v>25</v>
      </c>
      <c r="E19" s="2">
        <f>(E18/(E10^4))-3</f>
        <v>-1.4600171159284203</v>
      </c>
      <c r="F19" s="2">
        <f t="shared" ref="F19" si="3">(F18/(F10^4))-3</f>
        <v>-0.94663749930816232</v>
      </c>
      <c r="H19" s="8"/>
      <c r="I19" s="7">
        <f>IF(A19=0,0,(A19-E$4)^3)</f>
        <v>0</v>
      </c>
      <c r="J19" s="7">
        <f>IF(B19=0,0,(B19-F$4)^3)</f>
        <v>0</v>
      </c>
      <c r="K19" s="7"/>
      <c r="M19">
        <f>IF(A19=0,0,(A19-E$4)^4)</f>
        <v>0</v>
      </c>
      <c r="N19">
        <f>IF(B19=0,0,(B19-F$4)^4)</f>
        <v>0</v>
      </c>
    </row>
    <row r="20" spans="4:14" ht="15.75" thickBot="1">
      <c r="D20" s="10"/>
      <c r="E20" s="11"/>
      <c r="F20" s="11"/>
      <c r="H20" s="8"/>
      <c r="I20" s="7">
        <f>IF(A20=0,0,(A20-E$4)^3)</f>
        <v>0</v>
      </c>
      <c r="J20" s="7">
        <f>IF(B20=0,0,(B20-F$4)^3)</f>
        <v>0</v>
      </c>
      <c r="K20" s="7"/>
      <c r="M20">
        <f>IF(A20=0,0,(A20-E$4)^4)</f>
        <v>0</v>
      </c>
      <c r="N20">
        <f>IF(B20=0,0,(B20-F$4)^4)</f>
        <v>0</v>
      </c>
    </row>
    <row r="21" spans="4:14">
      <c r="H21" s="8"/>
      <c r="I21" s="7">
        <f>IF(A21=0,0,(A21-E$4)^3)</f>
        <v>0</v>
      </c>
      <c r="J21" s="7">
        <f>IF(B21=0,0,(B21-F$4)^3)</f>
        <v>0</v>
      </c>
      <c r="K21" s="7"/>
      <c r="M21">
        <f>IF(A21=0,0,(A21-E$4)^4)</f>
        <v>0</v>
      </c>
      <c r="N21">
        <f>IF(B21=0,0,(B21-F$4)^4)</f>
        <v>0</v>
      </c>
    </row>
    <row r="22" spans="4:14">
      <c r="D22" s="2" t="s">
        <v>37</v>
      </c>
      <c r="E22" s="2"/>
      <c r="F22" s="2"/>
      <c r="H22" s="8"/>
      <c r="I22" s="7">
        <f>IF(A22=0,0,(A22-E$4)^3)</f>
        <v>0</v>
      </c>
      <c r="J22" s="7">
        <f>IF(B22=0,0,(B22-F$4)^3)</f>
        <v>0</v>
      </c>
      <c r="K22" s="7"/>
      <c r="M22">
        <f>IF(A22=0,0,(A22-E$4)^4)</f>
        <v>0</v>
      </c>
      <c r="N22">
        <f>IF(B22=0,0,(B22-F$4)^4)</f>
        <v>0</v>
      </c>
    </row>
    <row r="23" spans="4:14">
      <c r="D23" s="2" t="s">
        <v>38</v>
      </c>
      <c r="E23" s="2">
        <f>PERCENTILE(A2:A101,0.25)</f>
        <v>112</v>
      </c>
      <c r="F23" s="2">
        <f>PERCENTILE(B2:B101,0.25)</f>
        <v>118</v>
      </c>
      <c r="H23" s="8"/>
      <c r="I23" s="7">
        <f>IF(A23=0,0,(A23-E$4)^3)</f>
        <v>0</v>
      </c>
      <c r="J23" s="7">
        <f>IF(B23=0,0,(B23-F$4)^3)</f>
        <v>0</v>
      </c>
      <c r="K23" s="7"/>
      <c r="M23">
        <f>IF(A23=0,0,(A23-E$4)^4)</f>
        <v>0</v>
      </c>
      <c r="N23">
        <f>IF(B23=0,0,(B23-F$4)^4)</f>
        <v>0</v>
      </c>
    </row>
    <row r="24" spans="4:14">
      <c r="D24" s="2" t="s">
        <v>39</v>
      </c>
      <c r="E24" s="2">
        <f>PERCENTILE(A2:A101,0.75)</f>
        <v>430</v>
      </c>
      <c r="F24" s="2">
        <f>PERCENTILE(B2:B101,0.75)</f>
        <v>316</v>
      </c>
      <c r="H24" s="8"/>
      <c r="I24" s="7">
        <f>IF(A24=0,0,(A24-E$4)^3)</f>
        <v>0</v>
      </c>
      <c r="J24" s="7">
        <f>IF(B24=0,0,(B24-F$4)^3)</f>
        <v>0</v>
      </c>
      <c r="K24" s="7"/>
      <c r="M24">
        <f>IF(A24=0,0,(A24-E$4)^4)</f>
        <v>0</v>
      </c>
      <c r="N24">
        <f>IF(B24=0,0,(B24-F$4)^4)</f>
        <v>0</v>
      </c>
    </row>
    <row r="25" spans="4:14">
      <c r="D25" s="2" t="s">
        <v>40</v>
      </c>
      <c r="E25" s="2">
        <f>E24-E23</f>
        <v>318</v>
      </c>
      <c r="F25" s="2">
        <f t="shared" ref="F25" si="4">F24-F23</f>
        <v>198</v>
      </c>
      <c r="H25" s="8"/>
      <c r="I25" s="7">
        <f>IF(A25=0,0,(A25-E$4)^3)</f>
        <v>0</v>
      </c>
      <c r="J25" s="7">
        <f>IF(B25=0,0,(B25-F$4)^3)</f>
        <v>0</v>
      </c>
      <c r="K25" s="7"/>
      <c r="M25">
        <f>IF(A25=0,0,(A25-E$4)^4)</f>
        <v>0</v>
      </c>
      <c r="N25">
        <f>IF(B25=0,0,(B25-F$4)^4)</f>
        <v>0</v>
      </c>
    </row>
    <row r="26" spans="4:14">
      <c r="D26" s="2"/>
      <c r="E26" s="2"/>
      <c r="F26" s="2"/>
      <c r="H26" s="8"/>
      <c r="I26" s="7">
        <f>IF(A26=0,0,(A26-E$4)^3)</f>
        <v>0</v>
      </c>
      <c r="J26" s="7">
        <f>IF(B26=0,0,(B26-F$4)^3)</f>
        <v>0</v>
      </c>
      <c r="K26" s="7"/>
      <c r="M26">
        <f>IF(A26=0,0,(A26-E$4)^4)</f>
        <v>0</v>
      </c>
      <c r="N26">
        <f>IF(B26=0,0,(B26-F$4)^4)</f>
        <v>0</v>
      </c>
    </row>
    <row r="27" spans="4:14">
      <c r="D27" s="2" t="s">
        <v>3</v>
      </c>
      <c r="E27" s="2">
        <f>E24+1.5*E25</f>
        <v>907</v>
      </c>
      <c r="F27" s="2">
        <f t="shared" ref="F27" si="5">F24+1.5*F25</f>
        <v>613</v>
      </c>
      <c r="H27" s="8"/>
      <c r="I27" s="7">
        <f>IF(A27=0,0,(A27-E$4)^3)</f>
        <v>0</v>
      </c>
      <c r="J27" s="7">
        <f>IF(B27=0,0,(B27-F$4)^3)</f>
        <v>0</v>
      </c>
      <c r="K27" s="7"/>
      <c r="M27">
        <f>IF(A27=0,0,(A27-E$4)^4)</f>
        <v>0</v>
      </c>
      <c r="N27">
        <f>IF(B27=0,0,(B27-F$4)^4)</f>
        <v>0</v>
      </c>
    </row>
    <row r="28" spans="4:14">
      <c r="D28" s="2" t="s">
        <v>2</v>
      </c>
      <c r="E28" s="2">
        <f>E23-1.5*E25</f>
        <v>-365</v>
      </c>
      <c r="F28" s="2">
        <f t="shared" ref="F28" si="6">F23-1.5*F25</f>
        <v>-179</v>
      </c>
      <c r="H28" s="8"/>
      <c r="I28" s="7">
        <f>IF(A28=0,0,(A28-E$4)^3)</f>
        <v>0</v>
      </c>
      <c r="J28" s="7">
        <f>IF(B28=0,0,(B28-F$4)^3)</f>
        <v>0</v>
      </c>
      <c r="K28" s="7"/>
      <c r="M28">
        <f>IF(A28=0,0,(A28-E$4)^4)</f>
        <v>0</v>
      </c>
      <c r="N28">
        <f>IF(B28=0,0,(B28-F$4)^4)</f>
        <v>0</v>
      </c>
    </row>
    <row r="29" spans="4:14">
      <c r="D29" s="2"/>
      <c r="E29" s="2"/>
      <c r="F29" s="2"/>
      <c r="H29" s="8"/>
      <c r="I29" s="7">
        <f>IF(A29=0,0,(A29-E$4)^3)</f>
        <v>0</v>
      </c>
      <c r="J29" s="7">
        <f>IF(B29=0,0,(B29-F$4)^3)</f>
        <v>0</v>
      </c>
      <c r="K29" s="7"/>
      <c r="M29">
        <f>IF(A29=0,0,(A29-E$4)^4)</f>
        <v>0</v>
      </c>
      <c r="N29">
        <f>IF(B29=0,0,(B29-F$4)^4)</f>
        <v>0</v>
      </c>
    </row>
    <row r="30" spans="4:14">
      <c r="D30" s="2" t="s">
        <v>41</v>
      </c>
      <c r="E30" s="2">
        <f>MIN(E27,MAX(A2:A101))</f>
        <v>563</v>
      </c>
      <c r="F30" s="2">
        <f>MIN(F27,MAX(B2:B101))</f>
        <v>485</v>
      </c>
      <c r="H30" s="8"/>
      <c r="I30" s="7">
        <f>IF(A30=0,0,(A30-E$4)^3)</f>
        <v>0</v>
      </c>
      <c r="J30" s="7">
        <f>IF(B30=0,0,(B30-F$4)^3)</f>
        <v>0</v>
      </c>
      <c r="K30" s="7"/>
      <c r="M30">
        <f>IF(A30=0,0,(A30-E$4)^4)</f>
        <v>0</v>
      </c>
      <c r="N30">
        <f>IF(B30=0,0,(B30-F$4)^4)</f>
        <v>0</v>
      </c>
    </row>
    <row r="31" spans="4:14">
      <c r="D31" s="2" t="s">
        <v>42</v>
      </c>
      <c r="E31" s="2">
        <f>MAX(E28,MIN(A2:A101))</f>
        <v>64</v>
      </c>
      <c r="F31" s="2">
        <f>MAX(F28,MIN(B2:B101))</f>
        <v>90</v>
      </c>
      <c r="H31" s="8"/>
      <c r="I31" s="7">
        <f>IF(A31=0,0,(A31-E$4)^3)</f>
        <v>0</v>
      </c>
      <c r="J31" s="7">
        <f>IF(B31=0,0,(B31-F$4)^3)</f>
        <v>0</v>
      </c>
      <c r="K31" s="7"/>
      <c r="M31">
        <f>IF(A31=0,0,(A31-E$4)^4)</f>
        <v>0</v>
      </c>
      <c r="N31">
        <f>IF(B31=0,0,(B31-F$4)^4)</f>
        <v>0</v>
      </c>
    </row>
    <row r="32" spans="4:14">
      <c r="H32" s="8"/>
      <c r="I32" s="7">
        <f>IF(A32=0,0,(A32-E$4)^3)</f>
        <v>0</v>
      </c>
      <c r="J32" s="7">
        <f>IF(B32=0,0,(B32-F$4)^3)</f>
        <v>0</v>
      </c>
      <c r="K32" s="7"/>
      <c r="M32">
        <f>IF(A32=0,0,(A32-E$4)^4)</f>
        <v>0</v>
      </c>
      <c r="N32">
        <f>IF(B32=0,0,(B32-F$4)^4)</f>
        <v>0</v>
      </c>
    </row>
    <row r="33" spans="8:14">
      <c r="H33" s="8"/>
      <c r="I33" s="7">
        <f>IF(A33=0,0,(A33-E$4)^3)</f>
        <v>0</v>
      </c>
      <c r="J33" s="7">
        <f>IF(B33=0,0,(B33-F$4)^3)</f>
        <v>0</v>
      </c>
      <c r="K33" s="7"/>
      <c r="M33">
        <f>IF(A33=0,0,(A33-E$4)^4)</f>
        <v>0</v>
      </c>
      <c r="N33">
        <f>IF(B33=0,0,(B33-F$4)^4)</f>
        <v>0</v>
      </c>
    </row>
    <row r="34" spans="8:14">
      <c r="H34" s="8"/>
      <c r="I34" s="7">
        <f>IF(A34=0,0,(A34-E$4)^3)</f>
        <v>0</v>
      </c>
      <c r="J34" s="7">
        <f>IF(B34=0,0,(B34-F$4)^3)</f>
        <v>0</v>
      </c>
      <c r="K34" s="7"/>
      <c r="M34">
        <f>IF(A34=0,0,(A34-E$4)^4)</f>
        <v>0</v>
      </c>
      <c r="N34">
        <f>IF(B34=0,0,(B34-F$4)^4)</f>
        <v>0</v>
      </c>
    </row>
    <row r="35" spans="8:14">
      <c r="H35" s="8"/>
      <c r="I35" s="7">
        <f>IF(A35=0,0,(A35-E$4)^3)</f>
        <v>0</v>
      </c>
      <c r="J35" s="7">
        <f>IF(B35=0,0,(B35-F$4)^3)</f>
        <v>0</v>
      </c>
      <c r="K35" s="7"/>
      <c r="M35">
        <f>IF(A35=0,0,(A35-E$4)^4)</f>
        <v>0</v>
      </c>
      <c r="N35">
        <f>IF(B35=0,0,(B35-F$4)^4)</f>
        <v>0</v>
      </c>
    </row>
    <row r="36" spans="8:14">
      <c r="H36" s="8"/>
      <c r="I36" s="7">
        <f>IF(A36=0,0,(A36-E$4)^3)</f>
        <v>0</v>
      </c>
      <c r="J36" s="7">
        <f>IF(B36=0,0,(B36-F$4)^3)</f>
        <v>0</v>
      </c>
      <c r="K36" s="7"/>
      <c r="M36">
        <f>IF(A36=0,0,(A36-E$4)^4)</f>
        <v>0</v>
      </c>
      <c r="N36">
        <f>IF(B36=0,0,(B36-F$4)^4)</f>
        <v>0</v>
      </c>
    </row>
    <row r="37" spans="8:14">
      <c r="H37" s="8"/>
      <c r="I37" s="7">
        <f>IF(A37=0,0,(A37-E$4)^3)</f>
        <v>0</v>
      </c>
      <c r="J37" s="7">
        <f>IF(B37=0,0,(B37-F$4)^3)</f>
        <v>0</v>
      </c>
      <c r="K37" s="7"/>
      <c r="M37">
        <f>IF(A37=0,0,(A37-E$4)^4)</f>
        <v>0</v>
      </c>
      <c r="N37">
        <f>IF(B37=0,0,(B37-F$4)^4)</f>
        <v>0</v>
      </c>
    </row>
    <row r="38" spans="8:14">
      <c r="H38" s="8"/>
      <c r="I38" s="7">
        <f>IF(A38=0,0,(A38-E$4)^3)</f>
        <v>0</v>
      </c>
      <c r="J38" s="7">
        <f>IF(B38=0,0,(B38-F$4)^3)</f>
        <v>0</v>
      </c>
      <c r="K38" s="7"/>
      <c r="M38">
        <f>IF(A38=0,0,(A38-E$4)^4)</f>
        <v>0</v>
      </c>
      <c r="N38">
        <f>IF(B38=0,0,(B38-F$4)^4)</f>
        <v>0</v>
      </c>
    </row>
    <row r="39" spans="8:14">
      <c r="H39" s="8"/>
      <c r="I39" s="7">
        <f>IF(A39=0,0,(A39-E$4)^3)</f>
        <v>0</v>
      </c>
      <c r="J39" s="7">
        <f>IF(B39=0,0,(B39-F$4)^3)</f>
        <v>0</v>
      </c>
      <c r="K39" s="7"/>
      <c r="M39">
        <f>IF(A39=0,0,(A39-E$4)^4)</f>
        <v>0</v>
      </c>
      <c r="N39">
        <f>IF(B39=0,0,(B39-F$4)^4)</f>
        <v>0</v>
      </c>
    </row>
    <row r="40" spans="8:14">
      <c r="H40" s="8"/>
      <c r="I40" s="7">
        <f>IF(A40=0,0,(A40-E$4)^3)</f>
        <v>0</v>
      </c>
      <c r="J40" s="7">
        <f>IF(B40=0,0,(B40-F$4)^3)</f>
        <v>0</v>
      </c>
      <c r="K40" s="7"/>
      <c r="M40">
        <f>IF(A40=0,0,(A40-E$4)^4)</f>
        <v>0</v>
      </c>
      <c r="N40">
        <f>IF(B40=0,0,(B40-F$4)^4)</f>
        <v>0</v>
      </c>
    </row>
    <row r="41" spans="8:14">
      <c r="H41" s="8"/>
      <c r="I41" s="7">
        <f>IF(A41=0,0,(A41-E$4)^3)</f>
        <v>0</v>
      </c>
      <c r="J41" s="7">
        <f>IF(B41=0,0,(B41-F$4)^3)</f>
        <v>0</v>
      </c>
      <c r="K41" s="7"/>
      <c r="M41">
        <f>IF(A41=0,0,(A41-E$4)^4)</f>
        <v>0</v>
      </c>
      <c r="N41">
        <f>IF(B41=0,0,(B41-F$4)^4)</f>
        <v>0</v>
      </c>
    </row>
    <row r="42" spans="8:14">
      <c r="H42" s="8"/>
      <c r="I42" s="7">
        <f>IF(A42=0,0,(A42-E$4)^3)</f>
        <v>0</v>
      </c>
      <c r="J42" s="7">
        <f>IF(B42=0,0,(B42-F$4)^3)</f>
        <v>0</v>
      </c>
      <c r="K42" s="7"/>
      <c r="M42">
        <f>IF(A42=0,0,(A42-E$4)^4)</f>
        <v>0</v>
      </c>
      <c r="N42">
        <f>IF(B42=0,0,(B42-F$4)^4)</f>
        <v>0</v>
      </c>
    </row>
    <row r="43" spans="8:14">
      <c r="H43" s="8"/>
      <c r="I43" s="7">
        <f>IF(A43=0,0,(A43-E$4)^3)</f>
        <v>0</v>
      </c>
      <c r="J43" s="7">
        <f>IF(B43=0,0,(B43-F$4)^3)</f>
        <v>0</v>
      </c>
      <c r="K43" s="7"/>
      <c r="M43">
        <f>IF(A43=0,0,(A43-E$4)^4)</f>
        <v>0</v>
      </c>
      <c r="N43">
        <f>IF(B43=0,0,(B43-F$4)^4)</f>
        <v>0</v>
      </c>
    </row>
    <row r="44" spans="8:14">
      <c r="H44" s="8"/>
      <c r="I44" s="7">
        <f>IF(A44=0,0,(A44-E$4)^3)</f>
        <v>0</v>
      </c>
      <c r="J44" s="7">
        <f>IF(B44=0,0,(B44-F$4)^3)</f>
        <v>0</v>
      </c>
      <c r="K44" s="7"/>
      <c r="M44">
        <f>IF(A44=0,0,(A44-E$4)^4)</f>
        <v>0</v>
      </c>
      <c r="N44">
        <f>IF(B44=0,0,(B44-F$4)^4)</f>
        <v>0</v>
      </c>
    </row>
    <row r="45" spans="8:14">
      <c r="H45" s="8"/>
      <c r="I45" s="7">
        <f>IF(A45=0,0,(A45-E$4)^3)</f>
        <v>0</v>
      </c>
      <c r="J45" s="7">
        <f>IF(B45=0,0,(B45-F$4)^3)</f>
        <v>0</v>
      </c>
      <c r="K45" s="7"/>
      <c r="M45">
        <f>IF(A45=0,0,(A45-E$4)^4)</f>
        <v>0</v>
      </c>
      <c r="N45">
        <f>IF(B45=0,0,(B45-F$4)^4)</f>
        <v>0</v>
      </c>
    </row>
    <row r="46" spans="8:14">
      <c r="H46" s="8"/>
      <c r="I46" s="7">
        <f>IF(A46=0,0,(A46-E$4)^3)</f>
        <v>0</v>
      </c>
      <c r="J46" s="7">
        <f>IF(B46=0,0,(B46-F$4)^3)</f>
        <v>0</v>
      </c>
      <c r="K46" s="7"/>
      <c r="M46">
        <f>IF(A46=0,0,(A46-E$4)^4)</f>
        <v>0</v>
      </c>
      <c r="N46">
        <f>IF(B46=0,0,(B46-F$4)^4)</f>
        <v>0</v>
      </c>
    </row>
    <row r="47" spans="8:14">
      <c r="H47" s="8"/>
      <c r="I47" s="7">
        <f>IF(A47=0,0,(A47-E$4)^3)</f>
        <v>0</v>
      </c>
      <c r="J47" s="7">
        <f>IF(B47=0,0,(B47-F$4)^3)</f>
        <v>0</v>
      </c>
      <c r="K47" s="7"/>
      <c r="M47">
        <f>IF(A47=0,0,(A47-E$4)^4)</f>
        <v>0</v>
      </c>
      <c r="N47">
        <f>IF(B47=0,0,(B47-F$4)^4)</f>
        <v>0</v>
      </c>
    </row>
    <row r="48" spans="8:14">
      <c r="H48" s="8"/>
      <c r="I48" s="7">
        <f>IF(A48=0,0,(A48-E$4)^3)</f>
        <v>0</v>
      </c>
      <c r="J48" s="7">
        <f>IF(B48=0,0,(B48-F$4)^3)</f>
        <v>0</v>
      </c>
      <c r="K48" s="7"/>
      <c r="M48">
        <f>IF(A48=0,0,(A48-E$4)^4)</f>
        <v>0</v>
      </c>
      <c r="N48">
        <f>IF(B48=0,0,(B48-F$4)^4)</f>
        <v>0</v>
      </c>
    </row>
    <row r="49" spans="8:14">
      <c r="H49" s="8"/>
      <c r="I49" s="7">
        <f>IF(A49=0,0,(A49-E$4)^3)</f>
        <v>0</v>
      </c>
      <c r="J49" s="7">
        <f>IF(B49=0,0,(B49-F$4)^3)</f>
        <v>0</v>
      </c>
      <c r="K49" s="7"/>
      <c r="M49">
        <f>IF(A49=0,0,(A49-E$4)^4)</f>
        <v>0</v>
      </c>
      <c r="N49">
        <f>IF(B49=0,0,(B49-F$4)^4)</f>
        <v>0</v>
      </c>
    </row>
    <row r="50" spans="8:14">
      <c r="H50" s="8"/>
      <c r="I50" s="7">
        <f>IF(A50=0,0,(A50-E$4)^3)</f>
        <v>0</v>
      </c>
      <c r="J50" s="7">
        <f>IF(B50=0,0,(B50-F$4)^3)</f>
        <v>0</v>
      </c>
      <c r="K50" s="7"/>
      <c r="M50">
        <f>IF(A50=0,0,(A50-E$4)^4)</f>
        <v>0</v>
      </c>
      <c r="N50">
        <f>IF(B50=0,0,(B50-F$4)^4)</f>
        <v>0</v>
      </c>
    </row>
    <row r="51" spans="8:14">
      <c r="H51" s="8"/>
      <c r="I51" s="7">
        <f>IF(A51=0,0,(A51-E$4)^3)</f>
        <v>0</v>
      </c>
      <c r="J51" s="7">
        <f>IF(B51=0,0,(B51-F$4)^3)</f>
        <v>0</v>
      </c>
      <c r="K51" s="7"/>
      <c r="M51">
        <f>IF(A51=0,0,(A51-E$4)^4)</f>
        <v>0</v>
      </c>
      <c r="N51">
        <f>IF(B51=0,0,(B51-F$4)^4)</f>
        <v>0</v>
      </c>
    </row>
    <row r="52" spans="8:14">
      <c r="H52" s="8"/>
      <c r="I52" s="7">
        <f>IF(A52=0,0,(A52-E$4)^3)</f>
        <v>0</v>
      </c>
      <c r="J52" s="7">
        <f>IF(B52=0,0,(B52-F$4)^3)</f>
        <v>0</v>
      </c>
      <c r="K52" s="7"/>
      <c r="M52">
        <f>IF(A52=0,0,(A52-E$4)^4)</f>
        <v>0</v>
      </c>
      <c r="N52">
        <f>IF(B52=0,0,(B52-F$4)^4)</f>
        <v>0</v>
      </c>
    </row>
    <row r="53" spans="8:14">
      <c r="H53" s="8"/>
      <c r="I53" s="7">
        <f>IF(A53=0,0,(A53-E$4)^3)</f>
        <v>0</v>
      </c>
      <c r="J53" s="7">
        <f>IF(B53=0,0,(B53-F$4)^3)</f>
        <v>0</v>
      </c>
      <c r="K53" s="7"/>
      <c r="M53">
        <f>IF(A53=0,0,(A53-E$4)^4)</f>
        <v>0</v>
      </c>
      <c r="N53">
        <f>IF(B53=0,0,(B53-F$4)^4)</f>
        <v>0</v>
      </c>
    </row>
    <row r="54" spans="8:14">
      <c r="H54" s="8"/>
      <c r="I54" s="7">
        <f>IF(A54=0,0,(A54-E$4)^3)</f>
        <v>0</v>
      </c>
      <c r="J54" s="7">
        <f>IF(B54=0,0,(B54-F$4)^3)</f>
        <v>0</v>
      </c>
      <c r="K54" s="7"/>
      <c r="M54">
        <f>IF(A54=0,0,(A54-E$4)^4)</f>
        <v>0</v>
      </c>
      <c r="N54">
        <f>IF(B54=0,0,(B54-F$4)^4)</f>
        <v>0</v>
      </c>
    </row>
    <row r="55" spans="8:14">
      <c r="H55" s="8"/>
      <c r="I55" s="7">
        <f>IF(A55=0,0,(A55-E$4)^3)</f>
        <v>0</v>
      </c>
      <c r="J55" s="7">
        <f>IF(B55=0,0,(B55-F$4)^3)</f>
        <v>0</v>
      </c>
      <c r="K55" s="7"/>
      <c r="M55">
        <f>IF(A55=0,0,(A55-E$4)^4)</f>
        <v>0</v>
      </c>
      <c r="N55">
        <f>IF(B55=0,0,(B55-F$4)^4)</f>
        <v>0</v>
      </c>
    </row>
    <row r="56" spans="8:14">
      <c r="H56" s="8"/>
      <c r="I56" s="7">
        <f>IF(A56=0,0,(A56-E$4)^3)</f>
        <v>0</v>
      </c>
      <c r="J56" s="7">
        <f>IF(B56=0,0,(B56-F$4)^3)</f>
        <v>0</v>
      </c>
      <c r="K56" s="7"/>
      <c r="M56">
        <f>IF(A56=0,0,(A56-E$4)^4)</f>
        <v>0</v>
      </c>
      <c r="N56">
        <f>IF(B56=0,0,(B56-F$4)^4)</f>
        <v>0</v>
      </c>
    </row>
    <row r="57" spans="8:14">
      <c r="H57" s="8"/>
      <c r="I57" s="7">
        <f>IF(A57=0,0,(A57-E$4)^3)</f>
        <v>0</v>
      </c>
      <c r="J57" s="7">
        <f>IF(B57=0,0,(B57-F$4)^3)</f>
        <v>0</v>
      </c>
      <c r="K57" s="7"/>
      <c r="M57">
        <f>IF(A57=0,0,(A57-E$4)^4)</f>
        <v>0</v>
      </c>
      <c r="N57">
        <f>IF(B57=0,0,(B57-F$4)^4)</f>
        <v>0</v>
      </c>
    </row>
    <row r="58" spans="8:14">
      <c r="H58" s="8"/>
      <c r="I58" s="7">
        <f>IF(A58=0,0,(A58-E$4)^3)</f>
        <v>0</v>
      </c>
      <c r="J58" s="7">
        <f>IF(B58=0,0,(B58-F$4)^3)</f>
        <v>0</v>
      </c>
      <c r="K58" s="7"/>
      <c r="M58">
        <f>IF(A58=0,0,(A58-E$4)^4)</f>
        <v>0</v>
      </c>
      <c r="N58">
        <f>IF(B58=0,0,(B58-F$4)^4)</f>
        <v>0</v>
      </c>
    </row>
    <row r="59" spans="8:14">
      <c r="H59" s="8"/>
      <c r="I59" s="7">
        <f>IF(A59=0,0,(A59-E$4)^3)</f>
        <v>0</v>
      </c>
      <c r="J59" s="7">
        <f>IF(B59=0,0,(B59-F$4)^3)</f>
        <v>0</v>
      </c>
      <c r="K59" s="7"/>
      <c r="M59">
        <f>IF(A59=0,0,(A59-E$4)^4)</f>
        <v>0</v>
      </c>
      <c r="N59">
        <f>IF(B59=0,0,(B59-F$4)^4)</f>
        <v>0</v>
      </c>
    </row>
    <row r="60" spans="8:14">
      <c r="H60" s="8"/>
      <c r="I60" s="7">
        <f>IF(A60=0,0,(A60-E$4)^3)</f>
        <v>0</v>
      </c>
      <c r="J60" s="7">
        <f>IF(B60=0,0,(B60-F$4)^3)</f>
        <v>0</v>
      </c>
      <c r="K60" s="7"/>
      <c r="M60">
        <f>IF(A60=0,0,(A60-E$4)^4)</f>
        <v>0</v>
      </c>
      <c r="N60">
        <f>IF(B60=0,0,(B60-F$4)^4)</f>
        <v>0</v>
      </c>
    </row>
    <row r="61" spans="8:14">
      <c r="H61" s="8"/>
      <c r="I61" s="7">
        <f>IF(A61=0,0,(A61-E$4)^3)</f>
        <v>0</v>
      </c>
      <c r="J61" s="7">
        <f>IF(B61=0,0,(B61-F$4)^3)</f>
        <v>0</v>
      </c>
      <c r="K61" s="7"/>
      <c r="M61">
        <f>IF(A61=0,0,(A61-E$4)^4)</f>
        <v>0</v>
      </c>
      <c r="N61">
        <f>IF(B61=0,0,(B61-F$4)^4)</f>
        <v>0</v>
      </c>
    </row>
    <row r="62" spans="8:14">
      <c r="H62" s="8"/>
      <c r="I62" s="7">
        <f>IF(A62=0,0,(A62-E$4)^3)</f>
        <v>0</v>
      </c>
      <c r="J62" s="7">
        <f>IF(B62=0,0,(B62-F$4)^3)</f>
        <v>0</v>
      </c>
      <c r="K62" s="7"/>
      <c r="M62">
        <f>IF(A62=0,0,(A62-E$4)^4)</f>
        <v>0</v>
      </c>
      <c r="N62">
        <f>IF(B62=0,0,(B62-F$4)^4)</f>
        <v>0</v>
      </c>
    </row>
    <row r="63" spans="8:14">
      <c r="H63" s="8"/>
      <c r="I63" s="7">
        <f>IF(A63=0,0,(A63-E$4)^3)</f>
        <v>0</v>
      </c>
      <c r="J63" s="7">
        <f>IF(B63=0,0,(B63-F$4)^3)</f>
        <v>0</v>
      </c>
      <c r="K63" s="7"/>
      <c r="M63">
        <f>IF(A63=0,0,(A63-E$4)^4)</f>
        <v>0</v>
      </c>
      <c r="N63">
        <f>IF(B63=0,0,(B63-F$4)^4)</f>
        <v>0</v>
      </c>
    </row>
    <row r="64" spans="8:14">
      <c r="H64" s="8"/>
      <c r="I64" s="7">
        <f>IF(A64=0,0,(A64-E$4)^3)</f>
        <v>0</v>
      </c>
      <c r="J64" s="7">
        <f>IF(B64=0,0,(B64-F$4)^3)</f>
        <v>0</v>
      </c>
      <c r="K64" s="7"/>
      <c r="M64">
        <f>IF(A64=0,0,(A64-E$4)^4)</f>
        <v>0</v>
      </c>
      <c r="N64">
        <f>IF(B64=0,0,(B64-F$4)^4)</f>
        <v>0</v>
      </c>
    </row>
    <row r="65" spans="8:14">
      <c r="H65" s="8"/>
      <c r="I65" s="7">
        <f>IF(A65=0,0,(A65-E$4)^3)</f>
        <v>0</v>
      </c>
      <c r="J65" s="7">
        <f>IF(B65=0,0,(B65-F$4)^3)</f>
        <v>0</v>
      </c>
      <c r="K65" s="7"/>
      <c r="M65">
        <f>IF(A65=0,0,(A65-E$4)^4)</f>
        <v>0</v>
      </c>
      <c r="N65">
        <f>IF(B65=0,0,(B65-F$4)^4)</f>
        <v>0</v>
      </c>
    </row>
    <row r="66" spans="8:14">
      <c r="H66" s="8"/>
      <c r="I66" s="7">
        <f>IF(A66=0,0,(A66-E$4)^3)</f>
        <v>0</v>
      </c>
      <c r="J66" s="7">
        <f>IF(B66=0,0,(B66-F$4)^3)</f>
        <v>0</v>
      </c>
      <c r="K66" s="7"/>
      <c r="M66">
        <f>IF(A66=0,0,(A66-E$4)^4)</f>
        <v>0</v>
      </c>
      <c r="N66">
        <f>IF(B66=0,0,(B66-F$4)^4)</f>
        <v>0</v>
      </c>
    </row>
    <row r="67" spans="8:14">
      <c r="H67" s="8"/>
      <c r="I67" s="7">
        <f>IF(A67=0,0,(A67-E$4)^3)</f>
        <v>0</v>
      </c>
      <c r="J67" s="7">
        <f>IF(B67=0,0,(B67-F$4)^3)</f>
        <v>0</v>
      </c>
      <c r="K67" s="7"/>
      <c r="M67">
        <f>IF(A67=0,0,(A67-E$4)^4)</f>
        <v>0</v>
      </c>
      <c r="N67">
        <f>IF(B67=0,0,(B67-F$4)^4)</f>
        <v>0</v>
      </c>
    </row>
    <row r="68" spans="8:14">
      <c r="H68" s="8"/>
      <c r="I68" s="7">
        <f>IF(A68=0,0,(A68-E$4)^3)</f>
        <v>0</v>
      </c>
      <c r="J68" s="7">
        <f>IF(B68=0,0,(B68-F$4)^3)</f>
        <v>0</v>
      </c>
      <c r="K68" s="7"/>
      <c r="M68">
        <f>IF(A68=0,0,(A68-E$4)^4)</f>
        <v>0</v>
      </c>
      <c r="N68">
        <f>IF(B68=0,0,(B68-F$4)^4)</f>
        <v>0</v>
      </c>
    </row>
    <row r="69" spans="8:14">
      <c r="H69" s="8"/>
      <c r="I69" s="7">
        <f>IF(A69=0,0,(A69-E$4)^3)</f>
        <v>0</v>
      </c>
      <c r="J69" s="7">
        <f>IF(B69=0,0,(B69-F$4)^3)</f>
        <v>0</v>
      </c>
      <c r="K69" s="7"/>
      <c r="M69">
        <f>IF(A69=0,0,(A69-E$4)^4)</f>
        <v>0</v>
      </c>
      <c r="N69">
        <f>IF(B69=0,0,(B69-F$4)^4)</f>
        <v>0</v>
      </c>
    </row>
    <row r="70" spans="8:14">
      <c r="H70" s="8"/>
      <c r="I70" s="7">
        <f>IF(A70=0,0,(A70-E$4)^3)</f>
        <v>0</v>
      </c>
      <c r="J70" s="7">
        <f>IF(B70=0,0,(B70-F$4)^3)</f>
        <v>0</v>
      </c>
      <c r="K70" s="7"/>
      <c r="M70">
        <f>IF(A70=0,0,(A70-E$4)^4)</f>
        <v>0</v>
      </c>
      <c r="N70">
        <f>IF(B70=0,0,(B70-F$4)^4)</f>
        <v>0</v>
      </c>
    </row>
    <row r="71" spans="8:14">
      <c r="H71" s="8"/>
      <c r="I71" s="7">
        <f>IF(A71=0,0,(A71-E$4)^3)</f>
        <v>0</v>
      </c>
      <c r="J71" s="7">
        <f>IF(B71=0,0,(B71-F$4)^3)</f>
        <v>0</v>
      </c>
      <c r="K71" s="7"/>
      <c r="M71">
        <f>IF(A71=0,0,(A71-E$4)^4)</f>
        <v>0</v>
      </c>
      <c r="N71">
        <f>IF(B71=0,0,(B71-F$4)^4)</f>
        <v>0</v>
      </c>
    </row>
    <row r="72" spans="8:14">
      <c r="H72" s="8"/>
      <c r="I72" s="7">
        <f>IF(A72=0,0,(A72-E$4)^3)</f>
        <v>0</v>
      </c>
      <c r="J72" s="7">
        <f>IF(B72=0,0,(B72-F$4)^3)</f>
        <v>0</v>
      </c>
      <c r="K72" s="7"/>
      <c r="M72">
        <f>IF(A72=0,0,(A72-E$4)^4)</f>
        <v>0</v>
      </c>
      <c r="N72">
        <f>IF(B72=0,0,(B72-F$4)^4)</f>
        <v>0</v>
      </c>
    </row>
    <row r="73" spans="8:14">
      <c r="H73" s="8"/>
      <c r="I73" s="7">
        <f>IF(A73=0,0,(A73-E$4)^3)</f>
        <v>0</v>
      </c>
      <c r="J73" s="7">
        <f>IF(B73=0,0,(B73-F$4)^3)</f>
        <v>0</v>
      </c>
      <c r="K73" s="7"/>
      <c r="M73">
        <f>IF(A73=0,0,(A73-E$4)^4)</f>
        <v>0</v>
      </c>
      <c r="N73">
        <f>IF(B73=0,0,(B73-F$4)^4)</f>
        <v>0</v>
      </c>
    </row>
    <row r="74" spans="8:14">
      <c r="H74" s="8"/>
      <c r="I74" s="7">
        <f>IF(A74=0,0,(A74-E$4)^3)</f>
        <v>0</v>
      </c>
      <c r="J74" s="7">
        <f>IF(B74=0,0,(B74-F$4)^3)</f>
        <v>0</v>
      </c>
      <c r="K74" s="7"/>
      <c r="M74">
        <f>IF(A74=0,0,(A74-E$4)^4)</f>
        <v>0</v>
      </c>
      <c r="N74">
        <f>IF(B74=0,0,(B74-F$4)^4)</f>
        <v>0</v>
      </c>
    </row>
    <row r="75" spans="8:14">
      <c r="H75" s="8"/>
      <c r="I75" s="7">
        <f>IF(A75=0,0,(A75-E$4)^3)</f>
        <v>0</v>
      </c>
      <c r="J75" s="7">
        <f>IF(B75=0,0,(B75-F$4)^3)</f>
        <v>0</v>
      </c>
      <c r="K75" s="7"/>
      <c r="M75">
        <f>IF(A75=0,0,(A75-E$4)^4)</f>
        <v>0</v>
      </c>
      <c r="N75">
        <f>IF(B75=0,0,(B75-F$4)^4)</f>
        <v>0</v>
      </c>
    </row>
    <row r="76" spans="8:14">
      <c r="H76" s="8"/>
      <c r="I76" s="7">
        <f>IF(A76=0,0,(A76-E$4)^3)</f>
        <v>0</v>
      </c>
      <c r="J76" s="7">
        <f>IF(B76=0,0,(B76-F$4)^3)</f>
        <v>0</v>
      </c>
      <c r="K76" s="7"/>
      <c r="M76">
        <f>IF(A76=0,0,(A76-E$4)^4)</f>
        <v>0</v>
      </c>
      <c r="N76">
        <f>IF(B76=0,0,(B76-F$4)^4)</f>
        <v>0</v>
      </c>
    </row>
    <row r="77" spans="8:14">
      <c r="H77" s="8"/>
      <c r="I77" s="7">
        <f>IF(A77=0,0,(A77-E$4)^3)</f>
        <v>0</v>
      </c>
      <c r="J77" s="7">
        <f>IF(B77=0,0,(B77-F$4)^3)</f>
        <v>0</v>
      </c>
      <c r="K77" s="7"/>
      <c r="M77">
        <f>IF(A77=0,0,(A77-E$4)^4)</f>
        <v>0</v>
      </c>
      <c r="N77">
        <f>IF(B77=0,0,(B77-F$4)^4)</f>
        <v>0</v>
      </c>
    </row>
    <row r="78" spans="8:14">
      <c r="H78" s="8"/>
      <c r="I78" s="7">
        <f>IF(A78=0,0,(A78-E$4)^3)</f>
        <v>0</v>
      </c>
      <c r="J78" s="7">
        <f>IF(B78=0,0,(B78-F$4)^3)</f>
        <v>0</v>
      </c>
      <c r="K78" s="7"/>
      <c r="M78">
        <f>IF(A78=0,0,(A78-E$4)^4)</f>
        <v>0</v>
      </c>
      <c r="N78">
        <f>IF(B78=0,0,(B78-F$4)^4)</f>
        <v>0</v>
      </c>
    </row>
    <row r="79" spans="8:14">
      <c r="H79" s="8"/>
      <c r="I79" s="7">
        <f>IF(A79=0,0,(A79-E$4)^3)</f>
        <v>0</v>
      </c>
      <c r="J79" s="7">
        <f>IF(B79=0,0,(B79-F$4)^3)</f>
        <v>0</v>
      </c>
      <c r="K79" s="7"/>
      <c r="M79">
        <f>IF(A79=0,0,(A79-E$4)^4)</f>
        <v>0</v>
      </c>
      <c r="N79">
        <f>IF(B79=0,0,(B79-F$4)^4)</f>
        <v>0</v>
      </c>
    </row>
    <row r="80" spans="8:14">
      <c r="H80" s="8"/>
      <c r="I80" s="7">
        <f>IF(A80=0,0,(A80-E$4)^3)</f>
        <v>0</v>
      </c>
      <c r="J80" s="7">
        <f>IF(B80=0,0,(B80-F$4)^3)</f>
        <v>0</v>
      </c>
      <c r="K80" s="7"/>
      <c r="M80">
        <f>IF(A80=0,0,(A80-E$4)^4)</f>
        <v>0</v>
      </c>
      <c r="N80">
        <f>IF(B80=0,0,(B80-F$4)^4)</f>
        <v>0</v>
      </c>
    </row>
    <row r="81" spans="8:14">
      <c r="H81" s="8"/>
      <c r="I81" s="7">
        <f>IF(A81=0,0,(A81-E$4)^3)</f>
        <v>0</v>
      </c>
      <c r="J81" s="7">
        <f>IF(B81=0,0,(B81-F$4)^3)</f>
        <v>0</v>
      </c>
      <c r="K81" s="7"/>
      <c r="M81">
        <f>IF(A81=0,0,(A81-E$4)^4)</f>
        <v>0</v>
      </c>
      <c r="N81">
        <f>IF(B81=0,0,(B81-F$4)^4)</f>
        <v>0</v>
      </c>
    </row>
    <row r="82" spans="8:14">
      <c r="H82" s="8"/>
      <c r="I82" s="7">
        <f>IF(A82=0,0,(A82-E$4)^3)</f>
        <v>0</v>
      </c>
      <c r="J82" s="7">
        <f>IF(B82=0,0,(B82-F$4)^3)</f>
        <v>0</v>
      </c>
      <c r="K82" s="7"/>
      <c r="M82">
        <f>IF(A82=0,0,(A82-E$4)^4)</f>
        <v>0</v>
      </c>
      <c r="N82">
        <f>IF(B82=0,0,(B82-F$4)^4)</f>
        <v>0</v>
      </c>
    </row>
    <row r="83" spans="8:14">
      <c r="H83" s="8"/>
      <c r="I83" s="7">
        <f>IF(A83=0,0,(A83-E$4)^3)</f>
        <v>0</v>
      </c>
      <c r="J83" s="7">
        <f>IF(B83=0,0,(B83-F$4)^3)</f>
        <v>0</v>
      </c>
      <c r="K83" s="7"/>
      <c r="M83">
        <f>IF(A83=0,0,(A83-E$4)^4)</f>
        <v>0</v>
      </c>
      <c r="N83">
        <f>IF(B83=0,0,(B83-F$4)^4)</f>
        <v>0</v>
      </c>
    </row>
    <row r="84" spans="8:14">
      <c r="H84" s="8"/>
      <c r="I84" s="7">
        <f>IF(A84=0,0,(A84-E$4)^3)</f>
        <v>0</v>
      </c>
      <c r="J84" s="7">
        <f>IF(B84=0,0,(B84-F$4)^3)</f>
        <v>0</v>
      </c>
      <c r="K84" s="7"/>
      <c r="M84">
        <f>IF(A84=0,0,(A84-E$4)^4)</f>
        <v>0</v>
      </c>
      <c r="N84">
        <f>IF(B84=0,0,(B84-F$4)^4)</f>
        <v>0</v>
      </c>
    </row>
    <row r="85" spans="8:14">
      <c r="H85" s="8"/>
      <c r="I85" s="7">
        <f>IF(A85=0,0,(A85-E$4)^3)</f>
        <v>0</v>
      </c>
      <c r="J85" s="7">
        <f>IF(B85=0,0,(B85-F$4)^3)</f>
        <v>0</v>
      </c>
      <c r="K85" s="7"/>
      <c r="M85">
        <f>IF(A85=0,0,(A85-E$4)^4)</f>
        <v>0</v>
      </c>
      <c r="N85">
        <f>IF(B85=0,0,(B85-F$4)^4)</f>
        <v>0</v>
      </c>
    </row>
    <row r="86" spans="8:14">
      <c r="H86" s="8"/>
      <c r="I86" s="7">
        <f>IF(A86=0,0,(A86-E$4)^3)</f>
        <v>0</v>
      </c>
      <c r="J86" s="7">
        <f>IF(B86=0,0,(B86-F$4)^3)</f>
        <v>0</v>
      </c>
      <c r="K86" s="7"/>
      <c r="M86">
        <f>IF(A86=0,0,(A86-E$4)^4)</f>
        <v>0</v>
      </c>
      <c r="N86">
        <f>IF(B86=0,0,(B86-F$4)^4)</f>
        <v>0</v>
      </c>
    </row>
    <row r="87" spans="8:14">
      <c r="H87" s="8"/>
      <c r="I87" s="7">
        <f>IF(A87=0,0,(A87-E$4)^3)</f>
        <v>0</v>
      </c>
      <c r="J87" s="7">
        <f>IF(B87=0,0,(B87-F$4)^3)</f>
        <v>0</v>
      </c>
      <c r="K87" s="7"/>
      <c r="M87">
        <f>IF(A87=0,0,(A87-E$4)^4)</f>
        <v>0</v>
      </c>
      <c r="N87">
        <f>IF(B87=0,0,(B87-F$4)^4)</f>
        <v>0</v>
      </c>
    </row>
    <row r="88" spans="8:14">
      <c r="H88" s="8"/>
      <c r="I88" s="7">
        <f>IF(A88=0,0,(A88-E$4)^3)</f>
        <v>0</v>
      </c>
      <c r="J88" s="7">
        <f>IF(B88=0,0,(B88-F$4)^3)</f>
        <v>0</v>
      </c>
      <c r="K88" s="7"/>
      <c r="M88">
        <f>IF(A88=0,0,(A88-E$4)^4)</f>
        <v>0</v>
      </c>
      <c r="N88">
        <f>IF(B88=0,0,(B88-F$4)^4)</f>
        <v>0</v>
      </c>
    </row>
    <row r="89" spans="8:14">
      <c r="H89" s="8"/>
      <c r="I89" s="7">
        <f>IF(A89=0,0,(A89-E$4)^3)</f>
        <v>0</v>
      </c>
      <c r="J89" s="7">
        <f>IF(B89=0,0,(B89-F$4)^3)</f>
        <v>0</v>
      </c>
      <c r="K89" s="7"/>
      <c r="M89">
        <f>IF(A89=0,0,(A89-E$4)^4)</f>
        <v>0</v>
      </c>
      <c r="N89">
        <f>IF(B89=0,0,(B89-F$4)^4)</f>
        <v>0</v>
      </c>
    </row>
    <row r="90" spans="8:14">
      <c r="H90" s="8"/>
      <c r="I90" s="7">
        <f>IF(A90=0,0,(A90-E$4)^3)</f>
        <v>0</v>
      </c>
      <c r="J90" s="7">
        <f>IF(B90=0,0,(B90-F$4)^3)</f>
        <v>0</v>
      </c>
      <c r="K90" s="7"/>
      <c r="M90">
        <f>IF(A90=0,0,(A90-E$4)^4)</f>
        <v>0</v>
      </c>
      <c r="N90">
        <f>IF(B90=0,0,(B90-F$4)^4)</f>
        <v>0</v>
      </c>
    </row>
    <row r="91" spans="8:14">
      <c r="H91" s="8"/>
      <c r="I91" s="7">
        <f>IF(A91=0,0,(A91-E$4)^3)</f>
        <v>0</v>
      </c>
      <c r="J91" s="7">
        <f>IF(B91=0,0,(B91-F$4)^3)</f>
        <v>0</v>
      </c>
      <c r="K91" s="7"/>
      <c r="M91">
        <f>IF(A91=0,0,(A91-E$4)^4)</f>
        <v>0</v>
      </c>
      <c r="N91">
        <f>IF(B91=0,0,(B91-F$4)^4)</f>
        <v>0</v>
      </c>
    </row>
    <row r="92" spans="8:14">
      <c r="H92" s="8"/>
      <c r="I92" s="7">
        <f>IF(A92=0,0,(A92-E$4)^3)</f>
        <v>0</v>
      </c>
      <c r="J92" s="7">
        <f>IF(B92=0,0,(B92-F$4)^3)</f>
        <v>0</v>
      </c>
      <c r="K92" s="7"/>
      <c r="M92">
        <f>IF(A92=0,0,(A92-E$4)^4)</f>
        <v>0</v>
      </c>
      <c r="N92">
        <f>IF(B92=0,0,(B92-F$4)^4)</f>
        <v>0</v>
      </c>
    </row>
    <row r="93" spans="8:14">
      <c r="H93" s="8"/>
      <c r="I93" s="7">
        <f>IF(A93=0,0,(A93-E$4)^3)</f>
        <v>0</v>
      </c>
      <c r="J93" s="7">
        <f>IF(B93=0,0,(B93-F$4)^3)</f>
        <v>0</v>
      </c>
      <c r="K93" s="7"/>
      <c r="M93">
        <f>IF(A93=0,0,(A93-E$4)^4)</f>
        <v>0</v>
      </c>
      <c r="N93">
        <f>IF(B93=0,0,(B93-F$4)^4)</f>
        <v>0</v>
      </c>
    </row>
    <row r="94" spans="8:14">
      <c r="H94" s="8"/>
      <c r="I94" s="7">
        <f>IF(A94=0,0,(A94-E$4)^3)</f>
        <v>0</v>
      </c>
      <c r="J94" s="7">
        <f>IF(B94=0,0,(B94-F$4)^3)</f>
        <v>0</v>
      </c>
      <c r="K94" s="7"/>
      <c r="M94">
        <f>IF(A94=0,0,(A94-E$4)^4)</f>
        <v>0</v>
      </c>
      <c r="N94">
        <f>IF(B94=0,0,(B94-F$4)^4)</f>
        <v>0</v>
      </c>
    </row>
    <row r="95" spans="8:14">
      <c r="H95" s="8"/>
      <c r="I95" s="7">
        <f>IF(A95=0,0,(A95-E$4)^3)</f>
        <v>0</v>
      </c>
      <c r="J95" s="7">
        <f>IF(B95=0,0,(B95-F$4)^3)</f>
        <v>0</v>
      </c>
      <c r="K95" s="7"/>
      <c r="M95">
        <f>IF(A95=0,0,(A95-E$4)^4)</f>
        <v>0</v>
      </c>
      <c r="N95">
        <f>IF(B95=0,0,(B95-F$4)^4)</f>
        <v>0</v>
      </c>
    </row>
    <row r="96" spans="8:14">
      <c r="H96" s="8"/>
      <c r="I96" s="7">
        <f>IF(A96=0,0,(A96-E$4)^3)</f>
        <v>0</v>
      </c>
      <c r="J96" s="7">
        <f>IF(B96=0,0,(B96-F$4)^3)</f>
        <v>0</v>
      </c>
      <c r="K96" s="7"/>
      <c r="M96">
        <f>IF(A96=0,0,(A96-E$4)^4)</f>
        <v>0</v>
      </c>
      <c r="N96">
        <f>IF(B96=0,0,(B96-F$4)^4)</f>
        <v>0</v>
      </c>
    </row>
    <row r="97" spans="8:14">
      <c r="H97" s="8"/>
      <c r="I97" s="7">
        <f>IF(A97=0,0,(A97-E$4)^3)</f>
        <v>0</v>
      </c>
      <c r="J97" s="7">
        <f>IF(B97=0,0,(B97-F$4)^3)</f>
        <v>0</v>
      </c>
      <c r="K97" s="7"/>
      <c r="M97">
        <f>IF(A97=0,0,(A97-E$4)^4)</f>
        <v>0</v>
      </c>
      <c r="N97">
        <f>IF(B97=0,0,(B97-F$4)^4)</f>
        <v>0</v>
      </c>
    </row>
    <row r="98" spans="8:14">
      <c r="H98" s="8"/>
      <c r="I98" s="7">
        <f>IF(A98=0,0,(A98-E$4)^3)</f>
        <v>0</v>
      </c>
      <c r="J98" s="7">
        <f>IF(B98=0,0,(B98-F$4)^3)</f>
        <v>0</v>
      </c>
      <c r="K98" s="7"/>
      <c r="M98">
        <f>IF(A98=0,0,(A98-E$4)^4)</f>
        <v>0</v>
      </c>
      <c r="N98">
        <f>IF(B98=0,0,(B98-F$4)^4)</f>
        <v>0</v>
      </c>
    </row>
    <row r="99" spans="8:14">
      <c r="H99" s="8"/>
      <c r="I99" s="7">
        <f>IF(A99=0,0,(A99-E$4)^3)</f>
        <v>0</v>
      </c>
      <c r="J99" s="7">
        <f>IF(B99=0,0,(B99-F$4)^3)</f>
        <v>0</v>
      </c>
      <c r="K99" s="7"/>
      <c r="M99">
        <f>IF(A99=0,0,(A99-E$4)^4)</f>
        <v>0</v>
      </c>
      <c r="N99">
        <f>IF(B99=0,0,(B99-F$4)^4)</f>
        <v>0</v>
      </c>
    </row>
    <row r="100" spans="8:14">
      <c r="H100" s="8"/>
      <c r="I100" s="7">
        <f>IF(A100=0,0,(A100-E$4)^3)</f>
        <v>0</v>
      </c>
      <c r="J100" s="7">
        <f>IF(B100=0,0,(B100-F$4)^3)</f>
        <v>0</v>
      </c>
      <c r="K100" s="7"/>
      <c r="M100">
        <f>IF(A100=0,0,(A100-E$4)^4)</f>
        <v>0</v>
      </c>
      <c r="N100">
        <f>IF(B100=0,0,(B100-F$4)^4)</f>
        <v>0</v>
      </c>
    </row>
    <row r="101" spans="8:14">
      <c r="H101" s="8"/>
      <c r="I101" s="7">
        <f>IF(A101=0,0,(A101-E$4)^3)</f>
        <v>0</v>
      </c>
      <c r="J101" s="7">
        <f>IF(B101=0,0,(B101-F$4)^3)</f>
        <v>0</v>
      </c>
      <c r="K101" s="7"/>
      <c r="M101">
        <f>IF(A101=0,0,(A101-E$4)^4)</f>
        <v>0</v>
      </c>
      <c r="N101">
        <f>IF(B101=0,0,(B101-F$4)^4)</f>
        <v>0</v>
      </c>
    </row>
    <row r="102" spans="8:14">
      <c r="H102" s="8"/>
      <c r="I102" s="7"/>
      <c r="J102" s="7"/>
      <c r="K102" s="7"/>
    </row>
    <row r="103" spans="8:14" ht="15.75" thickBot="1">
      <c r="H103" s="10"/>
      <c r="I103" s="11"/>
      <c r="J103" s="11"/>
      <c r="K103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03"/>
  <sheetViews>
    <sheetView topLeftCell="A7" workbookViewId="0">
      <selection activeCell="A7" sqref="A1:XFD1048576"/>
    </sheetView>
  </sheetViews>
  <sheetFormatPr baseColWidth="10" defaultRowHeight="15"/>
  <cols>
    <col min="5" max="5" width="16" customWidth="1"/>
    <col min="6" max="6" width="11.85546875" bestFit="1" customWidth="1"/>
    <col min="9" max="9" width="14.85546875" customWidth="1"/>
    <col min="10" max="10" width="17.28515625" customWidth="1"/>
  </cols>
  <sheetData>
    <row r="1" spans="1:21" ht="15.75" thickBot="1">
      <c r="A1" s="19" t="s">
        <v>50</v>
      </c>
      <c r="B1" s="19" t="s">
        <v>51</v>
      </c>
    </row>
    <row r="2" spans="1:21" ht="16.5" thickBot="1">
      <c r="A2" s="13">
        <v>1.65</v>
      </c>
      <c r="B2" s="17">
        <v>86</v>
      </c>
      <c r="E2" s="4" t="s">
        <v>1</v>
      </c>
      <c r="F2" s="5">
        <f>COUNT(A2:A1001)</f>
        <v>15</v>
      </c>
      <c r="G2" s="5">
        <f>COUNT(B2:B1001)</f>
        <v>15</v>
      </c>
      <c r="H2" s="6"/>
      <c r="I2" s="5"/>
      <c r="J2" s="4">
        <f>IF(A2=0,0,A2-$F$4)</f>
        <v>-9.6493333333333329</v>
      </c>
      <c r="K2" s="5">
        <f>IF(B2=0,0,B2-$G$4)</f>
        <v>-196.2</v>
      </c>
      <c r="L2" s="5">
        <f>J2*K2</f>
        <v>1893.1991999999998</v>
      </c>
      <c r="M2" s="4" t="s">
        <v>27</v>
      </c>
      <c r="N2" s="5">
        <f>IF(A2=0,0,(A2-F$4)^3)</f>
        <v>-898.44589286637029</v>
      </c>
      <c r="O2" s="5">
        <f t="shared" ref="O2:P17" si="0">IF(B2=0,0,(B2-G$4)^3)</f>
        <v>-7552609.1279999986</v>
      </c>
      <c r="P2" s="6">
        <f t="shared" si="0"/>
        <v>0</v>
      </c>
      <c r="Q2" s="7"/>
      <c r="R2" t="s">
        <v>28</v>
      </c>
      <c r="S2">
        <f>IF(A2=0,0,(A2-F$4)^4)</f>
        <v>8669.4039022318957</v>
      </c>
      <c r="T2">
        <f t="shared" ref="T2:U17" si="1">IF(B2=0,0,(B2-G$4)^4)</f>
        <v>1481821910.9135997</v>
      </c>
      <c r="U2">
        <f t="shared" si="1"/>
        <v>0</v>
      </c>
    </row>
    <row r="3" spans="1:21" ht="16.5" thickBot="1">
      <c r="A3" s="14">
        <v>1.65</v>
      </c>
      <c r="B3" s="18">
        <v>92</v>
      </c>
      <c r="E3" s="8" t="s">
        <v>29</v>
      </c>
      <c r="F3" s="7">
        <f>SUM(A2:A1001)</f>
        <v>169.49</v>
      </c>
      <c r="G3" s="7">
        <f>SUM(B2:B1001)</f>
        <v>4233</v>
      </c>
      <c r="H3" s="9"/>
      <c r="I3" s="7"/>
      <c r="J3" s="4">
        <f>IF(A3=0,0,A3-$F$4)</f>
        <v>-9.6493333333333329</v>
      </c>
      <c r="K3" s="5">
        <f t="shared" ref="K3:K66" si="2">IF(B3=0,0,B3-$G$4)</f>
        <v>-190.2</v>
      </c>
      <c r="L3" s="5">
        <f t="shared" ref="L3:L66" si="3">J3*K3</f>
        <v>1835.3031999999998</v>
      </c>
      <c r="M3" s="8"/>
      <c r="N3" s="7">
        <f t="shared" ref="N3:P66" si="4">IF(A3=0,0,(A3-F$4)^3)</f>
        <v>-898.44589286637029</v>
      </c>
      <c r="O3" s="7">
        <f t="shared" si="0"/>
        <v>-6880682.8079999983</v>
      </c>
      <c r="P3" s="9">
        <f t="shared" si="0"/>
        <v>0</v>
      </c>
      <c r="Q3" s="7"/>
      <c r="S3">
        <f t="shared" ref="S3:U66" si="5">IF(A3=0,0,(A3-F$4)^4)</f>
        <v>8669.4039022318957</v>
      </c>
      <c r="T3">
        <f t="shared" si="1"/>
        <v>1308705870.0815995</v>
      </c>
      <c r="U3">
        <f t="shared" si="1"/>
        <v>0</v>
      </c>
    </row>
    <row r="4" spans="1:21" ht="16.5" thickBot="1">
      <c r="A4" s="13">
        <v>1.65</v>
      </c>
      <c r="B4" s="18">
        <v>64</v>
      </c>
      <c r="E4" s="8" t="s">
        <v>13</v>
      </c>
      <c r="F4" s="7">
        <f>AVERAGE(A2:A1001)</f>
        <v>11.299333333333333</v>
      </c>
      <c r="G4" s="7">
        <f>AVERAGE(B2:B1001)</f>
        <v>282.2</v>
      </c>
      <c r="H4" s="9"/>
      <c r="I4" s="7"/>
      <c r="J4" s="4">
        <f>IF(A4=0,0,A4-$F$4)</f>
        <v>-9.6493333333333329</v>
      </c>
      <c r="K4" s="5">
        <f t="shared" si="2"/>
        <v>-218.2</v>
      </c>
      <c r="L4" s="5">
        <f t="shared" si="3"/>
        <v>2105.4845333333333</v>
      </c>
      <c r="M4" s="8"/>
      <c r="N4" s="7">
        <f t="shared" si="4"/>
        <v>-898.44589286637029</v>
      </c>
      <c r="O4" s="7">
        <f t="shared" si="0"/>
        <v>-10388772.567999998</v>
      </c>
      <c r="P4" s="9">
        <f t="shared" si="0"/>
        <v>0</v>
      </c>
      <c r="Q4" s="7"/>
      <c r="S4">
        <f t="shared" si="5"/>
        <v>8669.4039022318957</v>
      </c>
      <c r="T4">
        <f t="shared" si="1"/>
        <v>2266830174.3375998</v>
      </c>
      <c r="U4">
        <f t="shared" si="1"/>
        <v>0</v>
      </c>
    </row>
    <row r="5" spans="1:21" ht="16.5" thickBot="1">
      <c r="A5" s="14">
        <v>1.65</v>
      </c>
      <c r="B5" s="18">
        <v>74</v>
      </c>
      <c r="E5" s="8" t="s">
        <v>30</v>
      </c>
      <c r="F5" s="7">
        <f>MEDIAN(A2:A1001)</f>
        <v>4.4800000000000004</v>
      </c>
      <c r="G5" s="7">
        <f>MEDIAN(B2:B1001)</f>
        <v>231</v>
      </c>
      <c r="H5" s="9"/>
      <c r="I5" s="7"/>
      <c r="J5" s="4">
        <f>IF(A5=0,0,A5-$F$4)</f>
        <v>-9.6493333333333329</v>
      </c>
      <c r="K5" s="5">
        <f t="shared" si="2"/>
        <v>-208.2</v>
      </c>
      <c r="L5" s="5">
        <f t="shared" si="3"/>
        <v>2008.9911999999997</v>
      </c>
      <c r="M5" s="8"/>
      <c r="N5" s="7">
        <f t="shared" si="4"/>
        <v>-898.44589286637029</v>
      </c>
      <c r="O5" s="7">
        <f t="shared" si="0"/>
        <v>-9024895.3679999989</v>
      </c>
      <c r="P5" s="9">
        <f t="shared" si="0"/>
        <v>0</v>
      </c>
      <c r="Q5" s="7"/>
      <c r="S5">
        <f t="shared" si="5"/>
        <v>8669.4039022318957</v>
      </c>
      <c r="T5">
        <f t="shared" si="1"/>
        <v>1878983215.6175997</v>
      </c>
      <c r="U5">
        <f t="shared" si="1"/>
        <v>0</v>
      </c>
    </row>
    <row r="6" spans="1:21" ht="16.5" thickBot="1">
      <c r="A6" s="13">
        <v>1.65</v>
      </c>
      <c r="B6" s="18">
        <v>223</v>
      </c>
      <c r="E6" s="8" t="s">
        <v>31</v>
      </c>
      <c r="F6" s="7">
        <f>MODE(A2:A1001)</f>
        <v>1.65</v>
      </c>
      <c r="G6" s="7" t="e">
        <f>MODE(B2:B1001)</f>
        <v>#N/A</v>
      </c>
      <c r="H6" s="9"/>
      <c r="I6" s="7"/>
      <c r="J6" s="4">
        <f>IF(A6=0,0,A6-$F$4)</f>
        <v>-9.6493333333333329</v>
      </c>
      <c r="K6" s="5">
        <f t="shared" si="2"/>
        <v>-59.199999999999989</v>
      </c>
      <c r="L6" s="5">
        <f t="shared" si="3"/>
        <v>571.24053333333325</v>
      </c>
      <c r="M6" s="8"/>
      <c r="N6" s="7">
        <f t="shared" si="4"/>
        <v>-898.44589286637029</v>
      </c>
      <c r="O6" s="7">
        <f t="shared" si="0"/>
        <v>-207474.68799999988</v>
      </c>
      <c r="P6" s="9">
        <f t="shared" si="0"/>
        <v>0</v>
      </c>
      <c r="Q6" s="7"/>
      <c r="S6">
        <f t="shared" si="5"/>
        <v>8669.4039022318957</v>
      </c>
      <c r="T6">
        <f t="shared" si="1"/>
        <v>12282501.529599989</v>
      </c>
      <c r="U6">
        <f t="shared" si="1"/>
        <v>0</v>
      </c>
    </row>
    <row r="7" spans="1:21" ht="16.5" thickBot="1">
      <c r="A7" s="14">
        <v>4.4800000000000004</v>
      </c>
      <c r="B7" s="18">
        <v>202</v>
      </c>
      <c r="E7" s="8" t="s">
        <v>18</v>
      </c>
      <c r="F7" s="7">
        <f>MAX(A2:A1001)-MIN(A2:A1001)</f>
        <v>31.35</v>
      </c>
      <c r="G7" s="7">
        <f>MAX(B2:B1001)-MIN(B2:B1001)</f>
        <v>499</v>
      </c>
      <c r="H7" s="9"/>
      <c r="I7" s="7"/>
      <c r="J7" s="4">
        <f>IF(A7=0,0,A7-$F$4)</f>
        <v>-6.8193333333333328</v>
      </c>
      <c r="K7" s="5">
        <f t="shared" si="2"/>
        <v>-80.199999999999989</v>
      </c>
      <c r="L7" s="5">
        <f t="shared" si="3"/>
        <v>546.91053333333321</v>
      </c>
      <c r="M7" s="8"/>
      <c r="N7" s="7">
        <f t="shared" si="4"/>
        <v>-317.12155229303698</v>
      </c>
      <c r="O7" s="7">
        <f t="shared" si="0"/>
        <v>-515849.60799999977</v>
      </c>
      <c r="P7" s="9">
        <f t="shared" si="0"/>
        <v>0</v>
      </c>
      <c r="Q7" s="7"/>
      <c r="S7">
        <f t="shared" si="5"/>
        <v>2162.5575722703165</v>
      </c>
      <c r="T7">
        <f t="shared" si="1"/>
        <v>41371138.561599977</v>
      </c>
      <c r="U7">
        <f t="shared" si="1"/>
        <v>0</v>
      </c>
    </row>
    <row r="8" spans="1:21" ht="16.5" thickBot="1">
      <c r="A8" s="14">
        <v>4.4800000000000004</v>
      </c>
      <c r="B8" s="18">
        <v>132</v>
      </c>
      <c r="E8" s="8"/>
      <c r="F8" s="7"/>
      <c r="G8" s="7"/>
      <c r="H8" s="9"/>
      <c r="I8" s="7"/>
      <c r="J8" s="4">
        <f>IF(A8=0,0,A8-$F$4)</f>
        <v>-6.8193333333333328</v>
      </c>
      <c r="K8" s="5">
        <f t="shared" si="2"/>
        <v>-150.19999999999999</v>
      </c>
      <c r="L8" s="5">
        <f t="shared" si="3"/>
        <v>1024.2638666666664</v>
      </c>
      <c r="M8" s="8"/>
      <c r="N8" s="7">
        <f t="shared" si="4"/>
        <v>-317.12155229303698</v>
      </c>
      <c r="O8" s="7">
        <f t="shared" si="0"/>
        <v>-3388518.0079999994</v>
      </c>
      <c r="P8" s="9">
        <f t="shared" si="0"/>
        <v>0</v>
      </c>
      <c r="Q8" s="7"/>
      <c r="S8">
        <f t="shared" si="5"/>
        <v>2162.5575722703165</v>
      </c>
      <c r="T8">
        <f t="shared" si="1"/>
        <v>508955404.80159986</v>
      </c>
      <c r="U8">
        <f t="shared" si="1"/>
        <v>0</v>
      </c>
    </row>
    <row r="9" spans="1:21" ht="16.5" thickBot="1">
      <c r="A9" s="14">
        <v>4.4800000000000004</v>
      </c>
      <c r="B9" s="18">
        <v>413</v>
      </c>
      <c r="E9" s="8" t="s">
        <v>32</v>
      </c>
      <c r="F9" s="7">
        <f>VAR(A2:A1001)*((F2-1)/F2)</f>
        <v>134.73731288888885</v>
      </c>
      <c r="G9" s="7">
        <f>VAR(B2:B1001)*((G2-1)/G2)</f>
        <v>27926.559999999994</v>
      </c>
      <c r="H9" s="9"/>
      <c r="I9" s="7"/>
      <c r="J9" s="4">
        <f t="shared" ref="J9:J67" si="6">IF(A9=0,0,A9-$F$4)</f>
        <v>-6.8193333333333328</v>
      </c>
      <c r="K9" s="5">
        <f t="shared" si="2"/>
        <v>130.80000000000001</v>
      </c>
      <c r="L9" s="5">
        <f t="shared" si="3"/>
        <v>-891.96879999999999</v>
      </c>
      <c r="M9" s="8"/>
      <c r="N9" s="7">
        <f t="shared" si="4"/>
        <v>-317.12155229303698</v>
      </c>
      <c r="O9" s="7">
        <f t="shared" si="0"/>
        <v>2237810.1120000007</v>
      </c>
      <c r="P9" s="9">
        <f t="shared" si="0"/>
        <v>0</v>
      </c>
      <c r="Q9" s="7"/>
      <c r="S9">
        <f t="shared" si="5"/>
        <v>2162.5575722703165</v>
      </c>
      <c r="T9">
        <f t="shared" si="1"/>
        <v>292705562.64960009</v>
      </c>
      <c r="U9">
        <f t="shared" si="1"/>
        <v>0</v>
      </c>
    </row>
    <row r="10" spans="1:21" ht="16.5" thickBot="1">
      <c r="A10" s="14">
        <v>12.2</v>
      </c>
      <c r="B10" s="18">
        <v>231</v>
      </c>
      <c r="E10" s="8" t="s">
        <v>33</v>
      </c>
      <c r="F10" s="7">
        <f>SQRT(F9)</f>
        <v>11.607640280818874</v>
      </c>
      <c r="G10" s="7">
        <f t="shared" ref="G10" si="7">SQRT(G9)</f>
        <v>167.11241725257878</v>
      </c>
      <c r="H10" s="7"/>
      <c r="I10" s="7"/>
      <c r="J10" s="4">
        <f t="shared" si="6"/>
        <v>0.90066666666666606</v>
      </c>
      <c r="K10" s="5">
        <f t="shared" si="2"/>
        <v>-51.199999999999989</v>
      </c>
      <c r="L10" s="5">
        <f t="shared" si="3"/>
        <v>-46.114133333333292</v>
      </c>
      <c r="M10" s="8"/>
      <c r="N10" s="7">
        <f t="shared" si="4"/>
        <v>0.73062120029629485</v>
      </c>
      <c r="O10" s="7">
        <f t="shared" si="0"/>
        <v>-134217.72799999992</v>
      </c>
      <c r="P10" s="9">
        <f t="shared" si="0"/>
        <v>0</v>
      </c>
      <c r="Q10" s="7"/>
      <c r="S10">
        <f t="shared" si="5"/>
        <v>0.65804616106686253</v>
      </c>
      <c r="T10">
        <f t="shared" si="1"/>
        <v>6871947.6735999929</v>
      </c>
      <c r="U10">
        <f t="shared" si="1"/>
        <v>0</v>
      </c>
    </row>
    <row r="11" spans="1:21" ht="16.5" thickBot="1">
      <c r="A11" s="14">
        <v>12.2</v>
      </c>
      <c r="B11" s="18">
        <v>466</v>
      </c>
      <c r="E11" s="8"/>
      <c r="F11" s="7"/>
      <c r="G11" s="7"/>
      <c r="H11" s="9"/>
      <c r="I11" s="7"/>
      <c r="J11" s="4">
        <f t="shared" si="6"/>
        <v>0.90066666666666606</v>
      </c>
      <c r="K11" s="5">
        <f t="shared" si="2"/>
        <v>183.8</v>
      </c>
      <c r="L11" s="5">
        <f t="shared" si="3"/>
        <v>165.54253333333324</v>
      </c>
      <c r="M11" s="8"/>
      <c r="N11" s="7">
        <f t="shared" si="4"/>
        <v>0.73062120029629485</v>
      </c>
      <c r="O11" s="7">
        <f t="shared" si="0"/>
        <v>6209212.472000001</v>
      </c>
      <c r="P11" s="9">
        <f t="shared" si="0"/>
        <v>0</v>
      </c>
      <c r="Q11" s="7"/>
      <c r="S11">
        <f t="shared" si="5"/>
        <v>0.65804616106686253</v>
      </c>
      <c r="T11">
        <f t="shared" si="1"/>
        <v>1141253252.3536003</v>
      </c>
      <c r="U11">
        <f t="shared" si="1"/>
        <v>0</v>
      </c>
    </row>
    <row r="12" spans="1:21" ht="16.5" thickBot="1">
      <c r="A12" s="14">
        <v>12.2</v>
      </c>
      <c r="B12" s="18">
        <v>365</v>
      </c>
      <c r="E12" s="8" t="s">
        <v>34</v>
      </c>
      <c r="F12" s="7">
        <f>F10/ABS(F4)</f>
        <v>1.0272854104211642</v>
      </c>
      <c r="G12" s="7">
        <f>G10/ABS(G4)</f>
        <v>0.5921772404414557</v>
      </c>
      <c r="H12" s="9"/>
      <c r="I12" s="7"/>
      <c r="J12" s="4">
        <f t="shared" si="6"/>
        <v>0.90066666666666606</v>
      </c>
      <c r="K12" s="5">
        <f t="shared" si="2"/>
        <v>82.800000000000011</v>
      </c>
      <c r="L12" s="5">
        <f t="shared" si="3"/>
        <v>74.575199999999967</v>
      </c>
      <c r="M12" s="8"/>
      <c r="N12" s="7">
        <f t="shared" si="4"/>
        <v>0.73062120029629485</v>
      </c>
      <c r="O12" s="7">
        <f t="shared" si="0"/>
        <v>567663.55200000026</v>
      </c>
      <c r="P12" s="9">
        <f t="shared" si="0"/>
        <v>0</v>
      </c>
      <c r="Q12" s="7"/>
      <c r="S12">
        <f t="shared" si="5"/>
        <v>0.65804616106686253</v>
      </c>
      <c r="T12">
        <f t="shared" si="1"/>
        <v>47002542.105600029</v>
      </c>
      <c r="U12">
        <f t="shared" si="1"/>
        <v>0</v>
      </c>
    </row>
    <row r="13" spans="1:21" ht="16.5" thickBot="1">
      <c r="A13" s="14">
        <v>12.2</v>
      </c>
      <c r="B13" s="18">
        <v>493</v>
      </c>
      <c r="E13" s="8"/>
      <c r="F13" s="7"/>
      <c r="G13" s="7"/>
      <c r="H13" s="9"/>
      <c r="I13" s="7"/>
      <c r="J13" s="4">
        <f t="shared" si="6"/>
        <v>0.90066666666666606</v>
      </c>
      <c r="K13" s="5">
        <f t="shared" si="2"/>
        <v>210.8</v>
      </c>
      <c r="L13" s="5">
        <f t="shared" si="3"/>
        <v>189.86053333333322</v>
      </c>
      <c r="M13" s="8"/>
      <c r="N13" s="7">
        <f t="shared" si="4"/>
        <v>0.73062120029629485</v>
      </c>
      <c r="O13" s="7">
        <f t="shared" si="0"/>
        <v>9367243.7120000012</v>
      </c>
      <c r="P13" s="9">
        <f t="shared" si="0"/>
        <v>0</v>
      </c>
      <c r="Q13" s="7"/>
      <c r="S13">
        <f t="shared" si="5"/>
        <v>0.65804616106686253</v>
      </c>
      <c r="T13">
        <f t="shared" si="1"/>
        <v>1974614974.4896007</v>
      </c>
      <c r="U13">
        <f t="shared" si="1"/>
        <v>0</v>
      </c>
    </row>
    <row r="14" spans="1:21" ht="16.5" thickBot="1">
      <c r="A14" s="14">
        <v>33</v>
      </c>
      <c r="B14" s="18">
        <v>382</v>
      </c>
      <c r="E14" s="8" t="s">
        <v>35</v>
      </c>
      <c r="F14" s="7">
        <f>SUM(N2:N101)/F2</f>
        <v>1681.1395193594076</v>
      </c>
      <c r="G14" s="7">
        <f>SUM(O2:O101)/G2</f>
        <v>526628.65600000066</v>
      </c>
      <c r="H14" s="9"/>
      <c r="I14" s="7"/>
      <c r="J14" s="4">
        <f t="shared" si="6"/>
        <v>21.700666666666667</v>
      </c>
      <c r="K14" s="5">
        <f t="shared" si="2"/>
        <v>99.800000000000011</v>
      </c>
      <c r="L14" s="5">
        <f t="shared" si="3"/>
        <v>2165.7265333333335</v>
      </c>
      <c r="M14" s="8"/>
      <c r="N14" s="7">
        <f t="shared" si="4"/>
        <v>10219.254808933631</v>
      </c>
      <c r="O14" s="7">
        <f t="shared" si="0"/>
        <v>994011.99200000043</v>
      </c>
      <c r="P14" s="9">
        <f t="shared" si="0"/>
        <v>0</v>
      </c>
      <c r="Q14" s="7"/>
      <c r="S14">
        <f t="shared" si="5"/>
        <v>221764.64219039906</v>
      </c>
      <c r="T14">
        <f t="shared" si="1"/>
        <v>99202396.801600054</v>
      </c>
      <c r="U14">
        <f t="shared" si="1"/>
        <v>0</v>
      </c>
    </row>
    <row r="15" spans="1:21" ht="16.5" thickBot="1">
      <c r="A15" s="14">
        <v>33</v>
      </c>
      <c r="B15" s="18">
        <v>447</v>
      </c>
      <c r="E15" s="8" t="s">
        <v>24</v>
      </c>
      <c r="F15" s="7">
        <f>(3*(F4-F5))/F10</f>
        <v>1.7624598544637848</v>
      </c>
      <c r="G15" s="7">
        <f t="shared" ref="G15" si="8">(3*(G4-G5))/G10</f>
        <v>0.91914175215264982</v>
      </c>
      <c r="H15" s="9"/>
      <c r="I15" s="7"/>
      <c r="J15" s="4">
        <f t="shared" si="6"/>
        <v>21.700666666666667</v>
      </c>
      <c r="K15" s="5">
        <f t="shared" si="2"/>
        <v>164.8</v>
      </c>
      <c r="L15" s="5">
        <f t="shared" si="3"/>
        <v>3576.269866666667</v>
      </c>
      <c r="M15" s="8"/>
      <c r="N15" s="7">
        <f t="shared" si="4"/>
        <v>10219.254808933631</v>
      </c>
      <c r="O15" s="7">
        <f t="shared" si="0"/>
        <v>4475809.7920000013</v>
      </c>
      <c r="P15" s="9">
        <f t="shared" si="0"/>
        <v>0</v>
      </c>
      <c r="Q15" s="7"/>
      <c r="S15">
        <f t="shared" si="5"/>
        <v>221764.64219039906</v>
      </c>
      <c r="T15">
        <f t="shared" si="1"/>
        <v>737613453.72160029</v>
      </c>
      <c r="U15">
        <f t="shared" si="1"/>
        <v>0</v>
      </c>
    </row>
    <row r="16" spans="1:21" ht="16.5" thickBot="1">
      <c r="A16" s="14">
        <v>33</v>
      </c>
      <c r="B16" s="18">
        <v>563</v>
      </c>
      <c r="E16" s="8" t="s">
        <v>25</v>
      </c>
      <c r="F16" s="7">
        <f>F14/(F10^3)</f>
        <v>1.0749095829959772</v>
      </c>
      <c r="G16" s="7">
        <f t="shared" ref="G16" si="9">G14/(G10^3)</f>
        <v>0.11284396131541923</v>
      </c>
      <c r="H16" s="9"/>
      <c r="I16" s="7"/>
      <c r="J16" s="4">
        <f t="shared" si="6"/>
        <v>21.700666666666667</v>
      </c>
      <c r="K16" s="5">
        <f t="shared" si="2"/>
        <v>280.8</v>
      </c>
      <c r="L16" s="5">
        <f t="shared" si="3"/>
        <v>6093.5472</v>
      </c>
      <c r="M16" s="8"/>
      <c r="N16" s="7">
        <f t="shared" si="4"/>
        <v>10219.254808933631</v>
      </c>
      <c r="O16" s="7">
        <f t="shared" si="0"/>
        <v>22140698.112</v>
      </c>
      <c r="P16" s="9">
        <f t="shared" si="0"/>
        <v>0</v>
      </c>
      <c r="Q16" s="7"/>
      <c r="S16">
        <f t="shared" si="5"/>
        <v>221764.64219039906</v>
      </c>
      <c r="T16">
        <f t="shared" si="1"/>
        <v>6217108029.8495998</v>
      </c>
      <c r="U16">
        <f t="shared" si="1"/>
        <v>0</v>
      </c>
    </row>
    <row r="17" spans="5:21" ht="15.75" thickBot="1">
      <c r="E17" s="8"/>
      <c r="F17" s="7"/>
      <c r="G17" s="7"/>
      <c r="H17" s="9"/>
      <c r="I17" s="7"/>
      <c r="J17" s="4">
        <f t="shared" si="6"/>
        <v>0</v>
      </c>
      <c r="K17" s="5">
        <f t="shared" si="2"/>
        <v>0</v>
      </c>
      <c r="L17" s="5">
        <f t="shared" si="3"/>
        <v>0</v>
      </c>
      <c r="M17" s="8"/>
      <c r="N17" s="7">
        <f t="shared" si="4"/>
        <v>0</v>
      </c>
      <c r="O17" s="7">
        <f t="shared" si="0"/>
        <v>0</v>
      </c>
      <c r="P17" s="9">
        <f t="shared" si="0"/>
        <v>0</v>
      </c>
      <c r="Q17" s="7"/>
      <c r="S17">
        <f t="shared" si="5"/>
        <v>0</v>
      </c>
      <c r="T17">
        <f t="shared" si="1"/>
        <v>0</v>
      </c>
      <c r="U17">
        <f t="shared" si="1"/>
        <v>0</v>
      </c>
    </row>
    <row r="18" spans="5:21" ht="15.75" thickBot="1">
      <c r="E18" s="8" t="s">
        <v>36</v>
      </c>
      <c r="F18" s="7">
        <f>SUM(S2:S101)/F2</f>
        <v>47675.416732254125</v>
      </c>
      <c r="G18" s="7">
        <f>SUM(T2:T101)/G2</f>
        <v>1201021491.6991999</v>
      </c>
      <c r="H18" s="9"/>
      <c r="I18" s="7"/>
      <c r="J18" s="4">
        <f t="shared" si="6"/>
        <v>0</v>
      </c>
      <c r="K18" s="5">
        <f t="shared" si="2"/>
        <v>0</v>
      </c>
      <c r="L18" s="5">
        <f t="shared" si="3"/>
        <v>0</v>
      </c>
      <c r="M18" s="8"/>
      <c r="N18" s="7">
        <f t="shared" si="4"/>
        <v>0</v>
      </c>
      <c r="O18" s="7">
        <f t="shared" si="4"/>
        <v>0</v>
      </c>
      <c r="P18" s="9">
        <f t="shared" si="4"/>
        <v>0</v>
      </c>
      <c r="Q18" s="7"/>
      <c r="S18">
        <f t="shared" si="5"/>
        <v>0</v>
      </c>
      <c r="T18">
        <f t="shared" si="5"/>
        <v>0</v>
      </c>
      <c r="U18">
        <f t="shared" si="5"/>
        <v>0</v>
      </c>
    </row>
    <row r="19" spans="5:21" ht="15.75" thickBot="1">
      <c r="E19" s="8" t="s">
        <v>25</v>
      </c>
      <c r="F19" s="7">
        <f>(F18/(F10^4))-3</f>
        <v>-0.37385480218820399</v>
      </c>
      <c r="G19" s="7">
        <f t="shared" ref="G19" si="10">(G18/(G10^4))-3</f>
        <v>-1.4600171159284203</v>
      </c>
      <c r="H19" s="9"/>
      <c r="I19" s="7"/>
      <c r="J19" s="4">
        <f t="shared" si="6"/>
        <v>0</v>
      </c>
      <c r="K19" s="5">
        <f t="shared" si="2"/>
        <v>0</v>
      </c>
      <c r="L19" s="5">
        <f t="shared" si="3"/>
        <v>0</v>
      </c>
      <c r="M19" s="8"/>
      <c r="N19" s="7">
        <f t="shared" si="4"/>
        <v>0</v>
      </c>
      <c r="O19" s="7">
        <f t="shared" si="4"/>
        <v>0</v>
      </c>
      <c r="P19" s="9">
        <f t="shared" si="4"/>
        <v>0</v>
      </c>
      <c r="Q19" s="7"/>
      <c r="S19">
        <f t="shared" si="5"/>
        <v>0</v>
      </c>
      <c r="T19">
        <f t="shared" si="5"/>
        <v>0</v>
      </c>
      <c r="U19">
        <f t="shared" si="5"/>
        <v>0</v>
      </c>
    </row>
    <row r="20" spans="5:21" ht="15.75" thickBot="1">
      <c r="E20" s="10"/>
      <c r="F20" s="11"/>
      <c r="G20" s="11"/>
      <c r="H20" s="12"/>
      <c r="I20" s="7"/>
      <c r="J20" s="4">
        <f t="shared" si="6"/>
        <v>0</v>
      </c>
      <c r="K20" s="5">
        <f t="shared" si="2"/>
        <v>0</v>
      </c>
      <c r="L20" s="5">
        <f t="shared" si="3"/>
        <v>0</v>
      </c>
      <c r="M20" s="8"/>
      <c r="N20" s="7">
        <f t="shared" si="4"/>
        <v>0</v>
      </c>
      <c r="O20" s="7">
        <f t="shared" si="4"/>
        <v>0</v>
      </c>
      <c r="P20" s="9">
        <f t="shared" si="4"/>
        <v>0</v>
      </c>
      <c r="Q20" s="7"/>
      <c r="S20">
        <f t="shared" si="5"/>
        <v>0</v>
      </c>
      <c r="T20">
        <f t="shared" si="5"/>
        <v>0</v>
      </c>
      <c r="U20">
        <f t="shared" si="5"/>
        <v>0</v>
      </c>
    </row>
    <row r="21" spans="5:21" ht="15.75" thickBot="1">
      <c r="E21" s="16" t="s">
        <v>45</v>
      </c>
      <c r="F21">
        <f>SUM(L2:L67)/F2</f>
        <v>1420.8554666666666</v>
      </c>
      <c r="H21" t="s">
        <v>46</v>
      </c>
      <c r="I21">
        <f>F21/(SQRT(F9*G9))</f>
        <v>0.73248247826573676</v>
      </c>
      <c r="J21" s="4">
        <f t="shared" si="6"/>
        <v>0</v>
      </c>
      <c r="K21" s="5">
        <f t="shared" si="2"/>
        <v>0</v>
      </c>
      <c r="L21" s="5">
        <f t="shared" si="3"/>
        <v>0</v>
      </c>
      <c r="M21" s="8"/>
      <c r="N21" s="7">
        <f t="shared" si="4"/>
        <v>0</v>
      </c>
      <c r="O21" s="7">
        <f t="shared" si="4"/>
        <v>0</v>
      </c>
      <c r="P21" s="9">
        <f t="shared" si="4"/>
        <v>0</v>
      </c>
      <c r="Q21" s="7"/>
      <c r="S21">
        <f t="shared" si="5"/>
        <v>0</v>
      </c>
      <c r="T21">
        <f t="shared" si="5"/>
        <v>0</v>
      </c>
      <c r="U21">
        <f t="shared" si="5"/>
        <v>0</v>
      </c>
    </row>
    <row r="22" spans="5:21" ht="15.75" thickBot="1">
      <c r="J22" s="4">
        <f t="shared" si="6"/>
        <v>0</v>
      </c>
      <c r="K22" s="5">
        <f t="shared" si="2"/>
        <v>0</v>
      </c>
      <c r="L22" s="5">
        <f t="shared" si="3"/>
        <v>0</v>
      </c>
      <c r="M22" s="8"/>
      <c r="N22" s="7">
        <f t="shared" si="4"/>
        <v>0</v>
      </c>
      <c r="O22" s="7">
        <f t="shared" si="4"/>
        <v>0</v>
      </c>
      <c r="P22" s="9">
        <f t="shared" si="4"/>
        <v>0</v>
      </c>
      <c r="Q22" s="7"/>
      <c r="S22">
        <f t="shared" si="5"/>
        <v>0</v>
      </c>
      <c r="T22">
        <f t="shared" si="5"/>
        <v>0</v>
      </c>
      <c r="U22">
        <f t="shared" si="5"/>
        <v>0</v>
      </c>
    </row>
    <row r="23" spans="5:21" ht="15.75" thickBot="1">
      <c r="E23" t="s">
        <v>47</v>
      </c>
      <c r="F23">
        <f>F21/F9</f>
        <v>10.545374820101804</v>
      </c>
      <c r="J23" s="4">
        <f t="shared" si="6"/>
        <v>0</v>
      </c>
      <c r="K23" s="5">
        <f t="shared" si="2"/>
        <v>0</v>
      </c>
      <c r="L23" s="5">
        <f t="shared" si="3"/>
        <v>0</v>
      </c>
      <c r="M23" s="8"/>
      <c r="N23" s="7">
        <f t="shared" si="4"/>
        <v>0</v>
      </c>
      <c r="O23" s="7">
        <f t="shared" si="4"/>
        <v>0</v>
      </c>
      <c r="P23" s="9">
        <f t="shared" si="4"/>
        <v>0</v>
      </c>
      <c r="Q23" s="7"/>
      <c r="S23">
        <f t="shared" si="5"/>
        <v>0</v>
      </c>
      <c r="T23">
        <f t="shared" si="5"/>
        <v>0</v>
      </c>
      <c r="U23">
        <f t="shared" si="5"/>
        <v>0</v>
      </c>
    </row>
    <row r="24" spans="5:21" ht="15.75" thickBot="1">
      <c r="E24" t="s">
        <v>48</v>
      </c>
      <c r="F24">
        <f>G4-F23*F4</f>
        <v>163.04429478272965</v>
      </c>
      <c r="J24" s="4">
        <f t="shared" si="6"/>
        <v>0</v>
      </c>
      <c r="K24" s="5">
        <f t="shared" si="2"/>
        <v>0</v>
      </c>
      <c r="L24" s="5">
        <f t="shared" si="3"/>
        <v>0</v>
      </c>
      <c r="M24" s="8"/>
      <c r="N24" s="7">
        <f t="shared" si="4"/>
        <v>0</v>
      </c>
      <c r="O24" s="7">
        <f t="shared" si="4"/>
        <v>0</v>
      </c>
      <c r="P24" s="9">
        <f t="shared" si="4"/>
        <v>0</v>
      </c>
      <c r="Q24" s="7"/>
      <c r="S24">
        <f t="shared" si="5"/>
        <v>0</v>
      </c>
      <c r="T24">
        <f t="shared" si="5"/>
        <v>0</v>
      </c>
      <c r="U24">
        <f t="shared" si="5"/>
        <v>0</v>
      </c>
    </row>
    <row r="25" spans="5:21" ht="15.75" thickBot="1">
      <c r="J25" s="4">
        <f t="shared" si="6"/>
        <v>0</v>
      </c>
      <c r="K25" s="5">
        <f t="shared" si="2"/>
        <v>0</v>
      </c>
      <c r="L25" s="5">
        <f t="shared" si="3"/>
        <v>0</v>
      </c>
      <c r="M25" s="8"/>
      <c r="N25" s="7">
        <f t="shared" si="4"/>
        <v>0</v>
      </c>
      <c r="O25" s="7">
        <f t="shared" si="4"/>
        <v>0</v>
      </c>
      <c r="P25" s="9">
        <f t="shared" si="4"/>
        <v>0</v>
      </c>
      <c r="Q25" s="7"/>
      <c r="S25">
        <f t="shared" si="5"/>
        <v>0</v>
      </c>
      <c r="T25">
        <f t="shared" si="5"/>
        <v>0</v>
      </c>
      <c r="U25">
        <f t="shared" si="5"/>
        <v>0</v>
      </c>
    </row>
    <row r="26" spans="5:21" ht="15.75" thickBot="1">
      <c r="E26" t="s">
        <v>49</v>
      </c>
      <c r="F26">
        <f>I21^2</f>
        <v>0.53653058096631556</v>
      </c>
      <c r="J26" s="4">
        <f t="shared" si="6"/>
        <v>0</v>
      </c>
      <c r="K26" s="5">
        <f t="shared" si="2"/>
        <v>0</v>
      </c>
      <c r="L26" s="5">
        <f t="shared" si="3"/>
        <v>0</v>
      </c>
      <c r="M26" s="8"/>
      <c r="N26" s="7">
        <f t="shared" si="4"/>
        <v>0</v>
      </c>
      <c r="O26" s="7">
        <f t="shared" si="4"/>
        <v>0</v>
      </c>
      <c r="P26" s="9">
        <f t="shared" si="4"/>
        <v>0</v>
      </c>
      <c r="Q26" s="7"/>
      <c r="S26">
        <f t="shared" si="5"/>
        <v>0</v>
      </c>
      <c r="T26">
        <f t="shared" si="5"/>
        <v>0</v>
      </c>
      <c r="U26">
        <f t="shared" si="5"/>
        <v>0</v>
      </c>
    </row>
    <row r="27" spans="5:21" ht="15.75" thickBot="1">
      <c r="J27" s="4">
        <f t="shared" si="6"/>
        <v>0</v>
      </c>
      <c r="K27" s="5">
        <f t="shared" si="2"/>
        <v>0</v>
      </c>
      <c r="L27" s="5">
        <f t="shared" si="3"/>
        <v>0</v>
      </c>
      <c r="M27" s="8"/>
      <c r="N27" s="7">
        <f t="shared" si="4"/>
        <v>0</v>
      </c>
      <c r="O27" s="7">
        <f t="shared" si="4"/>
        <v>0</v>
      </c>
      <c r="P27" s="9">
        <f t="shared" si="4"/>
        <v>0</v>
      </c>
      <c r="Q27" s="7"/>
      <c r="S27">
        <f t="shared" si="5"/>
        <v>0</v>
      </c>
      <c r="T27">
        <f t="shared" si="5"/>
        <v>0</v>
      </c>
      <c r="U27">
        <f t="shared" si="5"/>
        <v>0</v>
      </c>
    </row>
    <row r="28" spans="5:21" ht="15.75" thickBot="1">
      <c r="J28" s="4">
        <f t="shared" si="6"/>
        <v>0</v>
      </c>
      <c r="K28" s="5">
        <f t="shared" si="2"/>
        <v>0</v>
      </c>
      <c r="L28" s="5">
        <f t="shared" si="3"/>
        <v>0</v>
      </c>
      <c r="M28" s="8"/>
      <c r="N28" s="7">
        <f t="shared" si="4"/>
        <v>0</v>
      </c>
      <c r="O28" s="7">
        <f t="shared" si="4"/>
        <v>0</v>
      </c>
      <c r="P28" s="9">
        <f t="shared" si="4"/>
        <v>0</v>
      </c>
      <c r="Q28" s="7"/>
      <c r="S28">
        <f t="shared" si="5"/>
        <v>0</v>
      </c>
      <c r="T28">
        <f t="shared" si="5"/>
        <v>0</v>
      </c>
      <c r="U28">
        <f t="shared" si="5"/>
        <v>0</v>
      </c>
    </row>
    <row r="29" spans="5:21" ht="15.75" thickBot="1">
      <c r="J29" s="4">
        <f t="shared" si="6"/>
        <v>0</v>
      </c>
      <c r="K29" s="5">
        <f t="shared" si="2"/>
        <v>0</v>
      </c>
      <c r="L29" s="5">
        <f t="shared" si="3"/>
        <v>0</v>
      </c>
      <c r="M29" s="8"/>
      <c r="N29" s="7">
        <f t="shared" si="4"/>
        <v>0</v>
      </c>
      <c r="O29" s="7">
        <f t="shared" si="4"/>
        <v>0</v>
      </c>
      <c r="P29" s="9">
        <f t="shared" si="4"/>
        <v>0</v>
      </c>
      <c r="Q29" s="7"/>
      <c r="S29">
        <f t="shared" si="5"/>
        <v>0</v>
      </c>
      <c r="T29">
        <f t="shared" si="5"/>
        <v>0</v>
      </c>
      <c r="U29">
        <f t="shared" si="5"/>
        <v>0</v>
      </c>
    </row>
    <row r="30" spans="5:21" ht="15.75" thickBot="1">
      <c r="J30" s="4">
        <f t="shared" si="6"/>
        <v>0</v>
      </c>
      <c r="K30" s="5">
        <f t="shared" si="2"/>
        <v>0</v>
      </c>
      <c r="L30" s="5">
        <f t="shared" si="3"/>
        <v>0</v>
      </c>
      <c r="M30" s="8"/>
      <c r="N30" s="7">
        <f t="shared" si="4"/>
        <v>0</v>
      </c>
      <c r="O30" s="7">
        <f t="shared" si="4"/>
        <v>0</v>
      </c>
      <c r="P30" s="9">
        <f t="shared" si="4"/>
        <v>0</v>
      </c>
      <c r="Q30" s="7"/>
      <c r="S30">
        <f t="shared" si="5"/>
        <v>0</v>
      </c>
      <c r="T30">
        <f t="shared" si="5"/>
        <v>0</v>
      </c>
      <c r="U30">
        <f t="shared" si="5"/>
        <v>0</v>
      </c>
    </row>
    <row r="31" spans="5:21" ht="15.75" thickBot="1">
      <c r="J31" s="4">
        <f t="shared" si="6"/>
        <v>0</v>
      </c>
      <c r="K31" s="5">
        <f t="shared" si="2"/>
        <v>0</v>
      </c>
      <c r="L31" s="5">
        <f t="shared" si="3"/>
        <v>0</v>
      </c>
      <c r="M31" s="8"/>
      <c r="N31" s="7">
        <f t="shared" si="4"/>
        <v>0</v>
      </c>
      <c r="O31" s="7">
        <f t="shared" si="4"/>
        <v>0</v>
      </c>
      <c r="P31" s="9">
        <f t="shared" si="4"/>
        <v>0</v>
      </c>
      <c r="Q31" s="7"/>
      <c r="S31">
        <f t="shared" si="5"/>
        <v>0</v>
      </c>
      <c r="T31">
        <f t="shared" si="5"/>
        <v>0</v>
      </c>
      <c r="U31">
        <f t="shared" si="5"/>
        <v>0</v>
      </c>
    </row>
    <row r="32" spans="5:21" ht="15.75" thickBot="1">
      <c r="J32" s="4">
        <f t="shared" si="6"/>
        <v>0</v>
      </c>
      <c r="K32" s="5">
        <f t="shared" si="2"/>
        <v>0</v>
      </c>
      <c r="L32" s="5">
        <f t="shared" si="3"/>
        <v>0</v>
      </c>
      <c r="M32" s="8"/>
      <c r="N32" s="7">
        <f t="shared" si="4"/>
        <v>0</v>
      </c>
      <c r="O32" s="7">
        <f t="shared" si="4"/>
        <v>0</v>
      </c>
      <c r="P32" s="9">
        <f t="shared" si="4"/>
        <v>0</v>
      </c>
      <c r="Q32" s="7"/>
      <c r="S32">
        <f t="shared" si="5"/>
        <v>0</v>
      </c>
      <c r="T32">
        <f t="shared" si="5"/>
        <v>0</v>
      </c>
      <c r="U32">
        <f t="shared" si="5"/>
        <v>0</v>
      </c>
    </row>
    <row r="33" spans="10:21" ht="15.75" thickBot="1">
      <c r="J33" s="4">
        <f t="shared" si="6"/>
        <v>0</v>
      </c>
      <c r="K33" s="5">
        <f t="shared" si="2"/>
        <v>0</v>
      </c>
      <c r="L33" s="5">
        <f t="shared" si="3"/>
        <v>0</v>
      </c>
      <c r="M33" s="8"/>
      <c r="N33" s="7">
        <f t="shared" si="4"/>
        <v>0</v>
      </c>
      <c r="O33" s="7">
        <f t="shared" si="4"/>
        <v>0</v>
      </c>
      <c r="P33" s="9">
        <f t="shared" si="4"/>
        <v>0</v>
      </c>
      <c r="Q33" s="7"/>
      <c r="S33">
        <f t="shared" si="5"/>
        <v>0</v>
      </c>
      <c r="T33">
        <f t="shared" si="5"/>
        <v>0</v>
      </c>
      <c r="U33">
        <f t="shared" si="5"/>
        <v>0</v>
      </c>
    </row>
    <row r="34" spans="10:21" ht="15.75" thickBot="1">
      <c r="J34" s="4">
        <f t="shared" si="6"/>
        <v>0</v>
      </c>
      <c r="K34" s="5">
        <f t="shared" si="2"/>
        <v>0</v>
      </c>
      <c r="L34" s="5">
        <f t="shared" si="3"/>
        <v>0</v>
      </c>
      <c r="M34" s="8"/>
      <c r="N34" s="7">
        <f t="shared" si="4"/>
        <v>0</v>
      </c>
      <c r="O34" s="7">
        <f t="shared" si="4"/>
        <v>0</v>
      </c>
      <c r="P34" s="9">
        <f t="shared" si="4"/>
        <v>0</v>
      </c>
      <c r="Q34" s="7"/>
      <c r="S34">
        <f t="shared" si="5"/>
        <v>0</v>
      </c>
      <c r="T34">
        <f t="shared" si="5"/>
        <v>0</v>
      </c>
      <c r="U34">
        <f t="shared" si="5"/>
        <v>0</v>
      </c>
    </row>
    <row r="35" spans="10:21" ht="15.75" thickBot="1">
      <c r="J35" s="4">
        <f t="shared" si="6"/>
        <v>0</v>
      </c>
      <c r="K35" s="5">
        <f t="shared" si="2"/>
        <v>0</v>
      </c>
      <c r="L35" s="5">
        <f t="shared" si="3"/>
        <v>0</v>
      </c>
      <c r="M35" s="8"/>
      <c r="N35" s="7">
        <f t="shared" si="4"/>
        <v>0</v>
      </c>
      <c r="O35" s="7">
        <f t="shared" si="4"/>
        <v>0</v>
      </c>
      <c r="P35" s="9">
        <f t="shared" si="4"/>
        <v>0</v>
      </c>
      <c r="Q35" s="7"/>
      <c r="S35">
        <f t="shared" si="5"/>
        <v>0</v>
      </c>
      <c r="T35">
        <f t="shared" si="5"/>
        <v>0</v>
      </c>
      <c r="U35">
        <f t="shared" si="5"/>
        <v>0</v>
      </c>
    </row>
    <row r="36" spans="10:21" ht="15.75" thickBot="1">
      <c r="J36" s="4">
        <f t="shared" si="6"/>
        <v>0</v>
      </c>
      <c r="K36" s="5">
        <f t="shared" si="2"/>
        <v>0</v>
      </c>
      <c r="L36" s="5">
        <f t="shared" si="3"/>
        <v>0</v>
      </c>
      <c r="M36" s="8"/>
      <c r="N36" s="7">
        <f t="shared" si="4"/>
        <v>0</v>
      </c>
      <c r="O36" s="7">
        <f t="shared" si="4"/>
        <v>0</v>
      </c>
      <c r="P36" s="9">
        <f t="shared" si="4"/>
        <v>0</v>
      </c>
      <c r="Q36" s="7"/>
      <c r="S36">
        <f t="shared" si="5"/>
        <v>0</v>
      </c>
      <c r="T36">
        <f t="shared" si="5"/>
        <v>0</v>
      </c>
      <c r="U36">
        <f t="shared" si="5"/>
        <v>0</v>
      </c>
    </row>
    <row r="37" spans="10:21" ht="15.75" thickBot="1">
      <c r="J37" s="4">
        <f t="shared" si="6"/>
        <v>0</v>
      </c>
      <c r="K37" s="5">
        <f t="shared" si="2"/>
        <v>0</v>
      </c>
      <c r="L37" s="5">
        <f t="shared" si="3"/>
        <v>0</v>
      </c>
      <c r="M37" s="8"/>
      <c r="N37" s="7">
        <f t="shared" si="4"/>
        <v>0</v>
      </c>
      <c r="O37" s="7">
        <f t="shared" si="4"/>
        <v>0</v>
      </c>
      <c r="P37" s="9">
        <f t="shared" si="4"/>
        <v>0</v>
      </c>
      <c r="Q37" s="7"/>
      <c r="S37">
        <f t="shared" si="5"/>
        <v>0</v>
      </c>
      <c r="T37">
        <f t="shared" si="5"/>
        <v>0</v>
      </c>
      <c r="U37">
        <f t="shared" si="5"/>
        <v>0</v>
      </c>
    </row>
    <row r="38" spans="10:21" ht="15.75" thickBot="1">
      <c r="J38" s="4">
        <f t="shared" si="6"/>
        <v>0</v>
      </c>
      <c r="K38" s="5">
        <f t="shared" si="2"/>
        <v>0</v>
      </c>
      <c r="L38" s="5">
        <f t="shared" si="3"/>
        <v>0</v>
      </c>
      <c r="M38" s="8"/>
      <c r="N38" s="7">
        <f t="shared" si="4"/>
        <v>0</v>
      </c>
      <c r="O38" s="7">
        <f t="shared" si="4"/>
        <v>0</v>
      </c>
      <c r="P38" s="9">
        <f t="shared" si="4"/>
        <v>0</v>
      </c>
      <c r="Q38" s="7"/>
      <c r="S38">
        <f t="shared" si="5"/>
        <v>0</v>
      </c>
      <c r="T38">
        <f t="shared" si="5"/>
        <v>0</v>
      </c>
      <c r="U38">
        <f t="shared" si="5"/>
        <v>0</v>
      </c>
    </row>
    <row r="39" spans="10:21" ht="15.75" thickBot="1">
      <c r="J39" s="4">
        <f t="shared" si="6"/>
        <v>0</v>
      </c>
      <c r="K39" s="5">
        <f t="shared" si="2"/>
        <v>0</v>
      </c>
      <c r="L39" s="5">
        <f t="shared" si="3"/>
        <v>0</v>
      </c>
      <c r="M39" s="8"/>
      <c r="N39" s="7">
        <f t="shared" si="4"/>
        <v>0</v>
      </c>
      <c r="O39" s="7">
        <f t="shared" si="4"/>
        <v>0</v>
      </c>
      <c r="P39" s="9">
        <f t="shared" si="4"/>
        <v>0</v>
      </c>
      <c r="Q39" s="7"/>
      <c r="S39">
        <f t="shared" si="5"/>
        <v>0</v>
      </c>
      <c r="T39">
        <f t="shared" si="5"/>
        <v>0</v>
      </c>
      <c r="U39">
        <f t="shared" si="5"/>
        <v>0</v>
      </c>
    </row>
    <row r="40" spans="10:21" ht="15.75" thickBot="1">
      <c r="J40" s="4">
        <f t="shared" si="6"/>
        <v>0</v>
      </c>
      <c r="K40" s="5">
        <f t="shared" si="2"/>
        <v>0</v>
      </c>
      <c r="L40" s="5">
        <f t="shared" si="3"/>
        <v>0</v>
      </c>
      <c r="M40" s="8"/>
      <c r="N40" s="7">
        <f t="shared" si="4"/>
        <v>0</v>
      </c>
      <c r="O40" s="7">
        <f t="shared" si="4"/>
        <v>0</v>
      </c>
      <c r="P40" s="9">
        <f t="shared" si="4"/>
        <v>0</v>
      </c>
      <c r="Q40" s="7"/>
      <c r="S40">
        <f t="shared" si="5"/>
        <v>0</v>
      </c>
      <c r="T40">
        <f t="shared" si="5"/>
        <v>0</v>
      </c>
      <c r="U40">
        <f t="shared" si="5"/>
        <v>0</v>
      </c>
    </row>
    <row r="41" spans="10:21" ht="15.75" thickBot="1">
      <c r="J41" s="4">
        <f t="shared" si="6"/>
        <v>0</v>
      </c>
      <c r="K41" s="5">
        <f t="shared" si="2"/>
        <v>0</v>
      </c>
      <c r="L41" s="5">
        <f t="shared" si="3"/>
        <v>0</v>
      </c>
      <c r="M41" s="8"/>
      <c r="N41" s="7">
        <f t="shared" si="4"/>
        <v>0</v>
      </c>
      <c r="O41" s="7">
        <f t="shared" si="4"/>
        <v>0</v>
      </c>
      <c r="P41" s="9">
        <f t="shared" si="4"/>
        <v>0</v>
      </c>
      <c r="Q41" s="7"/>
      <c r="S41">
        <f t="shared" si="5"/>
        <v>0</v>
      </c>
      <c r="T41">
        <f t="shared" si="5"/>
        <v>0</v>
      </c>
      <c r="U41">
        <f t="shared" si="5"/>
        <v>0</v>
      </c>
    </row>
    <row r="42" spans="10:21" ht="15.75" thickBot="1">
      <c r="J42" s="4">
        <f t="shared" si="6"/>
        <v>0</v>
      </c>
      <c r="K42" s="5">
        <f t="shared" si="2"/>
        <v>0</v>
      </c>
      <c r="L42" s="5">
        <f t="shared" si="3"/>
        <v>0</v>
      </c>
      <c r="M42" s="8"/>
      <c r="N42" s="7">
        <f t="shared" si="4"/>
        <v>0</v>
      </c>
      <c r="O42" s="7">
        <f t="shared" si="4"/>
        <v>0</v>
      </c>
      <c r="P42" s="9">
        <f t="shared" si="4"/>
        <v>0</v>
      </c>
      <c r="Q42" s="7"/>
      <c r="S42">
        <f t="shared" si="5"/>
        <v>0</v>
      </c>
      <c r="T42">
        <f t="shared" si="5"/>
        <v>0</v>
      </c>
      <c r="U42">
        <f t="shared" si="5"/>
        <v>0</v>
      </c>
    </row>
    <row r="43" spans="10:21" ht="15.75" thickBot="1">
      <c r="J43" s="4">
        <f t="shared" si="6"/>
        <v>0</v>
      </c>
      <c r="K43" s="5">
        <f t="shared" si="2"/>
        <v>0</v>
      </c>
      <c r="L43" s="5">
        <f t="shared" si="3"/>
        <v>0</v>
      </c>
      <c r="M43" s="8"/>
      <c r="N43" s="7">
        <f t="shared" si="4"/>
        <v>0</v>
      </c>
      <c r="O43" s="7">
        <f t="shared" si="4"/>
        <v>0</v>
      </c>
      <c r="P43" s="9">
        <f t="shared" si="4"/>
        <v>0</v>
      </c>
      <c r="Q43" s="7"/>
      <c r="S43">
        <f t="shared" si="5"/>
        <v>0</v>
      </c>
      <c r="T43">
        <f t="shared" si="5"/>
        <v>0</v>
      </c>
      <c r="U43">
        <f t="shared" si="5"/>
        <v>0</v>
      </c>
    </row>
    <row r="44" spans="10:21" ht="15.75" thickBot="1">
      <c r="J44" s="4">
        <f t="shared" si="6"/>
        <v>0</v>
      </c>
      <c r="K44" s="5">
        <f t="shared" si="2"/>
        <v>0</v>
      </c>
      <c r="L44" s="5">
        <f t="shared" si="3"/>
        <v>0</v>
      </c>
      <c r="M44" s="8"/>
      <c r="N44" s="7">
        <f t="shared" si="4"/>
        <v>0</v>
      </c>
      <c r="O44" s="7">
        <f t="shared" si="4"/>
        <v>0</v>
      </c>
      <c r="P44" s="9">
        <f t="shared" si="4"/>
        <v>0</v>
      </c>
      <c r="Q44" s="7"/>
      <c r="S44">
        <f t="shared" si="5"/>
        <v>0</v>
      </c>
      <c r="T44">
        <f t="shared" si="5"/>
        <v>0</v>
      </c>
      <c r="U44">
        <f t="shared" si="5"/>
        <v>0</v>
      </c>
    </row>
    <row r="45" spans="10:21" ht="15.75" thickBot="1">
      <c r="J45" s="4">
        <f t="shared" si="6"/>
        <v>0</v>
      </c>
      <c r="K45" s="5">
        <f t="shared" si="2"/>
        <v>0</v>
      </c>
      <c r="L45" s="5">
        <f t="shared" si="3"/>
        <v>0</v>
      </c>
      <c r="M45" s="8"/>
      <c r="N45" s="7">
        <f t="shared" si="4"/>
        <v>0</v>
      </c>
      <c r="O45" s="7">
        <f t="shared" si="4"/>
        <v>0</v>
      </c>
      <c r="P45" s="9">
        <f t="shared" si="4"/>
        <v>0</v>
      </c>
      <c r="Q45" s="7"/>
      <c r="S45">
        <f t="shared" si="5"/>
        <v>0</v>
      </c>
      <c r="T45">
        <f t="shared" si="5"/>
        <v>0</v>
      </c>
      <c r="U45">
        <f t="shared" si="5"/>
        <v>0</v>
      </c>
    </row>
    <row r="46" spans="10:21" ht="15.75" thickBot="1">
      <c r="J46" s="4">
        <f t="shared" si="6"/>
        <v>0</v>
      </c>
      <c r="K46" s="5">
        <f t="shared" si="2"/>
        <v>0</v>
      </c>
      <c r="L46" s="5">
        <f t="shared" si="3"/>
        <v>0</v>
      </c>
      <c r="M46" s="8"/>
      <c r="N46" s="7">
        <f t="shared" si="4"/>
        <v>0</v>
      </c>
      <c r="O46" s="7">
        <f t="shared" si="4"/>
        <v>0</v>
      </c>
      <c r="P46" s="9">
        <f t="shared" si="4"/>
        <v>0</v>
      </c>
      <c r="Q46" s="7"/>
      <c r="S46">
        <f t="shared" si="5"/>
        <v>0</v>
      </c>
      <c r="T46">
        <f t="shared" si="5"/>
        <v>0</v>
      </c>
      <c r="U46">
        <f t="shared" si="5"/>
        <v>0</v>
      </c>
    </row>
    <row r="47" spans="10:21" ht="15.75" thickBot="1">
      <c r="J47" s="4">
        <f t="shared" si="6"/>
        <v>0</v>
      </c>
      <c r="K47" s="5">
        <f t="shared" si="2"/>
        <v>0</v>
      </c>
      <c r="L47" s="5">
        <f t="shared" si="3"/>
        <v>0</v>
      </c>
      <c r="M47" s="8"/>
      <c r="N47" s="7">
        <f t="shared" si="4"/>
        <v>0</v>
      </c>
      <c r="O47" s="7">
        <f t="shared" si="4"/>
        <v>0</v>
      </c>
      <c r="P47" s="9">
        <f t="shared" si="4"/>
        <v>0</v>
      </c>
      <c r="Q47" s="7"/>
      <c r="S47">
        <f t="shared" si="5"/>
        <v>0</v>
      </c>
      <c r="T47">
        <f t="shared" si="5"/>
        <v>0</v>
      </c>
      <c r="U47">
        <f t="shared" si="5"/>
        <v>0</v>
      </c>
    </row>
    <row r="48" spans="10:21" ht="15.75" thickBot="1">
      <c r="J48" s="4">
        <f t="shared" si="6"/>
        <v>0</v>
      </c>
      <c r="K48" s="5">
        <f t="shared" si="2"/>
        <v>0</v>
      </c>
      <c r="L48" s="5">
        <f t="shared" si="3"/>
        <v>0</v>
      </c>
      <c r="M48" s="8"/>
      <c r="N48" s="7">
        <f t="shared" si="4"/>
        <v>0</v>
      </c>
      <c r="O48" s="7">
        <f t="shared" si="4"/>
        <v>0</v>
      </c>
      <c r="P48" s="9">
        <f t="shared" si="4"/>
        <v>0</v>
      </c>
      <c r="Q48" s="7"/>
      <c r="S48">
        <f t="shared" si="5"/>
        <v>0</v>
      </c>
      <c r="T48">
        <f t="shared" si="5"/>
        <v>0</v>
      </c>
      <c r="U48">
        <f t="shared" si="5"/>
        <v>0</v>
      </c>
    </row>
    <row r="49" spans="10:21" ht="15.75" thickBot="1">
      <c r="J49" s="4">
        <f t="shared" si="6"/>
        <v>0</v>
      </c>
      <c r="K49" s="5">
        <f t="shared" si="2"/>
        <v>0</v>
      </c>
      <c r="L49" s="5">
        <f t="shared" si="3"/>
        <v>0</v>
      </c>
      <c r="M49" s="8"/>
      <c r="N49" s="7">
        <f t="shared" si="4"/>
        <v>0</v>
      </c>
      <c r="O49" s="7">
        <f t="shared" si="4"/>
        <v>0</v>
      </c>
      <c r="P49" s="9">
        <f t="shared" si="4"/>
        <v>0</v>
      </c>
      <c r="Q49" s="7"/>
      <c r="S49">
        <f t="shared" si="5"/>
        <v>0</v>
      </c>
      <c r="T49">
        <f t="shared" si="5"/>
        <v>0</v>
      </c>
      <c r="U49">
        <f t="shared" si="5"/>
        <v>0</v>
      </c>
    </row>
    <row r="50" spans="10:21" ht="15.75" thickBot="1">
      <c r="J50" s="4">
        <f t="shared" si="6"/>
        <v>0</v>
      </c>
      <c r="K50" s="5">
        <f t="shared" si="2"/>
        <v>0</v>
      </c>
      <c r="L50" s="5">
        <f t="shared" si="3"/>
        <v>0</v>
      </c>
      <c r="M50" s="8"/>
      <c r="N50" s="7">
        <f t="shared" si="4"/>
        <v>0</v>
      </c>
      <c r="O50" s="7">
        <f t="shared" si="4"/>
        <v>0</v>
      </c>
      <c r="P50" s="9">
        <f t="shared" si="4"/>
        <v>0</v>
      </c>
      <c r="Q50" s="7"/>
      <c r="S50">
        <f t="shared" si="5"/>
        <v>0</v>
      </c>
      <c r="T50">
        <f t="shared" si="5"/>
        <v>0</v>
      </c>
      <c r="U50">
        <f t="shared" si="5"/>
        <v>0</v>
      </c>
    </row>
    <row r="51" spans="10:21" ht="15.75" thickBot="1">
      <c r="J51" s="4">
        <f t="shared" si="6"/>
        <v>0</v>
      </c>
      <c r="K51" s="5">
        <f t="shared" si="2"/>
        <v>0</v>
      </c>
      <c r="L51" s="5">
        <f t="shared" si="3"/>
        <v>0</v>
      </c>
      <c r="M51" s="8"/>
      <c r="N51" s="7">
        <f t="shared" si="4"/>
        <v>0</v>
      </c>
      <c r="O51" s="7">
        <f t="shared" si="4"/>
        <v>0</v>
      </c>
      <c r="P51" s="9">
        <f t="shared" si="4"/>
        <v>0</v>
      </c>
      <c r="Q51" s="7"/>
      <c r="S51">
        <f t="shared" si="5"/>
        <v>0</v>
      </c>
      <c r="T51">
        <f t="shared" si="5"/>
        <v>0</v>
      </c>
      <c r="U51">
        <f t="shared" si="5"/>
        <v>0</v>
      </c>
    </row>
    <row r="52" spans="10:21" ht="15.75" thickBot="1">
      <c r="J52" s="4">
        <f t="shared" si="6"/>
        <v>0</v>
      </c>
      <c r="K52" s="5">
        <f t="shared" si="2"/>
        <v>0</v>
      </c>
      <c r="L52" s="5">
        <f t="shared" si="3"/>
        <v>0</v>
      </c>
      <c r="M52" s="8"/>
      <c r="N52" s="7">
        <f t="shared" si="4"/>
        <v>0</v>
      </c>
      <c r="O52" s="7">
        <f t="shared" si="4"/>
        <v>0</v>
      </c>
      <c r="P52" s="9">
        <f t="shared" si="4"/>
        <v>0</v>
      </c>
      <c r="Q52" s="7"/>
      <c r="S52">
        <f t="shared" si="5"/>
        <v>0</v>
      </c>
      <c r="T52">
        <f t="shared" si="5"/>
        <v>0</v>
      </c>
      <c r="U52">
        <f t="shared" si="5"/>
        <v>0</v>
      </c>
    </row>
    <row r="53" spans="10:21" ht="15.75" thickBot="1">
      <c r="J53" s="4">
        <f t="shared" si="6"/>
        <v>0</v>
      </c>
      <c r="K53" s="5">
        <f t="shared" si="2"/>
        <v>0</v>
      </c>
      <c r="L53" s="5">
        <f t="shared" si="3"/>
        <v>0</v>
      </c>
      <c r="M53" s="8"/>
      <c r="N53" s="7">
        <f t="shared" si="4"/>
        <v>0</v>
      </c>
      <c r="O53" s="7">
        <f t="shared" si="4"/>
        <v>0</v>
      </c>
      <c r="P53" s="9">
        <f t="shared" si="4"/>
        <v>0</v>
      </c>
      <c r="Q53" s="7"/>
      <c r="S53">
        <f t="shared" si="5"/>
        <v>0</v>
      </c>
      <c r="T53">
        <f t="shared" si="5"/>
        <v>0</v>
      </c>
      <c r="U53">
        <f t="shared" si="5"/>
        <v>0</v>
      </c>
    </row>
    <row r="54" spans="10:21" ht="15.75" thickBot="1">
      <c r="J54" s="4">
        <f t="shared" si="6"/>
        <v>0</v>
      </c>
      <c r="K54" s="5">
        <f t="shared" si="2"/>
        <v>0</v>
      </c>
      <c r="L54" s="5">
        <f t="shared" si="3"/>
        <v>0</v>
      </c>
      <c r="M54" s="8"/>
      <c r="N54" s="7">
        <f t="shared" si="4"/>
        <v>0</v>
      </c>
      <c r="O54" s="7">
        <f t="shared" si="4"/>
        <v>0</v>
      </c>
      <c r="P54" s="9">
        <f t="shared" si="4"/>
        <v>0</v>
      </c>
      <c r="Q54" s="7"/>
      <c r="S54">
        <f t="shared" si="5"/>
        <v>0</v>
      </c>
      <c r="T54">
        <f t="shared" si="5"/>
        <v>0</v>
      </c>
      <c r="U54">
        <f t="shared" si="5"/>
        <v>0</v>
      </c>
    </row>
    <row r="55" spans="10:21" ht="15.75" thickBot="1">
      <c r="J55" s="4">
        <f t="shared" si="6"/>
        <v>0</v>
      </c>
      <c r="K55" s="5">
        <f t="shared" si="2"/>
        <v>0</v>
      </c>
      <c r="L55" s="5">
        <f t="shared" si="3"/>
        <v>0</v>
      </c>
      <c r="M55" s="8"/>
      <c r="N55" s="7">
        <f t="shared" si="4"/>
        <v>0</v>
      </c>
      <c r="O55" s="7">
        <f t="shared" si="4"/>
        <v>0</v>
      </c>
      <c r="P55" s="9">
        <f t="shared" si="4"/>
        <v>0</v>
      </c>
      <c r="Q55" s="7"/>
      <c r="S55">
        <f t="shared" si="5"/>
        <v>0</v>
      </c>
      <c r="T55">
        <f t="shared" si="5"/>
        <v>0</v>
      </c>
      <c r="U55">
        <f t="shared" si="5"/>
        <v>0</v>
      </c>
    </row>
    <row r="56" spans="10:21" ht="15.75" thickBot="1">
      <c r="J56" s="4">
        <f t="shared" si="6"/>
        <v>0</v>
      </c>
      <c r="K56" s="5">
        <f t="shared" si="2"/>
        <v>0</v>
      </c>
      <c r="L56" s="5">
        <f t="shared" si="3"/>
        <v>0</v>
      </c>
      <c r="M56" s="8"/>
      <c r="N56" s="7">
        <f t="shared" si="4"/>
        <v>0</v>
      </c>
      <c r="O56" s="7">
        <f t="shared" si="4"/>
        <v>0</v>
      </c>
      <c r="P56" s="9">
        <f t="shared" si="4"/>
        <v>0</v>
      </c>
      <c r="Q56" s="7"/>
      <c r="S56">
        <f t="shared" si="5"/>
        <v>0</v>
      </c>
      <c r="T56">
        <f t="shared" si="5"/>
        <v>0</v>
      </c>
      <c r="U56">
        <f t="shared" si="5"/>
        <v>0</v>
      </c>
    </row>
    <row r="57" spans="10:21" ht="15.75" thickBot="1">
      <c r="J57" s="4">
        <f t="shared" si="6"/>
        <v>0</v>
      </c>
      <c r="K57" s="5">
        <f t="shared" si="2"/>
        <v>0</v>
      </c>
      <c r="L57" s="5">
        <f t="shared" si="3"/>
        <v>0</v>
      </c>
      <c r="M57" s="8"/>
      <c r="N57" s="7">
        <f t="shared" si="4"/>
        <v>0</v>
      </c>
      <c r="O57" s="7">
        <f t="shared" si="4"/>
        <v>0</v>
      </c>
      <c r="P57" s="9">
        <f t="shared" si="4"/>
        <v>0</v>
      </c>
      <c r="Q57" s="7"/>
      <c r="S57">
        <f t="shared" si="5"/>
        <v>0</v>
      </c>
      <c r="T57">
        <f t="shared" si="5"/>
        <v>0</v>
      </c>
      <c r="U57">
        <f t="shared" si="5"/>
        <v>0</v>
      </c>
    </row>
    <row r="58" spans="10:21" ht="15.75" thickBot="1">
      <c r="J58" s="4">
        <f t="shared" si="6"/>
        <v>0</v>
      </c>
      <c r="K58" s="5">
        <f t="shared" si="2"/>
        <v>0</v>
      </c>
      <c r="L58" s="5">
        <f t="shared" si="3"/>
        <v>0</v>
      </c>
      <c r="M58" s="8"/>
      <c r="N58" s="7">
        <f t="shared" si="4"/>
        <v>0</v>
      </c>
      <c r="O58" s="7">
        <f t="shared" si="4"/>
        <v>0</v>
      </c>
      <c r="P58" s="9">
        <f t="shared" si="4"/>
        <v>0</v>
      </c>
      <c r="Q58" s="7"/>
      <c r="S58">
        <f t="shared" si="5"/>
        <v>0</v>
      </c>
      <c r="T58">
        <f t="shared" si="5"/>
        <v>0</v>
      </c>
      <c r="U58">
        <f t="shared" si="5"/>
        <v>0</v>
      </c>
    </row>
    <row r="59" spans="10:21" ht="15.75" thickBot="1">
      <c r="J59" s="4">
        <f t="shared" si="6"/>
        <v>0</v>
      </c>
      <c r="K59" s="5">
        <f t="shared" si="2"/>
        <v>0</v>
      </c>
      <c r="L59" s="5">
        <f t="shared" si="3"/>
        <v>0</v>
      </c>
      <c r="M59" s="8"/>
      <c r="N59" s="7">
        <f t="shared" si="4"/>
        <v>0</v>
      </c>
      <c r="O59" s="7">
        <f t="shared" si="4"/>
        <v>0</v>
      </c>
      <c r="P59" s="9">
        <f t="shared" si="4"/>
        <v>0</v>
      </c>
      <c r="Q59" s="7"/>
      <c r="S59">
        <f t="shared" si="5"/>
        <v>0</v>
      </c>
      <c r="T59">
        <f t="shared" si="5"/>
        <v>0</v>
      </c>
      <c r="U59">
        <f t="shared" si="5"/>
        <v>0</v>
      </c>
    </row>
    <row r="60" spans="10:21" ht="15.75" thickBot="1">
      <c r="J60" s="4">
        <f t="shared" si="6"/>
        <v>0</v>
      </c>
      <c r="K60" s="5">
        <f t="shared" si="2"/>
        <v>0</v>
      </c>
      <c r="L60" s="5">
        <f t="shared" si="3"/>
        <v>0</v>
      </c>
      <c r="M60" s="8"/>
      <c r="N60" s="7">
        <f t="shared" si="4"/>
        <v>0</v>
      </c>
      <c r="O60" s="7">
        <f t="shared" si="4"/>
        <v>0</v>
      </c>
      <c r="P60" s="9">
        <f t="shared" si="4"/>
        <v>0</v>
      </c>
      <c r="Q60" s="7"/>
      <c r="S60">
        <f t="shared" si="5"/>
        <v>0</v>
      </c>
      <c r="T60">
        <f t="shared" si="5"/>
        <v>0</v>
      </c>
      <c r="U60">
        <f t="shared" si="5"/>
        <v>0</v>
      </c>
    </row>
    <row r="61" spans="10:21" ht="15.75" thickBot="1">
      <c r="J61" s="4">
        <f t="shared" si="6"/>
        <v>0</v>
      </c>
      <c r="K61" s="5">
        <f t="shared" si="2"/>
        <v>0</v>
      </c>
      <c r="L61" s="5">
        <f t="shared" si="3"/>
        <v>0</v>
      </c>
      <c r="M61" s="8"/>
      <c r="N61" s="7">
        <f t="shared" si="4"/>
        <v>0</v>
      </c>
      <c r="O61" s="7">
        <f t="shared" si="4"/>
        <v>0</v>
      </c>
      <c r="P61" s="9">
        <f t="shared" si="4"/>
        <v>0</v>
      </c>
      <c r="Q61" s="7"/>
      <c r="S61">
        <f t="shared" si="5"/>
        <v>0</v>
      </c>
      <c r="T61">
        <f t="shared" si="5"/>
        <v>0</v>
      </c>
      <c r="U61">
        <f t="shared" si="5"/>
        <v>0</v>
      </c>
    </row>
    <row r="62" spans="10:21" ht="15.75" thickBot="1">
      <c r="J62" s="4">
        <f t="shared" si="6"/>
        <v>0</v>
      </c>
      <c r="K62" s="5">
        <f t="shared" si="2"/>
        <v>0</v>
      </c>
      <c r="L62" s="5">
        <f t="shared" si="3"/>
        <v>0</v>
      </c>
      <c r="M62" s="8"/>
      <c r="N62" s="7">
        <f t="shared" si="4"/>
        <v>0</v>
      </c>
      <c r="O62" s="7">
        <f t="shared" si="4"/>
        <v>0</v>
      </c>
      <c r="P62" s="9">
        <f t="shared" si="4"/>
        <v>0</v>
      </c>
      <c r="Q62" s="7"/>
      <c r="S62">
        <f t="shared" si="5"/>
        <v>0</v>
      </c>
      <c r="T62">
        <f t="shared" si="5"/>
        <v>0</v>
      </c>
      <c r="U62">
        <f t="shared" si="5"/>
        <v>0</v>
      </c>
    </row>
    <row r="63" spans="10:21" ht="15.75" thickBot="1">
      <c r="J63" s="4">
        <f t="shared" si="6"/>
        <v>0</v>
      </c>
      <c r="K63" s="5">
        <f t="shared" si="2"/>
        <v>0</v>
      </c>
      <c r="L63" s="5">
        <f t="shared" si="3"/>
        <v>0</v>
      </c>
      <c r="M63" s="8"/>
      <c r="N63" s="7">
        <f t="shared" si="4"/>
        <v>0</v>
      </c>
      <c r="O63" s="7">
        <f t="shared" si="4"/>
        <v>0</v>
      </c>
      <c r="P63" s="9">
        <f t="shared" si="4"/>
        <v>0</v>
      </c>
      <c r="Q63" s="7"/>
      <c r="S63">
        <f t="shared" si="5"/>
        <v>0</v>
      </c>
      <c r="T63">
        <f t="shared" si="5"/>
        <v>0</v>
      </c>
      <c r="U63">
        <f t="shared" si="5"/>
        <v>0</v>
      </c>
    </row>
    <row r="64" spans="10:21" ht="15.75" thickBot="1">
      <c r="J64" s="4">
        <f t="shared" si="6"/>
        <v>0</v>
      </c>
      <c r="K64" s="5">
        <f t="shared" si="2"/>
        <v>0</v>
      </c>
      <c r="L64" s="5">
        <f t="shared" si="3"/>
        <v>0</v>
      </c>
      <c r="M64" s="8"/>
      <c r="N64" s="7">
        <f t="shared" si="4"/>
        <v>0</v>
      </c>
      <c r="O64" s="7">
        <f t="shared" si="4"/>
        <v>0</v>
      </c>
      <c r="P64" s="9">
        <f t="shared" si="4"/>
        <v>0</v>
      </c>
      <c r="Q64" s="7"/>
      <c r="S64">
        <f t="shared" si="5"/>
        <v>0</v>
      </c>
      <c r="T64">
        <f t="shared" si="5"/>
        <v>0</v>
      </c>
      <c r="U64">
        <f t="shared" si="5"/>
        <v>0</v>
      </c>
    </row>
    <row r="65" spans="10:21" ht="15.75" thickBot="1">
      <c r="J65" s="4">
        <f t="shared" si="6"/>
        <v>0</v>
      </c>
      <c r="K65" s="5">
        <f t="shared" si="2"/>
        <v>0</v>
      </c>
      <c r="L65" s="5">
        <f t="shared" si="3"/>
        <v>0</v>
      </c>
      <c r="M65" s="8"/>
      <c r="N65" s="7">
        <f t="shared" si="4"/>
        <v>0</v>
      </c>
      <c r="O65" s="7">
        <f t="shared" si="4"/>
        <v>0</v>
      </c>
      <c r="P65" s="9">
        <f t="shared" si="4"/>
        <v>0</v>
      </c>
      <c r="Q65" s="7"/>
      <c r="S65">
        <f t="shared" si="5"/>
        <v>0</v>
      </c>
      <c r="T65">
        <f t="shared" si="5"/>
        <v>0</v>
      </c>
      <c r="U65">
        <f t="shared" si="5"/>
        <v>0</v>
      </c>
    </row>
    <row r="66" spans="10:21" ht="15.75" thickBot="1">
      <c r="J66" s="4">
        <f t="shared" si="6"/>
        <v>0</v>
      </c>
      <c r="K66" s="5">
        <f t="shared" si="2"/>
        <v>0</v>
      </c>
      <c r="L66" s="5">
        <f t="shared" si="3"/>
        <v>0</v>
      </c>
      <c r="M66" s="8"/>
      <c r="N66" s="7">
        <f t="shared" si="4"/>
        <v>0</v>
      </c>
      <c r="O66" s="7">
        <f t="shared" si="4"/>
        <v>0</v>
      </c>
      <c r="P66" s="9">
        <f t="shared" si="4"/>
        <v>0</v>
      </c>
      <c r="Q66" s="7"/>
      <c r="S66">
        <f t="shared" si="5"/>
        <v>0</v>
      </c>
      <c r="T66">
        <f t="shared" si="5"/>
        <v>0</v>
      </c>
      <c r="U66">
        <f t="shared" si="5"/>
        <v>0</v>
      </c>
    </row>
    <row r="67" spans="10:21" ht="15.75" thickBot="1">
      <c r="J67" s="4">
        <f t="shared" si="6"/>
        <v>0</v>
      </c>
      <c r="K67" s="5">
        <f t="shared" ref="K67" si="11">IF(B67=0,0,B67-$G$4)</f>
        <v>0</v>
      </c>
      <c r="L67" s="5">
        <f t="shared" ref="L67" si="12">J67*K67</f>
        <v>0</v>
      </c>
      <c r="M67" s="8"/>
      <c r="N67" s="7">
        <f t="shared" ref="N67:P101" si="13">IF(A67=0,0,(A67-F$4)^3)</f>
        <v>0</v>
      </c>
      <c r="O67" s="7">
        <f t="shared" si="13"/>
        <v>0</v>
      </c>
      <c r="P67" s="9">
        <f t="shared" si="13"/>
        <v>0</v>
      </c>
      <c r="Q67" s="7"/>
      <c r="S67">
        <f t="shared" ref="S67:U101" si="14">IF(A67=0,0,(A67-F$4)^4)</f>
        <v>0</v>
      </c>
      <c r="T67">
        <f t="shared" si="14"/>
        <v>0</v>
      </c>
      <c r="U67">
        <f t="shared" si="14"/>
        <v>0</v>
      </c>
    </row>
    <row r="68" spans="10:21" ht="15.75" thickBot="1">
      <c r="J68" s="4">
        <f>IF(A68=0,0,A68-$F$4)</f>
        <v>0</v>
      </c>
      <c r="K68" s="5">
        <f>IF(B68=0,0,B68-$G$4)</f>
        <v>0</v>
      </c>
      <c r="L68" s="5">
        <f>J68*K68</f>
        <v>0</v>
      </c>
      <c r="M68" s="8"/>
      <c r="N68" s="7">
        <f t="shared" si="13"/>
        <v>0</v>
      </c>
      <c r="O68" s="7">
        <f t="shared" si="13"/>
        <v>0</v>
      </c>
      <c r="P68" s="9">
        <f t="shared" si="13"/>
        <v>0</v>
      </c>
      <c r="Q68" s="7"/>
      <c r="S68">
        <f t="shared" si="14"/>
        <v>0</v>
      </c>
      <c r="T68">
        <f t="shared" si="14"/>
        <v>0</v>
      </c>
      <c r="U68">
        <f t="shared" si="14"/>
        <v>0</v>
      </c>
    </row>
    <row r="69" spans="10:21" ht="15.75" thickBot="1">
      <c r="J69" s="4">
        <f>IF(A69=0,0,A69-$F$4)</f>
        <v>0</v>
      </c>
      <c r="K69" s="5">
        <f t="shared" ref="K69:K101" si="15">IF(B69=0,0,B69-$G$4)</f>
        <v>0</v>
      </c>
      <c r="L69" s="5">
        <f t="shared" ref="L69:L101" si="16">J69*K69</f>
        <v>0</v>
      </c>
      <c r="M69" s="8"/>
      <c r="N69" s="7">
        <f t="shared" si="13"/>
        <v>0</v>
      </c>
      <c r="O69" s="7">
        <f t="shared" si="13"/>
        <v>0</v>
      </c>
      <c r="P69" s="9">
        <f t="shared" si="13"/>
        <v>0</v>
      </c>
      <c r="Q69" s="7"/>
      <c r="S69">
        <f t="shared" si="14"/>
        <v>0</v>
      </c>
      <c r="T69">
        <f t="shared" si="14"/>
        <v>0</v>
      </c>
      <c r="U69">
        <f t="shared" si="14"/>
        <v>0</v>
      </c>
    </row>
    <row r="70" spans="10:21" ht="15.75" thickBot="1">
      <c r="J70" s="4">
        <f>IF(A70=0,0,A70-$F$4)</f>
        <v>0</v>
      </c>
      <c r="K70" s="5">
        <f t="shared" si="15"/>
        <v>0</v>
      </c>
      <c r="L70" s="5">
        <f t="shared" si="16"/>
        <v>0</v>
      </c>
      <c r="M70" s="8"/>
      <c r="N70" s="7">
        <f t="shared" si="13"/>
        <v>0</v>
      </c>
      <c r="O70" s="7">
        <f t="shared" si="13"/>
        <v>0</v>
      </c>
      <c r="P70" s="9">
        <f t="shared" si="13"/>
        <v>0</v>
      </c>
      <c r="Q70" s="7"/>
      <c r="S70">
        <f t="shared" si="14"/>
        <v>0</v>
      </c>
      <c r="T70">
        <f t="shared" si="14"/>
        <v>0</v>
      </c>
      <c r="U70">
        <f t="shared" si="14"/>
        <v>0</v>
      </c>
    </row>
    <row r="71" spans="10:21" ht="15.75" thickBot="1">
      <c r="J71" s="4">
        <f>IF(A71=0,0,A71-$F$4)</f>
        <v>0</v>
      </c>
      <c r="K71" s="5">
        <f t="shared" si="15"/>
        <v>0</v>
      </c>
      <c r="L71" s="5">
        <f t="shared" si="16"/>
        <v>0</v>
      </c>
      <c r="M71" s="8"/>
      <c r="N71" s="7">
        <f t="shared" si="13"/>
        <v>0</v>
      </c>
      <c r="O71" s="7">
        <f t="shared" si="13"/>
        <v>0</v>
      </c>
      <c r="P71" s="9">
        <f t="shared" si="13"/>
        <v>0</v>
      </c>
      <c r="Q71" s="7"/>
      <c r="S71">
        <f t="shared" si="14"/>
        <v>0</v>
      </c>
      <c r="T71">
        <f t="shared" si="14"/>
        <v>0</v>
      </c>
      <c r="U71">
        <f t="shared" si="14"/>
        <v>0</v>
      </c>
    </row>
    <row r="72" spans="10:21" ht="15.75" thickBot="1">
      <c r="J72" s="4">
        <f>IF(A72=0,0,A72-$F$4)</f>
        <v>0</v>
      </c>
      <c r="K72" s="5">
        <f t="shared" si="15"/>
        <v>0</v>
      </c>
      <c r="L72" s="5">
        <f t="shared" si="16"/>
        <v>0</v>
      </c>
      <c r="M72" s="8"/>
      <c r="N72" s="7">
        <f t="shared" si="13"/>
        <v>0</v>
      </c>
      <c r="O72" s="7">
        <f t="shared" si="13"/>
        <v>0</v>
      </c>
      <c r="P72" s="9">
        <f t="shared" si="13"/>
        <v>0</v>
      </c>
      <c r="Q72" s="7"/>
      <c r="S72">
        <f t="shared" si="14"/>
        <v>0</v>
      </c>
      <c r="T72">
        <f t="shared" si="14"/>
        <v>0</v>
      </c>
      <c r="U72">
        <f t="shared" si="14"/>
        <v>0</v>
      </c>
    </row>
    <row r="73" spans="10:21" ht="15.75" thickBot="1">
      <c r="J73" s="4">
        <f>IF(A73=0,0,A73-$F$4)</f>
        <v>0</v>
      </c>
      <c r="K73" s="5">
        <f t="shared" si="15"/>
        <v>0</v>
      </c>
      <c r="L73" s="5">
        <f t="shared" si="16"/>
        <v>0</v>
      </c>
      <c r="M73" s="8"/>
      <c r="N73" s="7">
        <f t="shared" si="13"/>
        <v>0</v>
      </c>
      <c r="O73" s="7">
        <f t="shared" si="13"/>
        <v>0</v>
      </c>
      <c r="P73" s="9">
        <f t="shared" si="13"/>
        <v>0</v>
      </c>
      <c r="Q73" s="7"/>
      <c r="S73">
        <f t="shared" si="14"/>
        <v>0</v>
      </c>
      <c r="T73">
        <f t="shared" si="14"/>
        <v>0</v>
      </c>
      <c r="U73">
        <f t="shared" si="14"/>
        <v>0</v>
      </c>
    </row>
    <row r="74" spans="10:21" ht="15.75" thickBot="1">
      <c r="J74" s="4">
        <f>IF(A74=0,0,A74-$F$4)</f>
        <v>0</v>
      </c>
      <c r="K74" s="5">
        <f t="shared" si="15"/>
        <v>0</v>
      </c>
      <c r="L74" s="5">
        <f t="shared" si="16"/>
        <v>0</v>
      </c>
      <c r="M74" s="8"/>
      <c r="N74" s="7">
        <f t="shared" si="13"/>
        <v>0</v>
      </c>
      <c r="O74" s="7">
        <f t="shared" si="13"/>
        <v>0</v>
      </c>
      <c r="P74" s="9">
        <f t="shared" si="13"/>
        <v>0</v>
      </c>
      <c r="Q74" s="7"/>
      <c r="S74">
        <f t="shared" si="14"/>
        <v>0</v>
      </c>
      <c r="T74">
        <f t="shared" si="14"/>
        <v>0</v>
      </c>
      <c r="U74">
        <f t="shared" si="14"/>
        <v>0</v>
      </c>
    </row>
    <row r="75" spans="10:21" ht="15.75" thickBot="1">
      <c r="J75" s="4">
        <f t="shared" ref="J75:J101" si="17">IF(A75=0,0,A75-$F$4)</f>
        <v>0</v>
      </c>
      <c r="K75" s="5">
        <f t="shared" si="15"/>
        <v>0</v>
      </c>
      <c r="L75" s="5">
        <f t="shared" si="16"/>
        <v>0</v>
      </c>
      <c r="M75" s="8"/>
      <c r="N75" s="7">
        <f t="shared" si="13"/>
        <v>0</v>
      </c>
      <c r="O75" s="7">
        <f t="shared" si="13"/>
        <v>0</v>
      </c>
      <c r="P75" s="9">
        <f t="shared" si="13"/>
        <v>0</v>
      </c>
      <c r="Q75" s="7"/>
      <c r="S75">
        <f t="shared" si="14"/>
        <v>0</v>
      </c>
      <c r="T75">
        <f t="shared" si="14"/>
        <v>0</v>
      </c>
      <c r="U75">
        <f t="shared" si="14"/>
        <v>0</v>
      </c>
    </row>
    <row r="76" spans="10:21" ht="15.75" thickBot="1">
      <c r="J76" s="4">
        <f t="shared" si="17"/>
        <v>0</v>
      </c>
      <c r="K76" s="5">
        <f t="shared" si="15"/>
        <v>0</v>
      </c>
      <c r="L76" s="5">
        <f t="shared" si="16"/>
        <v>0</v>
      </c>
      <c r="M76" s="8"/>
      <c r="N76" s="7">
        <f t="shared" si="13"/>
        <v>0</v>
      </c>
      <c r="O76" s="7">
        <f t="shared" si="13"/>
        <v>0</v>
      </c>
      <c r="P76" s="9">
        <f t="shared" si="13"/>
        <v>0</v>
      </c>
      <c r="Q76" s="7"/>
      <c r="S76">
        <f t="shared" si="14"/>
        <v>0</v>
      </c>
      <c r="T76">
        <f t="shared" si="14"/>
        <v>0</v>
      </c>
      <c r="U76">
        <f t="shared" si="14"/>
        <v>0</v>
      </c>
    </row>
    <row r="77" spans="10:21" ht="15.75" thickBot="1">
      <c r="J77" s="4">
        <f t="shared" si="17"/>
        <v>0</v>
      </c>
      <c r="K77" s="5">
        <f t="shared" si="15"/>
        <v>0</v>
      </c>
      <c r="L77" s="5">
        <f t="shared" si="16"/>
        <v>0</v>
      </c>
      <c r="M77" s="8"/>
      <c r="N77" s="7">
        <f t="shared" si="13"/>
        <v>0</v>
      </c>
      <c r="O77" s="7">
        <f t="shared" si="13"/>
        <v>0</v>
      </c>
      <c r="P77" s="9">
        <f t="shared" si="13"/>
        <v>0</v>
      </c>
      <c r="Q77" s="7"/>
      <c r="S77">
        <f t="shared" si="14"/>
        <v>0</v>
      </c>
      <c r="T77">
        <f t="shared" si="14"/>
        <v>0</v>
      </c>
      <c r="U77">
        <f t="shared" si="14"/>
        <v>0</v>
      </c>
    </row>
    <row r="78" spans="10:21" ht="15.75" thickBot="1">
      <c r="J78" s="4">
        <f t="shared" si="17"/>
        <v>0</v>
      </c>
      <c r="K78" s="5">
        <f t="shared" si="15"/>
        <v>0</v>
      </c>
      <c r="L78" s="5">
        <f t="shared" si="16"/>
        <v>0</v>
      </c>
      <c r="M78" s="8"/>
      <c r="N78" s="7">
        <f t="shared" si="13"/>
        <v>0</v>
      </c>
      <c r="O78" s="7">
        <f t="shared" si="13"/>
        <v>0</v>
      </c>
      <c r="P78" s="9">
        <f t="shared" si="13"/>
        <v>0</v>
      </c>
      <c r="Q78" s="7"/>
      <c r="S78">
        <f t="shared" si="14"/>
        <v>0</v>
      </c>
      <c r="T78">
        <f t="shared" si="14"/>
        <v>0</v>
      </c>
      <c r="U78">
        <f t="shared" si="14"/>
        <v>0</v>
      </c>
    </row>
    <row r="79" spans="10:21" ht="15.75" thickBot="1">
      <c r="J79" s="4">
        <f t="shared" si="17"/>
        <v>0</v>
      </c>
      <c r="K79" s="5">
        <f t="shared" si="15"/>
        <v>0</v>
      </c>
      <c r="L79" s="5">
        <f t="shared" si="16"/>
        <v>0</v>
      </c>
      <c r="M79" s="8"/>
      <c r="N79" s="7">
        <f t="shared" si="13"/>
        <v>0</v>
      </c>
      <c r="O79" s="7">
        <f t="shared" si="13"/>
        <v>0</v>
      </c>
      <c r="P79" s="9">
        <f t="shared" si="13"/>
        <v>0</v>
      </c>
      <c r="Q79" s="7"/>
      <c r="S79">
        <f t="shared" si="14"/>
        <v>0</v>
      </c>
      <c r="T79">
        <f t="shared" si="14"/>
        <v>0</v>
      </c>
      <c r="U79">
        <f t="shared" si="14"/>
        <v>0</v>
      </c>
    </row>
    <row r="80" spans="10:21" ht="15.75" thickBot="1">
      <c r="J80" s="4">
        <f t="shared" si="17"/>
        <v>0</v>
      </c>
      <c r="K80" s="5">
        <f t="shared" si="15"/>
        <v>0</v>
      </c>
      <c r="L80" s="5">
        <f t="shared" si="16"/>
        <v>0</v>
      </c>
      <c r="M80" s="8"/>
      <c r="N80" s="7">
        <f t="shared" si="13"/>
        <v>0</v>
      </c>
      <c r="O80" s="7">
        <f t="shared" si="13"/>
        <v>0</v>
      </c>
      <c r="P80" s="9">
        <f t="shared" si="13"/>
        <v>0</v>
      </c>
      <c r="Q80" s="7"/>
      <c r="S80">
        <f t="shared" si="14"/>
        <v>0</v>
      </c>
      <c r="T80">
        <f t="shared" si="14"/>
        <v>0</v>
      </c>
      <c r="U80">
        <f t="shared" si="14"/>
        <v>0</v>
      </c>
    </row>
    <row r="81" spans="10:21" ht="15.75" thickBot="1">
      <c r="J81" s="4">
        <f t="shared" si="17"/>
        <v>0</v>
      </c>
      <c r="K81" s="5">
        <f t="shared" si="15"/>
        <v>0</v>
      </c>
      <c r="L81" s="5">
        <f t="shared" si="16"/>
        <v>0</v>
      </c>
      <c r="M81" s="8"/>
      <c r="N81" s="7">
        <f t="shared" si="13"/>
        <v>0</v>
      </c>
      <c r="O81" s="7">
        <f t="shared" si="13"/>
        <v>0</v>
      </c>
      <c r="P81" s="9">
        <f t="shared" si="13"/>
        <v>0</v>
      </c>
      <c r="Q81" s="7"/>
      <c r="S81">
        <f t="shared" si="14"/>
        <v>0</v>
      </c>
      <c r="T81">
        <f t="shared" si="14"/>
        <v>0</v>
      </c>
      <c r="U81">
        <f t="shared" si="14"/>
        <v>0</v>
      </c>
    </row>
    <row r="82" spans="10:21" ht="15.75" thickBot="1">
      <c r="J82" s="4">
        <f t="shared" si="17"/>
        <v>0</v>
      </c>
      <c r="K82" s="5">
        <f t="shared" si="15"/>
        <v>0</v>
      </c>
      <c r="L82" s="5">
        <f t="shared" si="16"/>
        <v>0</v>
      </c>
      <c r="M82" s="8"/>
      <c r="N82" s="7">
        <f t="shared" si="13"/>
        <v>0</v>
      </c>
      <c r="O82" s="7">
        <f t="shared" si="13"/>
        <v>0</v>
      </c>
      <c r="P82" s="9">
        <f t="shared" si="13"/>
        <v>0</v>
      </c>
      <c r="Q82" s="7"/>
      <c r="S82">
        <f t="shared" si="14"/>
        <v>0</v>
      </c>
      <c r="T82">
        <f t="shared" si="14"/>
        <v>0</v>
      </c>
      <c r="U82">
        <f t="shared" si="14"/>
        <v>0</v>
      </c>
    </row>
    <row r="83" spans="10:21" ht="15.75" thickBot="1">
      <c r="J83" s="4">
        <f t="shared" si="17"/>
        <v>0</v>
      </c>
      <c r="K83" s="5">
        <f t="shared" si="15"/>
        <v>0</v>
      </c>
      <c r="L83" s="5">
        <f t="shared" si="16"/>
        <v>0</v>
      </c>
      <c r="M83" s="8"/>
      <c r="N83" s="7">
        <f t="shared" si="13"/>
        <v>0</v>
      </c>
      <c r="O83" s="7">
        <f t="shared" si="13"/>
        <v>0</v>
      </c>
      <c r="P83" s="9">
        <f t="shared" si="13"/>
        <v>0</v>
      </c>
      <c r="Q83" s="7"/>
      <c r="S83">
        <f t="shared" si="14"/>
        <v>0</v>
      </c>
      <c r="T83">
        <f t="shared" si="14"/>
        <v>0</v>
      </c>
      <c r="U83">
        <f t="shared" si="14"/>
        <v>0</v>
      </c>
    </row>
    <row r="84" spans="10:21" ht="15.75" thickBot="1">
      <c r="J84" s="4">
        <f t="shared" si="17"/>
        <v>0</v>
      </c>
      <c r="K84" s="5">
        <f t="shared" si="15"/>
        <v>0</v>
      </c>
      <c r="L84" s="5">
        <f t="shared" si="16"/>
        <v>0</v>
      </c>
      <c r="M84" s="8"/>
      <c r="N84" s="7">
        <f t="shared" si="13"/>
        <v>0</v>
      </c>
      <c r="O84" s="7">
        <f t="shared" si="13"/>
        <v>0</v>
      </c>
      <c r="P84" s="9">
        <f t="shared" si="13"/>
        <v>0</v>
      </c>
      <c r="Q84" s="7"/>
      <c r="S84">
        <f t="shared" si="14"/>
        <v>0</v>
      </c>
      <c r="T84">
        <f t="shared" si="14"/>
        <v>0</v>
      </c>
      <c r="U84">
        <f t="shared" si="14"/>
        <v>0</v>
      </c>
    </row>
    <row r="85" spans="10:21" ht="15.75" thickBot="1">
      <c r="J85" s="4">
        <f t="shared" si="17"/>
        <v>0</v>
      </c>
      <c r="K85" s="5">
        <f t="shared" si="15"/>
        <v>0</v>
      </c>
      <c r="L85" s="5">
        <f t="shared" si="16"/>
        <v>0</v>
      </c>
      <c r="M85" s="8"/>
      <c r="N85" s="7">
        <f t="shared" si="13"/>
        <v>0</v>
      </c>
      <c r="O85" s="7">
        <f t="shared" si="13"/>
        <v>0</v>
      </c>
      <c r="P85" s="9">
        <f t="shared" si="13"/>
        <v>0</v>
      </c>
      <c r="Q85" s="7"/>
      <c r="S85">
        <f t="shared" si="14"/>
        <v>0</v>
      </c>
      <c r="T85">
        <f t="shared" si="14"/>
        <v>0</v>
      </c>
      <c r="U85">
        <f t="shared" si="14"/>
        <v>0</v>
      </c>
    </row>
    <row r="86" spans="10:21" ht="15.75" thickBot="1">
      <c r="J86" s="4">
        <f t="shared" si="17"/>
        <v>0</v>
      </c>
      <c r="K86" s="5">
        <f t="shared" si="15"/>
        <v>0</v>
      </c>
      <c r="L86" s="5">
        <f t="shared" si="16"/>
        <v>0</v>
      </c>
      <c r="M86" s="8"/>
      <c r="N86" s="7">
        <f t="shared" si="13"/>
        <v>0</v>
      </c>
      <c r="O86" s="7">
        <f t="shared" si="13"/>
        <v>0</v>
      </c>
      <c r="P86" s="9">
        <f t="shared" si="13"/>
        <v>0</v>
      </c>
      <c r="Q86" s="7"/>
      <c r="S86">
        <f t="shared" si="14"/>
        <v>0</v>
      </c>
      <c r="T86">
        <f t="shared" si="14"/>
        <v>0</v>
      </c>
      <c r="U86">
        <f t="shared" si="14"/>
        <v>0</v>
      </c>
    </row>
    <row r="87" spans="10:21" ht="15.75" thickBot="1">
      <c r="J87" s="4">
        <f t="shared" si="17"/>
        <v>0</v>
      </c>
      <c r="K87" s="5">
        <f t="shared" si="15"/>
        <v>0</v>
      </c>
      <c r="L87" s="5">
        <f t="shared" si="16"/>
        <v>0</v>
      </c>
      <c r="M87" s="8"/>
      <c r="N87" s="7">
        <f t="shared" si="13"/>
        <v>0</v>
      </c>
      <c r="O87" s="7">
        <f t="shared" si="13"/>
        <v>0</v>
      </c>
      <c r="P87" s="9">
        <f t="shared" si="13"/>
        <v>0</v>
      </c>
      <c r="Q87" s="7"/>
      <c r="S87">
        <f t="shared" si="14"/>
        <v>0</v>
      </c>
      <c r="T87">
        <f t="shared" si="14"/>
        <v>0</v>
      </c>
      <c r="U87">
        <f t="shared" si="14"/>
        <v>0</v>
      </c>
    </row>
    <row r="88" spans="10:21" ht="15.75" thickBot="1">
      <c r="J88" s="4">
        <f t="shared" si="17"/>
        <v>0</v>
      </c>
      <c r="K88" s="5">
        <f t="shared" si="15"/>
        <v>0</v>
      </c>
      <c r="L88" s="5">
        <f t="shared" si="16"/>
        <v>0</v>
      </c>
      <c r="M88" s="8"/>
      <c r="N88" s="7">
        <f t="shared" si="13"/>
        <v>0</v>
      </c>
      <c r="O88" s="7">
        <f t="shared" si="13"/>
        <v>0</v>
      </c>
      <c r="P88" s="9">
        <f t="shared" si="13"/>
        <v>0</v>
      </c>
      <c r="Q88" s="7"/>
      <c r="S88">
        <f t="shared" si="14"/>
        <v>0</v>
      </c>
      <c r="T88">
        <f t="shared" si="14"/>
        <v>0</v>
      </c>
      <c r="U88">
        <f t="shared" si="14"/>
        <v>0</v>
      </c>
    </row>
    <row r="89" spans="10:21" ht="15.75" thickBot="1">
      <c r="J89" s="4">
        <f t="shared" si="17"/>
        <v>0</v>
      </c>
      <c r="K89" s="5">
        <f t="shared" si="15"/>
        <v>0</v>
      </c>
      <c r="L89" s="5">
        <f t="shared" si="16"/>
        <v>0</v>
      </c>
      <c r="M89" s="8"/>
      <c r="N89" s="7">
        <f t="shared" si="13"/>
        <v>0</v>
      </c>
      <c r="O89" s="7">
        <f t="shared" si="13"/>
        <v>0</v>
      </c>
      <c r="P89" s="9">
        <f t="shared" si="13"/>
        <v>0</v>
      </c>
      <c r="Q89" s="7"/>
      <c r="S89">
        <f t="shared" si="14"/>
        <v>0</v>
      </c>
      <c r="T89">
        <f t="shared" si="14"/>
        <v>0</v>
      </c>
      <c r="U89">
        <f t="shared" si="14"/>
        <v>0</v>
      </c>
    </row>
    <row r="90" spans="10:21" ht="15.75" thickBot="1">
      <c r="J90" s="4">
        <f t="shared" si="17"/>
        <v>0</v>
      </c>
      <c r="K90" s="5">
        <f t="shared" si="15"/>
        <v>0</v>
      </c>
      <c r="L90" s="5">
        <f t="shared" si="16"/>
        <v>0</v>
      </c>
      <c r="M90" s="8"/>
      <c r="N90" s="7">
        <f t="shared" si="13"/>
        <v>0</v>
      </c>
      <c r="O90" s="7">
        <f t="shared" si="13"/>
        <v>0</v>
      </c>
      <c r="P90" s="9">
        <f t="shared" si="13"/>
        <v>0</v>
      </c>
      <c r="Q90" s="7"/>
      <c r="S90">
        <f t="shared" si="14"/>
        <v>0</v>
      </c>
      <c r="T90">
        <f t="shared" si="14"/>
        <v>0</v>
      </c>
      <c r="U90">
        <f t="shared" si="14"/>
        <v>0</v>
      </c>
    </row>
    <row r="91" spans="10:21" ht="15.75" thickBot="1">
      <c r="J91" s="4">
        <f t="shared" si="17"/>
        <v>0</v>
      </c>
      <c r="K91" s="5">
        <f t="shared" si="15"/>
        <v>0</v>
      </c>
      <c r="L91" s="5">
        <f t="shared" si="16"/>
        <v>0</v>
      </c>
      <c r="M91" s="8"/>
      <c r="N91" s="7">
        <f t="shared" si="13"/>
        <v>0</v>
      </c>
      <c r="O91" s="7">
        <f t="shared" si="13"/>
        <v>0</v>
      </c>
      <c r="P91" s="9">
        <f t="shared" si="13"/>
        <v>0</v>
      </c>
      <c r="Q91" s="7"/>
      <c r="S91">
        <f t="shared" si="14"/>
        <v>0</v>
      </c>
      <c r="T91">
        <f t="shared" si="14"/>
        <v>0</v>
      </c>
      <c r="U91">
        <f t="shared" si="14"/>
        <v>0</v>
      </c>
    </row>
    <row r="92" spans="10:21" ht="15.75" thickBot="1">
      <c r="J92" s="4">
        <f t="shared" si="17"/>
        <v>0</v>
      </c>
      <c r="K92" s="5">
        <f t="shared" si="15"/>
        <v>0</v>
      </c>
      <c r="L92" s="5">
        <f t="shared" si="16"/>
        <v>0</v>
      </c>
      <c r="M92" s="8"/>
      <c r="N92" s="7">
        <f t="shared" si="13"/>
        <v>0</v>
      </c>
      <c r="O92" s="7">
        <f t="shared" si="13"/>
        <v>0</v>
      </c>
      <c r="P92" s="9">
        <f t="shared" si="13"/>
        <v>0</v>
      </c>
      <c r="Q92" s="7"/>
      <c r="S92">
        <f t="shared" si="14"/>
        <v>0</v>
      </c>
      <c r="T92">
        <f t="shared" si="14"/>
        <v>0</v>
      </c>
      <c r="U92">
        <f t="shared" si="14"/>
        <v>0</v>
      </c>
    </row>
    <row r="93" spans="10:21" ht="15.75" thickBot="1">
      <c r="J93" s="4">
        <f t="shared" si="17"/>
        <v>0</v>
      </c>
      <c r="K93" s="5">
        <f t="shared" si="15"/>
        <v>0</v>
      </c>
      <c r="L93" s="5">
        <f t="shared" si="16"/>
        <v>0</v>
      </c>
      <c r="M93" s="8"/>
      <c r="N93" s="7">
        <f t="shared" si="13"/>
        <v>0</v>
      </c>
      <c r="O93" s="7">
        <f t="shared" si="13"/>
        <v>0</v>
      </c>
      <c r="P93" s="9">
        <f t="shared" si="13"/>
        <v>0</v>
      </c>
      <c r="Q93" s="7"/>
      <c r="S93">
        <f t="shared" si="14"/>
        <v>0</v>
      </c>
      <c r="T93">
        <f t="shared" si="14"/>
        <v>0</v>
      </c>
      <c r="U93">
        <f t="shared" si="14"/>
        <v>0</v>
      </c>
    </row>
    <row r="94" spans="10:21" ht="15.75" thickBot="1">
      <c r="J94" s="4">
        <f t="shared" si="17"/>
        <v>0</v>
      </c>
      <c r="K94" s="5">
        <f t="shared" si="15"/>
        <v>0</v>
      </c>
      <c r="L94" s="5">
        <f t="shared" si="16"/>
        <v>0</v>
      </c>
      <c r="M94" s="8"/>
      <c r="N94" s="7">
        <f t="shared" si="13"/>
        <v>0</v>
      </c>
      <c r="O94" s="7">
        <f t="shared" si="13"/>
        <v>0</v>
      </c>
      <c r="P94" s="9">
        <f t="shared" si="13"/>
        <v>0</v>
      </c>
      <c r="Q94" s="7"/>
      <c r="S94">
        <f t="shared" si="14"/>
        <v>0</v>
      </c>
      <c r="T94">
        <f t="shared" si="14"/>
        <v>0</v>
      </c>
      <c r="U94">
        <f t="shared" si="14"/>
        <v>0</v>
      </c>
    </row>
    <row r="95" spans="10:21" ht="15.75" thickBot="1">
      <c r="J95" s="4">
        <f t="shared" si="17"/>
        <v>0</v>
      </c>
      <c r="K95" s="5">
        <f t="shared" si="15"/>
        <v>0</v>
      </c>
      <c r="L95" s="5">
        <f t="shared" si="16"/>
        <v>0</v>
      </c>
      <c r="M95" s="8"/>
      <c r="N95" s="7">
        <f t="shared" si="13"/>
        <v>0</v>
      </c>
      <c r="O95" s="7">
        <f t="shared" si="13"/>
        <v>0</v>
      </c>
      <c r="P95" s="9">
        <f t="shared" si="13"/>
        <v>0</v>
      </c>
      <c r="Q95" s="7"/>
      <c r="S95">
        <f t="shared" si="14"/>
        <v>0</v>
      </c>
      <c r="T95">
        <f t="shared" si="14"/>
        <v>0</v>
      </c>
      <c r="U95">
        <f t="shared" si="14"/>
        <v>0</v>
      </c>
    </row>
    <row r="96" spans="10:21" ht="15.75" thickBot="1">
      <c r="J96" s="4">
        <f t="shared" si="17"/>
        <v>0</v>
      </c>
      <c r="K96" s="5">
        <f t="shared" si="15"/>
        <v>0</v>
      </c>
      <c r="L96" s="5">
        <f t="shared" si="16"/>
        <v>0</v>
      </c>
      <c r="M96" s="8"/>
      <c r="N96" s="7">
        <f t="shared" si="13"/>
        <v>0</v>
      </c>
      <c r="O96" s="7">
        <f t="shared" si="13"/>
        <v>0</v>
      </c>
      <c r="P96" s="9">
        <f t="shared" si="13"/>
        <v>0</v>
      </c>
      <c r="Q96" s="7"/>
      <c r="S96">
        <f t="shared" si="14"/>
        <v>0</v>
      </c>
      <c r="T96">
        <f t="shared" si="14"/>
        <v>0</v>
      </c>
      <c r="U96">
        <f t="shared" si="14"/>
        <v>0</v>
      </c>
    </row>
    <row r="97" spans="10:21" ht="15.75" thickBot="1">
      <c r="J97" s="4">
        <f t="shared" si="17"/>
        <v>0</v>
      </c>
      <c r="K97" s="5">
        <f t="shared" si="15"/>
        <v>0</v>
      </c>
      <c r="L97" s="5">
        <f t="shared" si="16"/>
        <v>0</v>
      </c>
      <c r="M97" s="8"/>
      <c r="N97" s="7">
        <f t="shared" si="13"/>
        <v>0</v>
      </c>
      <c r="O97" s="7">
        <f t="shared" si="13"/>
        <v>0</v>
      </c>
      <c r="P97" s="9">
        <f t="shared" si="13"/>
        <v>0</v>
      </c>
      <c r="Q97" s="7"/>
      <c r="S97">
        <f t="shared" si="14"/>
        <v>0</v>
      </c>
      <c r="T97">
        <f t="shared" si="14"/>
        <v>0</v>
      </c>
      <c r="U97">
        <f t="shared" si="14"/>
        <v>0</v>
      </c>
    </row>
    <row r="98" spans="10:21" ht="15.75" thickBot="1">
      <c r="J98" s="4">
        <f t="shared" si="17"/>
        <v>0</v>
      </c>
      <c r="K98" s="5">
        <f t="shared" si="15"/>
        <v>0</v>
      </c>
      <c r="L98" s="5">
        <f t="shared" si="16"/>
        <v>0</v>
      </c>
      <c r="M98" s="8"/>
      <c r="N98" s="7">
        <f t="shared" si="13"/>
        <v>0</v>
      </c>
      <c r="O98" s="7">
        <f t="shared" si="13"/>
        <v>0</v>
      </c>
      <c r="P98" s="9">
        <f t="shared" si="13"/>
        <v>0</v>
      </c>
      <c r="Q98" s="7"/>
      <c r="S98">
        <f t="shared" si="14"/>
        <v>0</v>
      </c>
      <c r="T98">
        <f t="shared" si="14"/>
        <v>0</v>
      </c>
      <c r="U98">
        <f t="shared" si="14"/>
        <v>0</v>
      </c>
    </row>
    <row r="99" spans="10:21" ht="15.75" thickBot="1">
      <c r="J99" s="4">
        <f t="shared" si="17"/>
        <v>0</v>
      </c>
      <c r="K99" s="5">
        <f t="shared" si="15"/>
        <v>0</v>
      </c>
      <c r="L99" s="5">
        <f t="shared" si="16"/>
        <v>0</v>
      </c>
      <c r="M99" s="8"/>
      <c r="N99" s="7">
        <f t="shared" si="13"/>
        <v>0</v>
      </c>
      <c r="O99" s="7">
        <f t="shared" si="13"/>
        <v>0</v>
      </c>
      <c r="P99" s="9">
        <f t="shared" si="13"/>
        <v>0</v>
      </c>
      <c r="Q99" s="7"/>
      <c r="S99">
        <f t="shared" si="14"/>
        <v>0</v>
      </c>
      <c r="T99">
        <f t="shared" si="14"/>
        <v>0</v>
      </c>
      <c r="U99">
        <f t="shared" si="14"/>
        <v>0</v>
      </c>
    </row>
    <row r="100" spans="10:21" ht="15.75" thickBot="1">
      <c r="J100" s="4">
        <f t="shared" si="17"/>
        <v>0</v>
      </c>
      <c r="K100" s="5">
        <f t="shared" si="15"/>
        <v>0</v>
      </c>
      <c r="L100" s="5">
        <f t="shared" si="16"/>
        <v>0</v>
      </c>
      <c r="M100" s="8"/>
      <c r="N100" s="7">
        <f t="shared" si="13"/>
        <v>0</v>
      </c>
      <c r="O100" s="7">
        <f t="shared" si="13"/>
        <v>0</v>
      </c>
      <c r="P100" s="9">
        <f t="shared" si="13"/>
        <v>0</v>
      </c>
      <c r="Q100" s="7"/>
      <c r="S100">
        <f t="shared" si="14"/>
        <v>0</v>
      </c>
      <c r="T100">
        <f t="shared" si="14"/>
        <v>0</v>
      </c>
      <c r="U100">
        <f t="shared" si="14"/>
        <v>0</v>
      </c>
    </row>
    <row r="101" spans="10:21">
      <c r="J101" s="4">
        <f t="shared" si="17"/>
        <v>0</v>
      </c>
      <c r="K101" s="5">
        <f t="shared" si="15"/>
        <v>0</v>
      </c>
      <c r="L101" s="5">
        <f t="shared" si="16"/>
        <v>0</v>
      </c>
      <c r="M101" s="8"/>
      <c r="N101" s="7">
        <f t="shared" si="13"/>
        <v>0</v>
      </c>
      <c r="O101" s="7">
        <f t="shared" si="13"/>
        <v>0</v>
      </c>
      <c r="P101" s="9">
        <f t="shared" si="13"/>
        <v>0</v>
      </c>
      <c r="Q101" s="7"/>
      <c r="S101">
        <f t="shared" si="14"/>
        <v>0</v>
      </c>
      <c r="T101">
        <f t="shared" si="14"/>
        <v>0</v>
      </c>
      <c r="U101">
        <f t="shared" si="14"/>
        <v>0</v>
      </c>
    </row>
    <row r="102" spans="10:21">
      <c r="M102" s="8"/>
      <c r="N102" s="7"/>
      <c r="O102" s="7"/>
      <c r="P102" s="9"/>
      <c r="Q102" s="7"/>
    </row>
    <row r="103" spans="10:21" ht="15.75" thickBot="1">
      <c r="M103" s="10"/>
      <c r="N103" s="11"/>
      <c r="O103" s="11"/>
      <c r="P103" s="12"/>
      <c r="Q103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sqref="A1:I21"/>
    </sheetView>
  </sheetViews>
  <sheetFormatPr baseColWidth="10" defaultRowHeight="15"/>
  <sheetData>
    <row r="1" spans="1:9">
      <c r="A1" t="s">
        <v>52</v>
      </c>
    </row>
    <row r="2" spans="1:9" ht="15.75" thickBot="1"/>
    <row r="3" spans="1:9">
      <c r="A3" s="23" t="s">
        <v>53</v>
      </c>
      <c r="B3" s="23"/>
    </row>
    <row r="4" spans="1:9">
      <c r="A4" s="20" t="s">
        <v>54</v>
      </c>
      <c r="B4" s="20">
        <v>0.73248247826573654</v>
      </c>
    </row>
    <row r="5" spans="1:9">
      <c r="A5" s="20" t="s">
        <v>55</v>
      </c>
      <c r="B5" s="20">
        <v>0.53653058096631512</v>
      </c>
    </row>
    <row r="6" spans="1:9">
      <c r="A6" s="20" t="s">
        <v>56</v>
      </c>
      <c r="B6" s="20">
        <v>0.50087908719449326</v>
      </c>
    </row>
    <row r="7" spans="1:9">
      <c r="A7" s="20" t="s">
        <v>57</v>
      </c>
      <c r="B7" s="20">
        <v>122.20619337261988</v>
      </c>
    </row>
    <row r="8" spans="1:9" ht="15.75" thickBot="1">
      <c r="A8" s="21" t="s">
        <v>58</v>
      </c>
      <c r="B8" s="21">
        <v>15</v>
      </c>
    </row>
    <row r="10" spans="1:9" ht="15.75" thickBot="1">
      <c r="A10" t="s">
        <v>59</v>
      </c>
    </row>
    <row r="11" spans="1:9">
      <c r="A11" s="22"/>
      <c r="B11" s="22" t="s">
        <v>64</v>
      </c>
      <c r="C11" s="22" t="s">
        <v>65</v>
      </c>
      <c r="D11" s="22" t="s">
        <v>66</v>
      </c>
      <c r="E11" s="22" t="s">
        <v>67</v>
      </c>
      <c r="F11" s="22" t="s">
        <v>68</v>
      </c>
    </row>
    <row r="12" spans="1:9">
      <c r="A12" s="20" t="s">
        <v>60</v>
      </c>
      <c r="B12" s="20">
        <v>1</v>
      </c>
      <c r="C12" s="20">
        <v>224751.80191785985</v>
      </c>
      <c r="D12" s="20">
        <v>224751.80191785985</v>
      </c>
      <c r="E12" s="20">
        <v>15.049315588295942</v>
      </c>
      <c r="F12" s="20">
        <v>1.8989689899825031E-3</v>
      </c>
    </row>
    <row r="13" spans="1:9">
      <c r="A13" s="20" t="s">
        <v>61</v>
      </c>
      <c r="B13" s="20">
        <v>13</v>
      </c>
      <c r="C13" s="20">
        <v>194146.59808214012</v>
      </c>
      <c r="D13" s="20">
        <v>14934.353698626162</v>
      </c>
      <c r="E13" s="20"/>
      <c r="F13" s="20"/>
    </row>
    <row r="14" spans="1:9" ht="15.75" thickBot="1">
      <c r="A14" s="21" t="s">
        <v>62</v>
      </c>
      <c r="B14" s="21">
        <v>14</v>
      </c>
      <c r="C14" s="21">
        <v>418898.39999999997</v>
      </c>
      <c r="D14" s="21"/>
      <c r="E14" s="21"/>
      <c r="F14" s="21"/>
    </row>
    <row r="15" spans="1:9" ht="15.75" thickBot="1"/>
    <row r="16" spans="1:9">
      <c r="A16" s="22"/>
      <c r="B16" s="22" t="s">
        <v>69</v>
      </c>
      <c r="C16" s="22" t="s">
        <v>57</v>
      </c>
      <c r="D16" s="22" t="s">
        <v>70</v>
      </c>
      <c r="E16" s="22" t="s">
        <v>71</v>
      </c>
      <c r="F16" s="22" t="s">
        <v>72</v>
      </c>
      <c r="G16" s="22" t="s">
        <v>73</v>
      </c>
      <c r="H16" s="22" t="s">
        <v>74</v>
      </c>
      <c r="I16" s="22" t="s">
        <v>75</v>
      </c>
    </row>
    <row r="17" spans="1:9">
      <c r="A17" s="20" t="s">
        <v>63</v>
      </c>
      <c r="B17" s="20">
        <v>163.04429478272974</v>
      </c>
      <c r="C17" s="20">
        <v>44.034766288098304</v>
      </c>
      <c r="D17" s="20">
        <v>3.7026265500311575</v>
      </c>
      <c r="E17" s="20">
        <v>2.6567083619332735E-3</v>
      </c>
      <c r="F17" s="20">
        <v>67.912966084831567</v>
      </c>
      <c r="G17" s="20">
        <v>258.17562348062791</v>
      </c>
      <c r="H17" s="20">
        <v>67.912966084831567</v>
      </c>
      <c r="I17" s="20">
        <v>258.17562348062791</v>
      </c>
    </row>
    <row r="18" spans="1:9" ht="15.75" thickBot="1">
      <c r="A18" s="21" t="s">
        <v>50</v>
      </c>
      <c r="B18" s="21">
        <v>10.545374820101799</v>
      </c>
      <c r="C18" s="21">
        <v>2.718339187438306</v>
      </c>
      <c r="D18" s="21">
        <v>3.8793447369750398</v>
      </c>
      <c r="E18" s="21">
        <v>1.8989689899825031E-3</v>
      </c>
      <c r="F18" s="21">
        <v>4.6727600533813272</v>
      </c>
      <c r="G18" s="21">
        <v>16.417989586822269</v>
      </c>
      <c r="H18" s="21">
        <v>4.6727600533813272</v>
      </c>
      <c r="I18" s="21">
        <v>16.417989586822269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U103"/>
  <sheetViews>
    <sheetView topLeftCell="A5" workbookViewId="0">
      <selection activeCell="A5" sqref="A1:XFD1048576"/>
    </sheetView>
  </sheetViews>
  <sheetFormatPr baseColWidth="10" defaultRowHeight="15"/>
  <cols>
    <col min="5" max="5" width="16" customWidth="1"/>
    <col min="6" max="6" width="11.85546875" bestFit="1" customWidth="1"/>
    <col min="9" max="9" width="14.85546875" customWidth="1"/>
    <col min="10" max="10" width="17.28515625" customWidth="1"/>
  </cols>
  <sheetData>
    <row r="1" spans="1:21" ht="15.75" thickBot="1">
      <c r="A1" s="19" t="s">
        <v>50</v>
      </c>
      <c r="B1" s="19" t="s">
        <v>51</v>
      </c>
    </row>
    <row r="2" spans="1:21" ht="16.5" thickBot="1">
      <c r="A2" s="13">
        <v>1.35</v>
      </c>
      <c r="B2" s="17">
        <v>90</v>
      </c>
      <c r="E2" s="4" t="s">
        <v>1</v>
      </c>
      <c r="F2" s="5">
        <f>COUNT(A2:A1001)</f>
        <v>15</v>
      </c>
      <c r="G2" s="5">
        <f>COUNT(B2:B1001)</f>
        <v>15</v>
      </c>
      <c r="H2" s="6"/>
      <c r="I2" s="5"/>
      <c r="J2" s="4">
        <f>IF(A2=0,0,A2-$F$4)</f>
        <v>-9.1</v>
      </c>
      <c r="K2" s="5">
        <f>IF(B2=0,0,B2-$G$4)</f>
        <v>-152.46666666666667</v>
      </c>
      <c r="L2" s="5">
        <f>J2*K2</f>
        <v>1387.4466666666667</v>
      </c>
      <c r="M2" s="4" t="s">
        <v>27</v>
      </c>
      <c r="N2" s="5">
        <f>IF(A2=0,0,(A2-F$4)^3)</f>
        <v>-753.57099999999991</v>
      </c>
      <c r="O2" s="5">
        <f t="shared" ref="O2:P17" si="0">IF(B2=0,0,(B2-G$4)^3)</f>
        <v>-3544253.0082962965</v>
      </c>
      <c r="P2" s="6">
        <f t="shared" si="0"/>
        <v>0</v>
      </c>
      <c r="Q2" s="7"/>
      <c r="R2" t="s">
        <v>28</v>
      </c>
      <c r="S2">
        <f>IF(A2=0,0,(A2-F$4)^4)</f>
        <v>6857.4960999999985</v>
      </c>
      <c r="T2">
        <f t="shared" ref="T2:U17" si="1">IF(B2=0,0,(B2-G$4)^4)</f>
        <v>540380441.99824202</v>
      </c>
      <c r="U2">
        <f t="shared" si="1"/>
        <v>0</v>
      </c>
    </row>
    <row r="3" spans="1:21" ht="16.5" thickBot="1">
      <c r="A3" s="13">
        <v>1.35</v>
      </c>
      <c r="B3" s="18">
        <v>91</v>
      </c>
      <c r="E3" s="8" t="s">
        <v>29</v>
      </c>
      <c r="F3" s="7">
        <f>SUM(A2:A1001)</f>
        <v>156.75</v>
      </c>
      <c r="G3" s="7">
        <f>SUM(B2:B1001)</f>
        <v>3637</v>
      </c>
      <c r="H3" s="9"/>
      <c r="I3" s="7"/>
      <c r="J3" s="4">
        <f>IF(A3=0,0,A3-$F$4)</f>
        <v>-9.1</v>
      </c>
      <c r="K3" s="5">
        <f t="shared" ref="K3:K66" si="2">IF(B3=0,0,B3-$G$4)</f>
        <v>-151.46666666666667</v>
      </c>
      <c r="L3" s="5">
        <f t="shared" ref="L3:L66" si="3">J3*K3</f>
        <v>1378.3466666666666</v>
      </c>
      <c r="M3" s="8"/>
      <c r="N3" s="7">
        <f t="shared" ref="N3:P66" si="4">IF(A3=0,0,(A3-F$4)^3)</f>
        <v>-753.57099999999991</v>
      </c>
      <c r="O3" s="7">
        <f t="shared" si="0"/>
        <v>-3474971.154962963</v>
      </c>
      <c r="P3" s="9">
        <f t="shared" si="0"/>
        <v>0</v>
      </c>
      <c r="Q3" s="7"/>
      <c r="S3">
        <f t="shared" ref="S3:U66" si="5">IF(A3=0,0,(A3-F$4)^4)</f>
        <v>6857.4960999999985</v>
      </c>
      <c r="T3">
        <f t="shared" si="1"/>
        <v>526342297.60505676</v>
      </c>
      <c r="U3">
        <f t="shared" si="1"/>
        <v>0</v>
      </c>
    </row>
    <row r="4" spans="1:21" ht="16.5" thickBot="1">
      <c r="A4" s="13">
        <v>1.35</v>
      </c>
      <c r="B4" s="18">
        <v>95</v>
      </c>
      <c r="E4" s="8" t="s">
        <v>13</v>
      </c>
      <c r="F4" s="7">
        <f>AVERAGE(A2:A1001)</f>
        <v>10.45</v>
      </c>
      <c r="G4" s="7">
        <f>AVERAGE(B2:B1001)</f>
        <v>242.46666666666667</v>
      </c>
      <c r="H4" s="9"/>
      <c r="I4" s="7"/>
      <c r="J4" s="4">
        <f>IF(A4=0,0,A4-$F$4)</f>
        <v>-9.1</v>
      </c>
      <c r="K4" s="5">
        <f t="shared" si="2"/>
        <v>-147.46666666666667</v>
      </c>
      <c r="L4" s="5">
        <f t="shared" si="3"/>
        <v>1341.9466666666667</v>
      </c>
      <c r="M4" s="8"/>
      <c r="N4" s="7">
        <f t="shared" si="4"/>
        <v>-753.57099999999991</v>
      </c>
      <c r="O4" s="7">
        <f t="shared" si="0"/>
        <v>-3206871.7416296294</v>
      </c>
      <c r="P4" s="9">
        <f t="shared" si="0"/>
        <v>0</v>
      </c>
      <c r="Q4" s="7"/>
      <c r="S4">
        <f t="shared" si="5"/>
        <v>6857.4960999999985</v>
      </c>
      <c r="T4">
        <f t="shared" si="1"/>
        <v>472906686.16564935</v>
      </c>
      <c r="U4">
        <f t="shared" si="1"/>
        <v>0</v>
      </c>
    </row>
    <row r="5" spans="1:21" ht="16.5" thickBot="1">
      <c r="A5" s="13">
        <v>1.35</v>
      </c>
      <c r="B5" s="18">
        <v>100</v>
      </c>
      <c r="E5" s="8" t="s">
        <v>30</v>
      </c>
      <c r="F5" s="7">
        <f>MEDIAN(A2:A1001)</f>
        <v>5</v>
      </c>
      <c r="G5" s="7">
        <f>MEDIAN(B2:B1001)</f>
        <v>242</v>
      </c>
      <c r="H5" s="9"/>
      <c r="I5" s="7"/>
      <c r="J5" s="4">
        <f>IF(A5=0,0,A5-$F$4)</f>
        <v>-9.1</v>
      </c>
      <c r="K5" s="5">
        <f t="shared" si="2"/>
        <v>-142.46666666666667</v>
      </c>
      <c r="L5" s="5">
        <f t="shared" si="3"/>
        <v>1296.4466666666667</v>
      </c>
      <c r="M5" s="8"/>
      <c r="N5" s="7">
        <f t="shared" si="4"/>
        <v>-753.57099999999991</v>
      </c>
      <c r="O5" s="7">
        <f t="shared" si="0"/>
        <v>-2891610.4749629633</v>
      </c>
      <c r="P5" s="9">
        <f t="shared" si="0"/>
        <v>0</v>
      </c>
      <c r="Q5" s="7"/>
      <c r="S5">
        <f t="shared" si="5"/>
        <v>6857.4960999999985</v>
      </c>
      <c r="T5">
        <f t="shared" si="1"/>
        <v>411958105.66639018</v>
      </c>
      <c r="U5">
        <f t="shared" si="1"/>
        <v>0</v>
      </c>
    </row>
    <row r="6" spans="1:21" ht="16.5" thickBot="1">
      <c r="A6" s="13">
        <v>1.35</v>
      </c>
      <c r="B6" s="18">
        <v>136</v>
      </c>
      <c r="E6" s="8" t="s">
        <v>31</v>
      </c>
      <c r="F6" s="7">
        <f>MODE(A2:A1001)</f>
        <v>1.35</v>
      </c>
      <c r="G6" s="7" t="e">
        <f>MODE(B2:B1001)</f>
        <v>#N/A</v>
      </c>
      <c r="H6" s="9"/>
      <c r="I6" s="7"/>
      <c r="J6" s="4">
        <f>IF(A6=0,0,A6-$F$4)</f>
        <v>-9.1</v>
      </c>
      <c r="K6" s="5">
        <f t="shared" si="2"/>
        <v>-106.46666666666667</v>
      </c>
      <c r="L6" s="5">
        <f t="shared" si="3"/>
        <v>968.84666666666669</v>
      </c>
      <c r="M6" s="8"/>
      <c r="N6" s="7">
        <f t="shared" si="4"/>
        <v>-753.57099999999991</v>
      </c>
      <c r="O6" s="7">
        <f t="shared" si="0"/>
        <v>-1206815.7549629631</v>
      </c>
      <c r="P6" s="9">
        <f t="shared" si="0"/>
        <v>0</v>
      </c>
      <c r="Q6" s="7"/>
      <c r="S6">
        <f t="shared" si="5"/>
        <v>6857.4960999999985</v>
      </c>
      <c r="T6">
        <f t="shared" si="1"/>
        <v>128485650.71172348</v>
      </c>
      <c r="U6">
        <f t="shared" si="1"/>
        <v>0</v>
      </c>
    </row>
    <row r="7" spans="1:21" ht="16.5" thickBot="1">
      <c r="A7" s="14">
        <v>5</v>
      </c>
      <c r="B7" s="18">
        <v>197</v>
      </c>
      <c r="E7" s="8" t="s">
        <v>18</v>
      </c>
      <c r="F7" s="7">
        <f>MAX(A2:A1001)-MIN(A2:A1001)</f>
        <v>28.65</v>
      </c>
      <c r="G7" s="7">
        <f>MAX(B2:B1001)-MIN(B2:B1001)</f>
        <v>395</v>
      </c>
      <c r="H7" s="9"/>
      <c r="I7" s="7"/>
      <c r="J7" s="4">
        <f>IF(A7=0,0,A7-$F$4)</f>
        <v>-5.4499999999999993</v>
      </c>
      <c r="K7" s="5">
        <f t="shared" si="2"/>
        <v>-45.466666666666669</v>
      </c>
      <c r="L7" s="5">
        <f t="shared" si="3"/>
        <v>247.79333333333332</v>
      </c>
      <c r="M7" s="8"/>
      <c r="N7" s="7">
        <f t="shared" si="4"/>
        <v>-161.87862499999994</v>
      </c>
      <c r="O7" s="7">
        <f t="shared" si="0"/>
        <v>-93989.501629629638</v>
      </c>
      <c r="P7" s="9">
        <f t="shared" si="0"/>
        <v>0</v>
      </c>
      <c r="Q7" s="7"/>
      <c r="S7">
        <f t="shared" si="5"/>
        <v>882.23850624999966</v>
      </c>
      <c r="T7">
        <f t="shared" si="1"/>
        <v>4273389.3407604946</v>
      </c>
      <c r="U7">
        <f t="shared" si="1"/>
        <v>0</v>
      </c>
    </row>
    <row r="8" spans="1:21" ht="16.5" thickBot="1">
      <c r="A8" s="14">
        <v>5</v>
      </c>
      <c r="B8" s="18">
        <v>210</v>
      </c>
      <c r="E8" s="8"/>
      <c r="F8" s="7"/>
      <c r="G8" s="7"/>
      <c r="H8" s="9"/>
      <c r="I8" s="7"/>
      <c r="J8" s="4">
        <f>IF(A8=0,0,A8-$F$4)</f>
        <v>-5.4499999999999993</v>
      </c>
      <c r="K8" s="5">
        <f t="shared" si="2"/>
        <v>-32.466666666666669</v>
      </c>
      <c r="L8" s="5">
        <f t="shared" si="3"/>
        <v>176.94333333333333</v>
      </c>
      <c r="M8" s="8"/>
      <c r="N8" s="7">
        <f t="shared" si="4"/>
        <v>-161.87862499999994</v>
      </c>
      <c r="O8" s="7">
        <f t="shared" si="0"/>
        <v>-34222.608296296305</v>
      </c>
      <c r="P8" s="9">
        <f t="shared" si="0"/>
        <v>0</v>
      </c>
      <c r="Q8" s="7"/>
      <c r="S8">
        <f t="shared" si="5"/>
        <v>882.23850624999966</v>
      </c>
      <c r="T8">
        <f t="shared" si="1"/>
        <v>1111094.0160197536</v>
      </c>
      <c r="U8">
        <f t="shared" si="1"/>
        <v>0</v>
      </c>
    </row>
    <row r="9" spans="1:21" ht="16.5" thickBot="1">
      <c r="A9" s="14">
        <v>5</v>
      </c>
      <c r="B9" s="18">
        <v>242</v>
      </c>
      <c r="E9" s="8" t="s">
        <v>32</v>
      </c>
      <c r="F9" s="7">
        <f>VAR(A2:A1001)*((F2-1)/F2)</f>
        <v>114.73833333333336</v>
      </c>
      <c r="G9" s="7">
        <f>VAR(B2:B1001)*((G2-1)/G2)</f>
        <v>14833.448888888886</v>
      </c>
      <c r="H9" s="9"/>
      <c r="I9" s="7"/>
      <c r="J9" s="4">
        <f t="shared" ref="J9:J67" si="6">IF(A9=0,0,A9-$F$4)</f>
        <v>-5.4499999999999993</v>
      </c>
      <c r="K9" s="5">
        <f t="shared" si="2"/>
        <v>-0.46666666666666856</v>
      </c>
      <c r="L9" s="5">
        <f t="shared" si="3"/>
        <v>2.5433333333333432</v>
      </c>
      <c r="M9" s="8"/>
      <c r="N9" s="7">
        <f t="shared" si="4"/>
        <v>-161.87862499999994</v>
      </c>
      <c r="O9" s="7">
        <f t="shared" si="0"/>
        <v>-0.10162962962963086</v>
      </c>
      <c r="P9" s="9">
        <f t="shared" si="0"/>
        <v>0</v>
      </c>
      <c r="Q9" s="7"/>
      <c r="S9">
        <f t="shared" si="5"/>
        <v>882.23850624999966</v>
      </c>
      <c r="T9">
        <f t="shared" si="1"/>
        <v>4.7427160493827926E-2</v>
      </c>
      <c r="U9">
        <f t="shared" si="1"/>
        <v>0</v>
      </c>
    </row>
    <row r="10" spans="1:21" ht="16.5" thickBot="1">
      <c r="A10" s="14">
        <v>5</v>
      </c>
      <c r="B10" s="18">
        <v>278</v>
      </c>
      <c r="E10" s="8" t="s">
        <v>33</v>
      </c>
      <c r="F10" s="7">
        <f>SQRT(F9)</f>
        <v>10.711598075606336</v>
      </c>
      <c r="G10" s="7">
        <f t="shared" ref="G10" si="7">SQRT(G9)</f>
        <v>121.79264710518811</v>
      </c>
      <c r="H10" s="7"/>
      <c r="I10" s="7"/>
      <c r="J10" s="4">
        <f t="shared" si="6"/>
        <v>-5.4499999999999993</v>
      </c>
      <c r="K10" s="5">
        <f t="shared" si="2"/>
        <v>35.533333333333331</v>
      </c>
      <c r="L10" s="5">
        <f t="shared" si="3"/>
        <v>-193.65666666666664</v>
      </c>
      <c r="M10" s="8"/>
      <c r="N10" s="7">
        <f t="shared" si="4"/>
        <v>-161.87862499999994</v>
      </c>
      <c r="O10" s="7">
        <f t="shared" si="0"/>
        <v>44865.018370370366</v>
      </c>
      <c r="P10" s="9">
        <f t="shared" si="0"/>
        <v>0</v>
      </c>
      <c r="Q10" s="7"/>
      <c r="S10">
        <f t="shared" si="5"/>
        <v>882.23850624999966</v>
      </c>
      <c r="T10">
        <f t="shared" si="1"/>
        <v>1594203.6527604938</v>
      </c>
      <c r="U10">
        <f t="shared" si="1"/>
        <v>0</v>
      </c>
    </row>
    <row r="11" spans="1:21" ht="16.5" thickBot="1">
      <c r="A11" s="14">
        <v>10</v>
      </c>
      <c r="B11" s="18">
        <v>299</v>
      </c>
      <c r="E11" s="8"/>
      <c r="F11" s="7"/>
      <c r="G11" s="7"/>
      <c r="H11" s="9"/>
      <c r="I11" s="7"/>
      <c r="J11" s="4">
        <f t="shared" si="6"/>
        <v>-0.44999999999999929</v>
      </c>
      <c r="K11" s="5">
        <f t="shared" si="2"/>
        <v>56.533333333333331</v>
      </c>
      <c r="L11" s="5">
        <f t="shared" si="3"/>
        <v>-25.439999999999959</v>
      </c>
      <c r="M11" s="8"/>
      <c r="N11" s="7">
        <f t="shared" si="4"/>
        <v>-9.1124999999999567E-2</v>
      </c>
      <c r="O11" s="7">
        <f t="shared" si="0"/>
        <v>180681.53837037034</v>
      </c>
      <c r="P11" s="9">
        <f t="shared" si="0"/>
        <v>0</v>
      </c>
      <c r="Q11" s="7"/>
      <c r="S11">
        <f t="shared" si="5"/>
        <v>4.1006249999999737E-2</v>
      </c>
      <c r="T11">
        <f t="shared" si="1"/>
        <v>10214529.635871604</v>
      </c>
      <c r="U11">
        <f t="shared" si="1"/>
        <v>0</v>
      </c>
    </row>
    <row r="12" spans="1:21" ht="16.5" thickBot="1">
      <c r="A12" s="14">
        <v>10</v>
      </c>
      <c r="B12" s="18">
        <v>305</v>
      </c>
      <c r="E12" s="8" t="s">
        <v>34</v>
      </c>
      <c r="F12" s="7">
        <f>F10/ABS(F4)</f>
        <v>1.0250333086704628</v>
      </c>
      <c r="G12" s="7">
        <f>G10/ABS(G4)</f>
        <v>0.50230676562491661</v>
      </c>
      <c r="H12" s="9"/>
      <c r="I12" s="7"/>
      <c r="J12" s="4">
        <f t="shared" si="6"/>
        <v>-0.44999999999999929</v>
      </c>
      <c r="K12" s="5">
        <f t="shared" si="2"/>
        <v>62.533333333333331</v>
      </c>
      <c r="L12" s="5">
        <f t="shared" si="3"/>
        <v>-28.139999999999954</v>
      </c>
      <c r="M12" s="8"/>
      <c r="N12" s="7">
        <f t="shared" si="4"/>
        <v>-9.1124999999999567E-2</v>
      </c>
      <c r="O12" s="7">
        <f t="shared" si="0"/>
        <v>244531.45837037035</v>
      </c>
      <c r="P12" s="9">
        <f t="shared" si="0"/>
        <v>0</v>
      </c>
      <c r="Q12" s="7"/>
      <c r="S12">
        <f t="shared" si="5"/>
        <v>4.1006249999999737E-2</v>
      </c>
      <c r="T12">
        <f t="shared" si="1"/>
        <v>15291367.196760492</v>
      </c>
      <c r="U12">
        <f t="shared" si="1"/>
        <v>0</v>
      </c>
    </row>
    <row r="13" spans="1:21" ht="16.5" thickBot="1">
      <c r="A13" s="14">
        <v>25</v>
      </c>
      <c r="B13" s="18">
        <v>327</v>
      </c>
      <c r="E13" s="8"/>
      <c r="F13" s="7"/>
      <c r="G13" s="7"/>
      <c r="H13" s="9"/>
      <c r="I13" s="7"/>
      <c r="J13" s="4">
        <f t="shared" si="6"/>
        <v>14.55</v>
      </c>
      <c r="K13" s="5">
        <f t="shared" si="2"/>
        <v>84.533333333333331</v>
      </c>
      <c r="L13" s="5">
        <f t="shared" si="3"/>
        <v>1229.96</v>
      </c>
      <c r="M13" s="8"/>
      <c r="N13" s="7">
        <f t="shared" si="4"/>
        <v>3080.2713750000003</v>
      </c>
      <c r="O13" s="7">
        <f t="shared" si="0"/>
        <v>604065.43170370359</v>
      </c>
      <c r="P13" s="9">
        <f t="shared" si="0"/>
        <v>0</v>
      </c>
      <c r="Q13" s="7"/>
      <c r="S13">
        <f t="shared" si="5"/>
        <v>44817.94850625001</v>
      </c>
      <c r="T13">
        <f t="shared" si="1"/>
        <v>51063664.493353076</v>
      </c>
      <c r="U13">
        <f t="shared" si="1"/>
        <v>0</v>
      </c>
    </row>
    <row r="14" spans="1:21" ht="16.5" thickBot="1">
      <c r="A14" s="14">
        <v>25</v>
      </c>
      <c r="B14" s="18">
        <v>365</v>
      </c>
      <c r="E14" s="8" t="s">
        <v>35</v>
      </c>
      <c r="F14" s="7">
        <f>SUM(N2:N101)/F2</f>
        <v>1112.6072500000002</v>
      </c>
      <c r="G14" s="7">
        <f>SUM(O2:O101)/G2</f>
        <v>536279.13659259258</v>
      </c>
      <c r="H14" s="9"/>
      <c r="I14" s="7"/>
      <c r="J14" s="4">
        <f t="shared" si="6"/>
        <v>14.55</v>
      </c>
      <c r="K14" s="5">
        <f t="shared" si="2"/>
        <v>122.53333333333333</v>
      </c>
      <c r="L14" s="5">
        <f t="shared" si="3"/>
        <v>1782.8600000000001</v>
      </c>
      <c r="M14" s="8"/>
      <c r="N14" s="7">
        <f t="shared" si="4"/>
        <v>3080.2713750000003</v>
      </c>
      <c r="O14" s="7">
        <f t="shared" si="0"/>
        <v>1839766.6583703703</v>
      </c>
      <c r="P14" s="9">
        <f t="shared" si="0"/>
        <v>0</v>
      </c>
      <c r="Q14" s="7"/>
      <c r="S14">
        <f t="shared" si="5"/>
        <v>44817.94850625001</v>
      </c>
      <c r="T14">
        <f t="shared" si="1"/>
        <v>225432741.20564935</v>
      </c>
      <c r="U14">
        <f t="shared" si="1"/>
        <v>0</v>
      </c>
    </row>
    <row r="15" spans="1:21" ht="16.5" thickBot="1">
      <c r="A15" s="14">
        <v>30</v>
      </c>
      <c r="B15" s="18">
        <v>417</v>
      </c>
      <c r="E15" s="8" t="s">
        <v>24</v>
      </c>
      <c r="F15" s="7">
        <f>(3*(F4-F5))/F10</f>
        <v>1.5263828874642029</v>
      </c>
      <c r="G15" s="7">
        <f t="shared" ref="G15" si="8">(3*(G4-G5))/G10</f>
        <v>1.1494946807346047E-2</v>
      </c>
      <c r="H15" s="9"/>
      <c r="I15" s="7"/>
      <c r="J15" s="4">
        <f t="shared" si="6"/>
        <v>19.55</v>
      </c>
      <c r="K15" s="5">
        <f t="shared" si="2"/>
        <v>174.53333333333333</v>
      </c>
      <c r="L15" s="5">
        <f t="shared" si="3"/>
        <v>3412.1266666666666</v>
      </c>
      <c r="M15" s="8"/>
      <c r="N15" s="7">
        <f t="shared" si="4"/>
        <v>7472.0588750000015</v>
      </c>
      <c r="O15" s="7">
        <f t="shared" si="0"/>
        <v>5316614.2317037033</v>
      </c>
      <c r="P15" s="9">
        <f t="shared" si="0"/>
        <v>0</v>
      </c>
      <c r="Q15" s="7"/>
      <c r="S15">
        <f t="shared" si="5"/>
        <v>146078.75100625004</v>
      </c>
      <c r="T15">
        <f t="shared" si="1"/>
        <v>927926403.90668643</v>
      </c>
      <c r="U15">
        <f t="shared" si="1"/>
        <v>0</v>
      </c>
    </row>
    <row r="16" spans="1:21" ht="16.5" thickBot="1">
      <c r="A16" s="14">
        <v>30</v>
      </c>
      <c r="B16" s="18">
        <v>485</v>
      </c>
      <c r="E16" s="8" t="s">
        <v>25</v>
      </c>
      <c r="F16" s="7">
        <f>F14/(F10^3)</f>
        <v>0.90527198337000891</v>
      </c>
      <c r="G16" s="7">
        <f t="shared" ref="G16" si="9">G14/(G10^3)</f>
        <v>0.2968436015885913</v>
      </c>
      <c r="H16" s="9"/>
      <c r="I16" s="7"/>
      <c r="J16" s="4">
        <f t="shared" si="6"/>
        <v>19.55</v>
      </c>
      <c r="K16" s="5">
        <f t="shared" si="2"/>
        <v>242.53333333333333</v>
      </c>
      <c r="L16" s="5">
        <f t="shared" si="3"/>
        <v>4741.5266666666666</v>
      </c>
      <c r="M16" s="8"/>
      <c r="N16" s="7">
        <f t="shared" si="4"/>
        <v>7472.0588750000015</v>
      </c>
      <c r="O16" s="7">
        <f t="shared" si="0"/>
        <v>14266397.05837037</v>
      </c>
      <c r="P16" s="9">
        <f t="shared" si="0"/>
        <v>0</v>
      </c>
      <c r="Q16" s="7"/>
      <c r="S16">
        <f t="shared" si="5"/>
        <v>146078.75100625004</v>
      </c>
      <c r="T16">
        <f t="shared" si="1"/>
        <v>3460076833.2234273</v>
      </c>
      <c r="U16">
        <f t="shared" si="1"/>
        <v>0</v>
      </c>
    </row>
    <row r="17" spans="5:21" ht="15.75" thickBot="1">
      <c r="E17" s="8"/>
      <c r="F17" s="7"/>
      <c r="G17" s="7"/>
      <c r="H17" s="9"/>
      <c r="I17" s="7"/>
      <c r="J17" s="4">
        <f t="shared" si="6"/>
        <v>0</v>
      </c>
      <c r="K17" s="5">
        <f t="shared" si="2"/>
        <v>0</v>
      </c>
      <c r="L17" s="5">
        <f t="shared" si="3"/>
        <v>0</v>
      </c>
      <c r="M17" s="8"/>
      <c r="N17" s="7">
        <f t="shared" si="4"/>
        <v>0</v>
      </c>
      <c r="O17" s="7">
        <f t="shared" si="0"/>
        <v>0</v>
      </c>
      <c r="P17" s="9">
        <f t="shared" si="0"/>
        <v>0</v>
      </c>
      <c r="Q17" s="7"/>
      <c r="S17">
        <f t="shared" si="5"/>
        <v>0</v>
      </c>
      <c r="T17">
        <f t="shared" si="1"/>
        <v>0</v>
      </c>
      <c r="U17">
        <f t="shared" si="1"/>
        <v>0</v>
      </c>
    </row>
    <row r="18" spans="5:21" ht="15.75" thickBot="1">
      <c r="E18" s="8" t="s">
        <v>36</v>
      </c>
      <c r="F18" s="7">
        <f>SUM(S2:S101)/F2</f>
        <v>27973.994370833338</v>
      </c>
      <c r="G18" s="7">
        <f>SUM(T2:T101)/G2</f>
        <v>451803827.2577185</v>
      </c>
      <c r="H18" s="9"/>
      <c r="I18" s="7"/>
      <c r="J18" s="4">
        <f t="shared" si="6"/>
        <v>0</v>
      </c>
      <c r="K18" s="5">
        <f t="shared" si="2"/>
        <v>0</v>
      </c>
      <c r="L18" s="5">
        <f t="shared" si="3"/>
        <v>0</v>
      </c>
      <c r="M18" s="8"/>
      <c r="N18" s="7">
        <f t="shared" si="4"/>
        <v>0</v>
      </c>
      <c r="O18" s="7">
        <f t="shared" si="4"/>
        <v>0</v>
      </c>
      <c r="P18" s="9">
        <f t="shared" si="4"/>
        <v>0</v>
      </c>
      <c r="Q18" s="7"/>
      <c r="S18">
        <f t="shared" si="5"/>
        <v>0</v>
      </c>
      <c r="T18">
        <f t="shared" si="5"/>
        <v>0</v>
      </c>
      <c r="U18">
        <f t="shared" si="5"/>
        <v>0</v>
      </c>
    </row>
    <row r="19" spans="5:21" ht="15.75" thickBot="1">
      <c r="E19" s="8" t="s">
        <v>25</v>
      </c>
      <c r="F19" s="7">
        <f>(F18/(F10^4))-3</f>
        <v>-0.87510532134450481</v>
      </c>
      <c r="G19" s="7">
        <f t="shared" ref="G19" si="10">(G18/(G10^4))-3</f>
        <v>-0.94663749930816232</v>
      </c>
      <c r="H19" s="9"/>
      <c r="I19" s="7"/>
      <c r="J19" s="4">
        <f t="shared" si="6"/>
        <v>0</v>
      </c>
      <c r="K19" s="5">
        <f t="shared" si="2"/>
        <v>0</v>
      </c>
      <c r="L19" s="5">
        <f t="shared" si="3"/>
        <v>0</v>
      </c>
      <c r="M19" s="8"/>
      <c r="N19" s="7">
        <f t="shared" si="4"/>
        <v>0</v>
      </c>
      <c r="O19" s="7">
        <f t="shared" si="4"/>
        <v>0</v>
      </c>
      <c r="P19" s="9">
        <f t="shared" si="4"/>
        <v>0</v>
      </c>
      <c r="Q19" s="7"/>
      <c r="S19">
        <f t="shared" si="5"/>
        <v>0</v>
      </c>
      <c r="T19">
        <f t="shared" si="5"/>
        <v>0</v>
      </c>
      <c r="U19">
        <f t="shared" si="5"/>
        <v>0</v>
      </c>
    </row>
    <row r="20" spans="5:21" ht="15.75" thickBot="1">
      <c r="E20" s="10"/>
      <c r="F20" s="11"/>
      <c r="G20" s="11"/>
      <c r="H20" s="12"/>
      <c r="I20" s="7"/>
      <c r="J20" s="4">
        <f t="shared" si="6"/>
        <v>0</v>
      </c>
      <c r="K20" s="5">
        <f t="shared" si="2"/>
        <v>0</v>
      </c>
      <c r="L20" s="5">
        <f t="shared" si="3"/>
        <v>0</v>
      </c>
      <c r="M20" s="8"/>
      <c r="N20" s="7">
        <f t="shared" si="4"/>
        <v>0</v>
      </c>
      <c r="O20" s="7">
        <f t="shared" si="4"/>
        <v>0</v>
      </c>
      <c r="P20" s="9">
        <f t="shared" si="4"/>
        <v>0</v>
      </c>
      <c r="Q20" s="7"/>
      <c r="S20">
        <f t="shared" si="5"/>
        <v>0</v>
      </c>
      <c r="T20">
        <f t="shared" si="5"/>
        <v>0</v>
      </c>
      <c r="U20">
        <f t="shared" si="5"/>
        <v>0</v>
      </c>
    </row>
    <row r="21" spans="5:21" ht="15.75" thickBot="1">
      <c r="E21" s="16" t="s">
        <v>45</v>
      </c>
      <c r="F21">
        <f>SUM(L2:L67)/F2</f>
        <v>1181.3033333333333</v>
      </c>
      <c r="H21" t="s">
        <v>46</v>
      </c>
      <c r="I21">
        <f>F21/(SQRT(F9*G9))</f>
        <v>0.90549507206791557</v>
      </c>
      <c r="J21" s="4">
        <f t="shared" si="6"/>
        <v>0</v>
      </c>
      <c r="K21" s="5">
        <f t="shared" si="2"/>
        <v>0</v>
      </c>
      <c r="L21" s="5">
        <f t="shared" si="3"/>
        <v>0</v>
      </c>
      <c r="M21" s="8"/>
      <c r="N21" s="7">
        <f t="shared" si="4"/>
        <v>0</v>
      </c>
      <c r="O21" s="7">
        <f t="shared" si="4"/>
        <v>0</v>
      </c>
      <c r="P21" s="9">
        <f t="shared" si="4"/>
        <v>0</v>
      </c>
      <c r="Q21" s="7"/>
      <c r="S21">
        <f t="shared" si="5"/>
        <v>0</v>
      </c>
      <c r="T21">
        <f t="shared" si="5"/>
        <v>0</v>
      </c>
      <c r="U21">
        <f t="shared" si="5"/>
        <v>0</v>
      </c>
    </row>
    <row r="22" spans="5:21" ht="15.75" thickBot="1">
      <c r="J22" s="4">
        <f t="shared" si="6"/>
        <v>0</v>
      </c>
      <c r="K22" s="5">
        <f t="shared" si="2"/>
        <v>0</v>
      </c>
      <c r="L22" s="5">
        <f t="shared" si="3"/>
        <v>0</v>
      </c>
      <c r="M22" s="8"/>
      <c r="N22" s="7">
        <f t="shared" si="4"/>
        <v>0</v>
      </c>
      <c r="O22" s="7">
        <f t="shared" si="4"/>
        <v>0</v>
      </c>
      <c r="P22" s="9">
        <f t="shared" si="4"/>
        <v>0</v>
      </c>
      <c r="Q22" s="7"/>
      <c r="S22">
        <f t="shared" si="5"/>
        <v>0</v>
      </c>
      <c r="T22">
        <f t="shared" si="5"/>
        <v>0</v>
      </c>
      <c r="U22">
        <f t="shared" si="5"/>
        <v>0</v>
      </c>
    </row>
    <row r="23" spans="5:21" ht="15.75" thickBot="1">
      <c r="E23" t="s">
        <v>47</v>
      </c>
      <c r="F23">
        <f>F21/F9</f>
        <v>10.29562918524759</v>
      </c>
      <c r="J23" s="4">
        <f t="shared" si="6"/>
        <v>0</v>
      </c>
      <c r="K23" s="5">
        <f t="shared" si="2"/>
        <v>0</v>
      </c>
      <c r="L23" s="5">
        <f t="shared" si="3"/>
        <v>0</v>
      </c>
      <c r="M23" s="8"/>
      <c r="N23" s="7">
        <f t="shared" si="4"/>
        <v>0</v>
      </c>
      <c r="O23" s="7">
        <f t="shared" si="4"/>
        <v>0</v>
      </c>
      <c r="P23" s="9">
        <f t="shared" si="4"/>
        <v>0</v>
      </c>
      <c r="Q23" s="7"/>
      <c r="S23">
        <f t="shared" si="5"/>
        <v>0</v>
      </c>
      <c r="T23">
        <f t="shared" si="5"/>
        <v>0</v>
      </c>
      <c r="U23">
        <f t="shared" si="5"/>
        <v>0</v>
      </c>
    </row>
    <row r="24" spans="5:21" ht="15.75" thickBot="1">
      <c r="E24" t="s">
        <v>48</v>
      </c>
      <c r="F24">
        <f>G4-F23*F4</f>
        <v>134.87734168082937</v>
      </c>
      <c r="J24" s="4">
        <f t="shared" si="6"/>
        <v>0</v>
      </c>
      <c r="K24" s="5">
        <f t="shared" si="2"/>
        <v>0</v>
      </c>
      <c r="L24" s="5">
        <f t="shared" si="3"/>
        <v>0</v>
      </c>
      <c r="M24" s="8"/>
      <c r="N24" s="7">
        <f t="shared" si="4"/>
        <v>0</v>
      </c>
      <c r="O24" s="7">
        <f t="shared" si="4"/>
        <v>0</v>
      </c>
      <c r="P24" s="9">
        <f t="shared" si="4"/>
        <v>0</v>
      </c>
      <c r="Q24" s="7"/>
      <c r="S24">
        <f t="shared" si="5"/>
        <v>0</v>
      </c>
      <c r="T24">
        <f t="shared" si="5"/>
        <v>0</v>
      </c>
      <c r="U24">
        <f t="shared" si="5"/>
        <v>0</v>
      </c>
    </row>
    <row r="25" spans="5:21" ht="15.75" thickBot="1">
      <c r="J25" s="4">
        <f t="shared" si="6"/>
        <v>0</v>
      </c>
      <c r="K25" s="5">
        <f t="shared" si="2"/>
        <v>0</v>
      </c>
      <c r="L25" s="5">
        <f t="shared" si="3"/>
        <v>0</v>
      </c>
      <c r="M25" s="8"/>
      <c r="N25" s="7">
        <f t="shared" si="4"/>
        <v>0</v>
      </c>
      <c r="O25" s="7">
        <f t="shared" si="4"/>
        <v>0</v>
      </c>
      <c r="P25" s="9">
        <f t="shared" si="4"/>
        <v>0</v>
      </c>
      <c r="Q25" s="7"/>
      <c r="S25">
        <f t="shared" si="5"/>
        <v>0</v>
      </c>
      <c r="T25">
        <f t="shared" si="5"/>
        <v>0</v>
      </c>
      <c r="U25">
        <f t="shared" si="5"/>
        <v>0</v>
      </c>
    </row>
    <row r="26" spans="5:21" ht="15.75" thickBot="1">
      <c r="E26" t="s">
        <v>49</v>
      </c>
      <c r="F26">
        <f>I21^2</f>
        <v>0.81992132553927966</v>
      </c>
      <c r="J26" s="4">
        <f t="shared" si="6"/>
        <v>0</v>
      </c>
      <c r="K26" s="5">
        <f t="shared" si="2"/>
        <v>0</v>
      </c>
      <c r="L26" s="5">
        <f t="shared" si="3"/>
        <v>0</v>
      </c>
      <c r="M26" s="8"/>
      <c r="N26" s="7">
        <f t="shared" si="4"/>
        <v>0</v>
      </c>
      <c r="O26" s="7">
        <f t="shared" si="4"/>
        <v>0</v>
      </c>
      <c r="P26" s="9">
        <f t="shared" si="4"/>
        <v>0</v>
      </c>
      <c r="Q26" s="7"/>
      <c r="S26">
        <f t="shared" si="5"/>
        <v>0</v>
      </c>
      <c r="T26">
        <f t="shared" si="5"/>
        <v>0</v>
      </c>
      <c r="U26">
        <f t="shared" si="5"/>
        <v>0</v>
      </c>
    </row>
    <row r="27" spans="5:21" ht="15.75" thickBot="1">
      <c r="J27" s="4">
        <f t="shared" si="6"/>
        <v>0</v>
      </c>
      <c r="K27" s="5">
        <f t="shared" si="2"/>
        <v>0</v>
      </c>
      <c r="L27" s="5">
        <f t="shared" si="3"/>
        <v>0</v>
      </c>
      <c r="M27" s="8"/>
      <c r="N27" s="7">
        <f t="shared" si="4"/>
        <v>0</v>
      </c>
      <c r="O27" s="7">
        <f t="shared" si="4"/>
        <v>0</v>
      </c>
      <c r="P27" s="9">
        <f t="shared" si="4"/>
        <v>0</v>
      </c>
      <c r="Q27" s="7"/>
      <c r="S27">
        <f t="shared" si="5"/>
        <v>0</v>
      </c>
      <c r="T27">
        <f t="shared" si="5"/>
        <v>0</v>
      </c>
      <c r="U27">
        <f t="shared" si="5"/>
        <v>0</v>
      </c>
    </row>
    <row r="28" spans="5:21" ht="15.75" thickBot="1">
      <c r="J28" s="4">
        <f t="shared" si="6"/>
        <v>0</v>
      </c>
      <c r="K28" s="5">
        <f t="shared" si="2"/>
        <v>0</v>
      </c>
      <c r="L28" s="5">
        <f t="shared" si="3"/>
        <v>0</v>
      </c>
      <c r="M28" s="8"/>
      <c r="N28" s="7">
        <f t="shared" si="4"/>
        <v>0</v>
      </c>
      <c r="O28" s="7">
        <f t="shared" si="4"/>
        <v>0</v>
      </c>
      <c r="P28" s="9">
        <f t="shared" si="4"/>
        <v>0</v>
      </c>
      <c r="Q28" s="7"/>
      <c r="S28">
        <f t="shared" si="5"/>
        <v>0</v>
      </c>
      <c r="T28">
        <f t="shared" si="5"/>
        <v>0</v>
      </c>
      <c r="U28">
        <f t="shared" si="5"/>
        <v>0</v>
      </c>
    </row>
    <row r="29" spans="5:21" ht="15.75" thickBot="1">
      <c r="J29" s="4">
        <f t="shared" si="6"/>
        <v>0</v>
      </c>
      <c r="K29" s="5">
        <f t="shared" si="2"/>
        <v>0</v>
      </c>
      <c r="L29" s="5">
        <f t="shared" si="3"/>
        <v>0</v>
      </c>
      <c r="M29" s="8"/>
      <c r="N29" s="7">
        <f t="shared" si="4"/>
        <v>0</v>
      </c>
      <c r="O29" s="7">
        <f t="shared" si="4"/>
        <v>0</v>
      </c>
      <c r="P29" s="9">
        <f t="shared" si="4"/>
        <v>0</v>
      </c>
      <c r="Q29" s="7"/>
      <c r="S29">
        <f t="shared" si="5"/>
        <v>0</v>
      </c>
      <c r="T29">
        <f t="shared" si="5"/>
        <v>0</v>
      </c>
      <c r="U29">
        <f t="shared" si="5"/>
        <v>0</v>
      </c>
    </row>
    <row r="30" spans="5:21" ht="15.75" thickBot="1">
      <c r="J30" s="4">
        <f t="shared" si="6"/>
        <v>0</v>
      </c>
      <c r="K30" s="5">
        <f t="shared" si="2"/>
        <v>0</v>
      </c>
      <c r="L30" s="5">
        <f t="shared" si="3"/>
        <v>0</v>
      </c>
      <c r="M30" s="8"/>
      <c r="N30" s="7">
        <f t="shared" si="4"/>
        <v>0</v>
      </c>
      <c r="O30" s="7">
        <f t="shared" si="4"/>
        <v>0</v>
      </c>
      <c r="P30" s="9">
        <f t="shared" si="4"/>
        <v>0</v>
      </c>
      <c r="Q30" s="7"/>
      <c r="S30">
        <f t="shared" si="5"/>
        <v>0</v>
      </c>
      <c r="T30">
        <f t="shared" si="5"/>
        <v>0</v>
      </c>
      <c r="U30">
        <f t="shared" si="5"/>
        <v>0</v>
      </c>
    </row>
    <row r="31" spans="5:21" ht="15.75" thickBot="1">
      <c r="J31" s="4">
        <f t="shared" si="6"/>
        <v>0</v>
      </c>
      <c r="K31" s="5">
        <f t="shared" si="2"/>
        <v>0</v>
      </c>
      <c r="L31" s="5">
        <f t="shared" si="3"/>
        <v>0</v>
      </c>
      <c r="M31" s="8"/>
      <c r="N31" s="7">
        <f t="shared" si="4"/>
        <v>0</v>
      </c>
      <c r="O31" s="7">
        <f t="shared" si="4"/>
        <v>0</v>
      </c>
      <c r="P31" s="9">
        <f t="shared" si="4"/>
        <v>0</v>
      </c>
      <c r="Q31" s="7"/>
      <c r="S31">
        <f t="shared" si="5"/>
        <v>0</v>
      </c>
      <c r="T31">
        <f t="shared" si="5"/>
        <v>0</v>
      </c>
      <c r="U31">
        <f t="shared" si="5"/>
        <v>0</v>
      </c>
    </row>
    <row r="32" spans="5:21" ht="15.75" thickBot="1">
      <c r="J32" s="4">
        <f t="shared" si="6"/>
        <v>0</v>
      </c>
      <c r="K32" s="5">
        <f t="shared" si="2"/>
        <v>0</v>
      </c>
      <c r="L32" s="5">
        <f t="shared" si="3"/>
        <v>0</v>
      </c>
      <c r="M32" s="8"/>
      <c r="N32" s="7">
        <f t="shared" si="4"/>
        <v>0</v>
      </c>
      <c r="O32" s="7">
        <f t="shared" si="4"/>
        <v>0</v>
      </c>
      <c r="P32" s="9">
        <f t="shared" si="4"/>
        <v>0</v>
      </c>
      <c r="Q32" s="7"/>
      <c r="S32">
        <f t="shared" si="5"/>
        <v>0</v>
      </c>
      <c r="T32">
        <f t="shared" si="5"/>
        <v>0</v>
      </c>
      <c r="U32">
        <f t="shared" si="5"/>
        <v>0</v>
      </c>
    </row>
    <row r="33" spans="10:21" ht="15.75" thickBot="1">
      <c r="J33" s="4">
        <f t="shared" si="6"/>
        <v>0</v>
      </c>
      <c r="K33" s="5">
        <f t="shared" si="2"/>
        <v>0</v>
      </c>
      <c r="L33" s="5">
        <f t="shared" si="3"/>
        <v>0</v>
      </c>
      <c r="M33" s="8"/>
      <c r="N33" s="7">
        <f t="shared" si="4"/>
        <v>0</v>
      </c>
      <c r="O33" s="7">
        <f t="shared" si="4"/>
        <v>0</v>
      </c>
      <c r="P33" s="9">
        <f t="shared" si="4"/>
        <v>0</v>
      </c>
      <c r="Q33" s="7"/>
      <c r="S33">
        <f t="shared" si="5"/>
        <v>0</v>
      </c>
      <c r="T33">
        <f t="shared" si="5"/>
        <v>0</v>
      </c>
      <c r="U33">
        <f t="shared" si="5"/>
        <v>0</v>
      </c>
    </row>
    <row r="34" spans="10:21" ht="15.75" thickBot="1">
      <c r="J34" s="4">
        <f t="shared" si="6"/>
        <v>0</v>
      </c>
      <c r="K34" s="5">
        <f t="shared" si="2"/>
        <v>0</v>
      </c>
      <c r="L34" s="5">
        <f t="shared" si="3"/>
        <v>0</v>
      </c>
      <c r="M34" s="8"/>
      <c r="N34" s="7">
        <f t="shared" si="4"/>
        <v>0</v>
      </c>
      <c r="O34" s="7">
        <f t="shared" si="4"/>
        <v>0</v>
      </c>
      <c r="P34" s="9">
        <f t="shared" si="4"/>
        <v>0</v>
      </c>
      <c r="Q34" s="7"/>
      <c r="S34">
        <f t="shared" si="5"/>
        <v>0</v>
      </c>
      <c r="T34">
        <f t="shared" si="5"/>
        <v>0</v>
      </c>
      <c r="U34">
        <f t="shared" si="5"/>
        <v>0</v>
      </c>
    </row>
    <row r="35" spans="10:21" ht="15.75" thickBot="1">
      <c r="J35" s="4">
        <f t="shared" si="6"/>
        <v>0</v>
      </c>
      <c r="K35" s="5">
        <f t="shared" si="2"/>
        <v>0</v>
      </c>
      <c r="L35" s="5">
        <f t="shared" si="3"/>
        <v>0</v>
      </c>
      <c r="M35" s="8"/>
      <c r="N35" s="7">
        <f t="shared" si="4"/>
        <v>0</v>
      </c>
      <c r="O35" s="7">
        <f t="shared" si="4"/>
        <v>0</v>
      </c>
      <c r="P35" s="9">
        <f t="shared" si="4"/>
        <v>0</v>
      </c>
      <c r="Q35" s="7"/>
      <c r="S35">
        <f t="shared" si="5"/>
        <v>0</v>
      </c>
      <c r="T35">
        <f t="shared" si="5"/>
        <v>0</v>
      </c>
      <c r="U35">
        <f t="shared" si="5"/>
        <v>0</v>
      </c>
    </row>
    <row r="36" spans="10:21" ht="15.75" thickBot="1">
      <c r="J36" s="4">
        <f t="shared" si="6"/>
        <v>0</v>
      </c>
      <c r="K36" s="5">
        <f t="shared" si="2"/>
        <v>0</v>
      </c>
      <c r="L36" s="5">
        <f t="shared" si="3"/>
        <v>0</v>
      </c>
      <c r="M36" s="8"/>
      <c r="N36" s="7">
        <f t="shared" si="4"/>
        <v>0</v>
      </c>
      <c r="O36" s="7">
        <f t="shared" si="4"/>
        <v>0</v>
      </c>
      <c r="P36" s="9">
        <f t="shared" si="4"/>
        <v>0</v>
      </c>
      <c r="Q36" s="7"/>
      <c r="S36">
        <f t="shared" si="5"/>
        <v>0</v>
      </c>
      <c r="T36">
        <f t="shared" si="5"/>
        <v>0</v>
      </c>
      <c r="U36">
        <f t="shared" si="5"/>
        <v>0</v>
      </c>
    </row>
    <row r="37" spans="10:21" ht="15.75" thickBot="1">
      <c r="J37" s="4">
        <f t="shared" si="6"/>
        <v>0</v>
      </c>
      <c r="K37" s="5">
        <f t="shared" si="2"/>
        <v>0</v>
      </c>
      <c r="L37" s="5">
        <f t="shared" si="3"/>
        <v>0</v>
      </c>
      <c r="M37" s="8"/>
      <c r="N37" s="7">
        <f t="shared" si="4"/>
        <v>0</v>
      </c>
      <c r="O37" s="7">
        <f t="shared" si="4"/>
        <v>0</v>
      </c>
      <c r="P37" s="9">
        <f t="shared" si="4"/>
        <v>0</v>
      </c>
      <c r="Q37" s="7"/>
      <c r="S37">
        <f t="shared" si="5"/>
        <v>0</v>
      </c>
      <c r="T37">
        <f t="shared" si="5"/>
        <v>0</v>
      </c>
      <c r="U37">
        <f t="shared" si="5"/>
        <v>0</v>
      </c>
    </row>
    <row r="38" spans="10:21" ht="15.75" thickBot="1">
      <c r="J38" s="4">
        <f t="shared" si="6"/>
        <v>0</v>
      </c>
      <c r="K38" s="5">
        <f t="shared" si="2"/>
        <v>0</v>
      </c>
      <c r="L38" s="5">
        <f t="shared" si="3"/>
        <v>0</v>
      </c>
      <c r="M38" s="8"/>
      <c r="N38" s="7">
        <f t="shared" si="4"/>
        <v>0</v>
      </c>
      <c r="O38" s="7">
        <f t="shared" si="4"/>
        <v>0</v>
      </c>
      <c r="P38" s="9">
        <f t="shared" si="4"/>
        <v>0</v>
      </c>
      <c r="Q38" s="7"/>
      <c r="S38">
        <f t="shared" si="5"/>
        <v>0</v>
      </c>
      <c r="T38">
        <f t="shared" si="5"/>
        <v>0</v>
      </c>
      <c r="U38">
        <f t="shared" si="5"/>
        <v>0</v>
      </c>
    </row>
    <row r="39" spans="10:21" ht="15.75" thickBot="1">
      <c r="J39" s="4">
        <f t="shared" si="6"/>
        <v>0</v>
      </c>
      <c r="K39" s="5">
        <f t="shared" si="2"/>
        <v>0</v>
      </c>
      <c r="L39" s="5">
        <f t="shared" si="3"/>
        <v>0</v>
      </c>
      <c r="M39" s="8"/>
      <c r="N39" s="7">
        <f t="shared" si="4"/>
        <v>0</v>
      </c>
      <c r="O39" s="7">
        <f t="shared" si="4"/>
        <v>0</v>
      </c>
      <c r="P39" s="9">
        <f t="shared" si="4"/>
        <v>0</v>
      </c>
      <c r="Q39" s="7"/>
      <c r="S39">
        <f t="shared" si="5"/>
        <v>0</v>
      </c>
      <c r="T39">
        <f t="shared" si="5"/>
        <v>0</v>
      </c>
      <c r="U39">
        <f t="shared" si="5"/>
        <v>0</v>
      </c>
    </row>
    <row r="40" spans="10:21" ht="15.75" thickBot="1">
      <c r="J40" s="4">
        <f t="shared" si="6"/>
        <v>0</v>
      </c>
      <c r="K40" s="5">
        <f t="shared" si="2"/>
        <v>0</v>
      </c>
      <c r="L40" s="5">
        <f t="shared" si="3"/>
        <v>0</v>
      </c>
      <c r="M40" s="8"/>
      <c r="N40" s="7">
        <f t="shared" si="4"/>
        <v>0</v>
      </c>
      <c r="O40" s="7">
        <f t="shared" si="4"/>
        <v>0</v>
      </c>
      <c r="P40" s="9">
        <f t="shared" si="4"/>
        <v>0</v>
      </c>
      <c r="Q40" s="7"/>
      <c r="S40">
        <f t="shared" si="5"/>
        <v>0</v>
      </c>
      <c r="T40">
        <f t="shared" si="5"/>
        <v>0</v>
      </c>
      <c r="U40">
        <f t="shared" si="5"/>
        <v>0</v>
      </c>
    </row>
    <row r="41" spans="10:21" ht="15.75" thickBot="1">
      <c r="J41" s="4">
        <f t="shared" si="6"/>
        <v>0</v>
      </c>
      <c r="K41" s="5">
        <f t="shared" si="2"/>
        <v>0</v>
      </c>
      <c r="L41" s="5">
        <f t="shared" si="3"/>
        <v>0</v>
      </c>
      <c r="M41" s="8"/>
      <c r="N41" s="7">
        <f t="shared" si="4"/>
        <v>0</v>
      </c>
      <c r="O41" s="7">
        <f t="shared" si="4"/>
        <v>0</v>
      </c>
      <c r="P41" s="9">
        <f t="shared" si="4"/>
        <v>0</v>
      </c>
      <c r="Q41" s="7"/>
      <c r="S41">
        <f t="shared" si="5"/>
        <v>0</v>
      </c>
      <c r="T41">
        <f t="shared" si="5"/>
        <v>0</v>
      </c>
      <c r="U41">
        <f t="shared" si="5"/>
        <v>0</v>
      </c>
    </row>
    <row r="42" spans="10:21" ht="15.75" thickBot="1">
      <c r="J42" s="4">
        <f t="shared" si="6"/>
        <v>0</v>
      </c>
      <c r="K42" s="5">
        <f t="shared" si="2"/>
        <v>0</v>
      </c>
      <c r="L42" s="5">
        <f t="shared" si="3"/>
        <v>0</v>
      </c>
      <c r="M42" s="8"/>
      <c r="N42" s="7">
        <f t="shared" si="4"/>
        <v>0</v>
      </c>
      <c r="O42" s="7">
        <f t="shared" si="4"/>
        <v>0</v>
      </c>
      <c r="P42" s="9">
        <f t="shared" si="4"/>
        <v>0</v>
      </c>
      <c r="Q42" s="7"/>
      <c r="S42">
        <f t="shared" si="5"/>
        <v>0</v>
      </c>
      <c r="T42">
        <f t="shared" si="5"/>
        <v>0</v>
      </c>
      <c r="U42">
        <f t="shared" si="5"/>
        <v>0</v>
      </c>
    </row>
    <row r="43" spans="10:21" ht="15.75" thickBot="1">
      <c r="J43" s="4">
        <f t="shared" si="6"/>
        <v>0</v>
      </c>
      <c r="K43" s="5">
        <f t="shared" si="2"/>
        <v>0</v>
      </c>
      <c r="L43" s="5">
        <f t="shared" si="3"/>
        <v>0</v>
      </c>
      <c r="M43" s="8"/>
      <c r="N43" s="7">
        <f t="shared" si="4"/>
        <v>0</v>
      </c>
      <c r="O43" s="7">
        <f t="shared" si="4"/>
        <v>0</v>
      </c>
      <c r="P43" s="9">
        <f t="shared" si="4"/>
        <v>0</v>
      </c>
      <c r="Q43" s="7"/>
      <c r="S43">
        <f t="shared" si="5"/>
        <v>0</v>
      </c>
      <c r="T43">
        <f t="shared" si="5"/>
        <v>0</v>
      </c>
      <c r="U43">
        <f t="shared" si="5"/>
        <v>0</v>
      </c>
    </row>
    <row r="44" spans="10:21" ht="15.75" thickBot="1">
      <c r="J44" s="4">
        <f t="shared" si="6"/>
        <v>0</v>
      </c>
      <c r="K44" s="5">
        <f t="shared" si="2"/>
        <v>0</v>
      </c>
      <c r="L44" s="5">
        <f t="shared" si="3"/>
        <v>0</v>
      </c>
      <c r="M44" s="8"/>
      <c r="N44" s="7">
        <f t="shared" si="4"/>
        <v>0</v>
      </c>
      <c r="O44" s="7">
        <f t="shared" si="4"/>
        <v>0</v>
      </c>
      <c r="P44" s="9">
        <f t="shared" si="4"/>
        <v>0</v>
      </c>
      <c r="Q44" s="7"/>
      <c r="S44">
        <f t="shared" si="5"/>
        <v>0</v>
      </c>
      <c r="T44">
        <f t="shared" si="5"/>
        <v>0</v>
      </c>
      <c r="U44">
        <f t="shared" si="5"/>
        <v>0</v>
      </c>
    </row>
    <row r="45" spans="10:21" ht="15.75" thickBot="1">
      <c r="J45" s="4">
        <f t="shared" si="6"/>
        <v>0</v>
      </c>
      <c r="K45" s="5">
        <f t="shared" si="2"/>
        <v>0</v>
      </c>
      <c r="L45" s="5">
        <f t="shared" si="3"/>
        <v>0</v>
      </c>
      <c r="M45" s="8"/>
      <c r="N45" s="7">
        <f t="shared" si="4"/>
        <v>0</v>
      </c>
      <c r="O45" s="7">
        <f t="shared" si="4"/>
        <v>0</v>
      </c>
      <c r="P45" s="9">
        <f t="shared" si="4"/>
        <v>0</v>
      </c>
      <c r="Q45" s="7"/>
      <c r="S45">
        <f t="shared" si="5"/>
        <v>0</v>
      </c>
      <c r="T45">
        <f t="shared" si="5"/>
        <v>0</v>
      </c>
      <c r="U45">
        <f t="shared" si="5"/>
        <v>0</v>
      </c>
    </row>
    <row r="46" spans="10:21" ht="15.75" thickBot="1">
      <c r="J46" s="4">
        <f t="shared" si="6"/>
        <v>0</v>
      </c>
      <c r="K46" s="5">
        <f t="shared" si="2"/>
        <v>0</v>
      </c>
      <c r="L46" s="5">
        <f t="shared" si="3"/>
        <v>0</v>
      </c>
      <c r="M46" s="8"/>
      <c r="N46" s="7">
        <f t="shared" si="4"/>
        <v>0</v>
      </c>
      <c r="O46" s="7">
        <f t="shared" si="4"/>
        <v>0</v>
      </c>
      <c r="P46" s="9">
        <f t="shared" si="4"/>
        <v>0</v>
      </c>
      <c r="Q46" s="7"/>
      <c r="S46">
        <f t="shared" si="5"/>
        <v>0</v>
      </c>
      <c r="T46">
        <f t="shared" si="5"/>
        <v>0</v>
      </c>
      <c r="U46">
        <f t="shared" si="5"/>
        <v>0</v>
      </c>
    </row>
    <row r="47" spans="10:21" ht="15.75" thickBot="1">
      <c r="J47" s="4">
        <f t="shared" si="6"/>
        <v>0</v>
      </c>
      <c r="K47" s="5">
        <f t="shared" si="2"/>
        <v>0</v>
      </c>
      <c r="L47" s="5">
        <f t="shared" si="3"/>
        <v>0</v>
      </c>
      <c r="M47" s="8"/>
      <c r="N47" s="7">
        <f t="shared" si="4"/>
        <v>0</v>
      </c>
      <c r="O47" s="7">
        <f t="shared" si="4"/>
        <v>0</v>
      </c>
      <c r="P47" s="9">
        <f t="shared" si="4"/>
        <v>0</v>
      </c>
      <c r="Q47" s="7"/>
      <c r="S47">
        <f t="shared" si="5"/>
        <v>0</v>
      </c>
      <c r="T47">
        <f t="shared" si="5"/>
        <v>0</v>
      </c>
      <c r="U47">
        <f t="shared" si="5"/>
        <v>0</v>
      </c>
    </row>
    <row r="48" spans="10:21" ht="15.75" thickBot="1">
      <c r="J48" s="4">
        <f t="shared" si="6"/>
        <v>0</v>
      </c>
      <c r="K48" s="5">
        <f t="shared" si="2"/>
        <v>0</v>
      </c>
      <c r="L48" s="5">
        <f t="shared" si="3"/>
        <v>0</v>
      </c>
      <c r="M48" s="8"/>
      <c r="N48" s="7">
        <f t="shared" si="4"/>
        <v>0</v>
      </c>
      <c r="O48" s="7">
        <f t="shared" si="4"/>
        <v>0</v>
      </c>
      <c r="P48" s="9">
        <f t="shared" si="4"/>
        <v>0</v>
      </c>
      <c r="Q48" s="7"/>
      <c r="S48">
        <f t="shared" si="5"/>
        <v>0</v>
      </c>
      <c r="T48">
        <f t="shared" si="5"/>
        <v>0</v>
      </c>
      <c r="U48">
        <f t="shared" si="5"/>
        <v>0</v>
      </c>
    </row>
    <row r="49" spans="10:21" ht="15.75" thickBot="1">
      <c r="J49" s="4">
        <f t="shared" si="6"/>
        <v>0</v>
      </c>
      <c r="K49" s="5">
        <f t="shared" si="2"/>
        <v>0</v>
      </c>
      <c r="L49" s="5">
        <f t="shared" si="3"/>
        <v>0</v>
      </c>
      <c r="M49" s="8"/>
      <c r="N49" s="7">
        <f t="shared" si="4"/>
        <v>0</v>
      </c>
      <c r="O49" s="7">
        <f t="shared" si="4"/>
        <v>0</v>
      </c>
      <c r="P49" s="9">
        <f t="shared" si="4"/>
        <v>0</v>
      </c>
      <c r="Q49" s="7"/>
      <c r="S49">
        <f t="shared" si="5"/>
        <v>0</v>
      </c>
      <c r="T49">
        <f t="shared" si="5"/>
        <v>0</v>
      </c>
      <c r="U49">
        <f t="shared" si="5"/>
        <v>0</v>
      </c>
    </row>
    <row r="50" spans="10:21" ht="15.75" thickBot="1">
      <c r="J50" s="4">
        <f t="shared" si="6"/>
        <v>0</v>
      </c>
      <c r="K50" s="5">
        <f t="shared" si="2"/>
        <v>0</v>
      </c>
      <c r="L50" s="5">
        <f t="shared" si="3"/>
        <v>0</v>
      </c>
      <c r="M50" s="8"/>
      <c r="N50" s="7">
        <f t="shared" si="4"/>
        <v>0</v>
      </c>
      <c r="O50" s="7">
        <f t="shared" si="4"/>
        <v>0</v>
      </c>
      <c r="P50" s="9">
        <f t="shared" si="4"/>
        <v>0</v>
      </c>
      <c r="Q50" s="7"/>
      <c r="S50">
        <f t="shared" si="5"/>
        <v>0</v>
      </c>
      <c r="T50">
        <f t="shared" si="5"/>
        <v>0</v>
      </c>
      <c r="U50">
        <f t="shared" si="5"/>
        <v>0</v>
      </c>
    </row>
    <row r="51" spans="10:21" ht="15.75" thickBot="1">
      <c r="J51" s="4">
        <f t="shared" si="6"/>
        <v>0</v>
      </c>
      <c r="K51" s="5">
        <f t="shared" si="2"/>
        <v>0</v>
      </c>
      <c r="L51" s="5">
        <f t="shared" si="3"/>
        <v>0</v>
      </c>
      <c r="M51" s="8"/>
      <c r="N51" s="7">
        <f t="shared" si="4"/>
        <v>0</v>
      </c>
      <c r="O51" s="7">
        <f t="shared" si="4"/>
        <v>0</v>
      </c>
      <c r="P51" s="9">
        <f t="shared" si="4"/>
        <v>0</v>
      </c>
      <c r="Q51" s="7"/>
      <c r="S51">
        <f t="shared" si="5"/>
        <v>0</v>
      </c>
      <c r="T51">
        <f t="shared" si="5"/>
        <v>0</v>
      </c>
      <c r="U51">
        <f t="shared" si="5"/>
        <v>0</v>
      </c>
    </row>
    <row r="52" spans="10:21" ht="15.75" thickBot="1">
      <c r="J52" s="4">
        <f t="shared" si="6"/>
        <v>0</v>
      </c>
      <c r="K52" s="5">
        <f t="shared" si="2"/>
        <v>0</v>
      </c>
      <c r="L52" s="5">
        <f t="shared" si="3"/>
        <v>0</v>
      </c>
      <c r="M52" s="8"/>
      <c r="N52" s="7">
        <f t="shared" si="4"/>
        <v>0</v>
      </c>
      <c r="O52" s="7">
        <f t="shared" si="4"/>
        <v>0</v>
      </c>
      <c r="P52" s="9">
        <f t="shared" si="4"/>
        <v>0</v>
      </c>
      <c r="Q52" s="7"/>
      <c r="S52">
        <f t="shared" si="5"/>
        <v>0</v>
      </c>
      <c r="T52">
        <f t="shared" si="5"/>
        <v>0</v>
      </c>
      <c r="U52">
        <f t="shared" si="5"/>
        <v>0</v>
      </c>
    </row>
    <row r="53" spans="10:21" ht="15.75" thickBot="1">
      <c r="J53" s="4">
        <f t="shared" si="6"/>
        <v>0</v>
      </c>
      <c r="K53" s="5">
        <f t="shared" si="2"/>
        <v>0</v>
      </c>
      <c r="L53" s="5">
        <f t="shared" si="3"/>
        <v>0</v>
      </c>
      <c r="M53" s="8"/>
      <c r="N53" s="7">
        <f t="shared" si="4"/>
        <v>0</v>
      </c>
      <c r="O53" s="7">
        <f t="shared" si="4"/>
        <v>0</v>
      </c>
      <c r="P53" s="9">
        <f t="shared" si="4"/>
        <v>0</v>
      </c>
      <c r="Q53" s="7"/>
      <c r="S53">
        <f t="shared" si="5"/>
        <v>0</v>
      </c>
      <c r="T53">
        <f t="shared" si="5"/>
        <v>0</v>
      </c>
      <c r="U53">
        <f t="shared" si="5"/>
        <v>0</v>
      </c>
    </row>
    <row r="54" spans="10:21" ht="15.75" thickBot="1">
      <c r="J54" s="4">
        <f t="shared" si="6"/>
        <v>0</v>
      </c>
      <c r="K54" s="5">
        <f t="shared" si="2"/>
        <v>0</v>
      </c>
      <c r="L54" s="5">
        <f t="shared" si="3"/>
        <v>0</v>
      </c>
      <c r="M54" s="8"/>
      <c r="N54" s="7">
        <f t="shared" si="4"/>
        <v>0</v>
      </c>
      <c r="O54" s="7">
        <f t="shared" si="4"/>
        <v>0</v>
      </c>
      <c r="P54" s="9">
        <f t="shared" si="4"/>
        <v>0</v>
      </c>
      <c r="Q54" s="7"/>
      <c r="S54">
        <f t="shared" si="5"/>
        <v>0</v>
      </c>
      <c r="T54">
        <f t="shared" si="5"/>
        <v>0</v>
      </c>
      <c r="U54">
        <f t="shared" si="5"/>
        <v>0</v>
      </c>
    </row>
    <row r="55" spans="10:21" ht="15.75" thickBot="1">
      <c r="J55" s="4">
        <f t="shared" si="6"/>
        <v>0</v>
      </c>
      <c r="K55" s="5">
        <f t="shared" si="2"/>
        <v>0</v>
      </c>
      <c r="L55" s="5">
        <f t="shared" si="3"/>
        <v>0</v>
      </c>
      <c r="M55" s="8"/>
      <c r="N55" s="7">
        <f t="shared" si="4"/>
        <v>0</v>
      </c>
      <c r="O55" s="7">
        <f t="shared" si="4"/>
        <v>0</v>
      </c>
      <c r="P55" s="9">
        <f t="shared" si="4"/>
        <v>0</v>
      </c>
      <c r="Q55" s="7"/>
      <c r="S55">
        <f t="shared" si="5"/>
        <v>0</v>
      </c>
      <c r="T55">
        <f t="shared" si="5"/>
        <v>0</v>
      </c>
      <c r="U55">
        <f t="shared" si="5"/>
        <v>0</v>
      </c>
    </row>
    <row r="56" spans="10:21" ht="15.75" thickBot="1">
      <c r="J56" s="4">
        <f t="shared" si="6"/>
        <v>0</v>
      </c>
      <c r="K56" s="5">
        <f t="shared" si="2"/>
        <v>0</v>
      </c>
      <c r="L56" s="5">
        <f t="shared" si="3"/>
        <v>0</v>
      </c>
      <c r="M56" s="8"/>
      <c r="N56" s="7">
        <f t="shared" si="4"/>
        <v>0</v>
      </c>
      <c r="O56" s="7">
        <f t="shared" si="4"/>
        <v>0</v>
      </c>
      <c r="P56" s="9">
        <f t="shared" si="4"/>
        <v>0</v>
      </c>
      <c r="Q56" s="7"/>
      <c r="S56">
        <f t="shared" si="5"/>
        <v>0</v>
      </c>
      <c r="T56">
        <f t="shared" si="5"/>
        <v>0</v>
      </c>
      <c r="U56">
        <f t="shared" si="5"/>
        <v>0</v>
      </c>
    </row>
    <row r="57" spans="10:21" ht="15.75" thickBot="1">
      <c r="J57" s="4">
        <f t="shared" si="6"/>
        <v>0</v>
      </c>
      <c r="K57" s="5">
        <f t="shared" si="2"/>
        <v>0</v>
      </c>
      <c r="L57" s="5">
        <f t="shared" si="3"/>
        <v>0</v>
      </c>
      <c r="M57" s="8"/>
      <c r="N57" s="7">
        <f t="shared" si="4"/>
        <v>0</v>
      </c>
      <c r="O57" s="7">
        <f t="shared" si="4"/>
        <v>0</v>
      </c>
      <c r="P57" s="9">
        <f t="shared" si="4"/>
        <v>0</v>
      </c>
      <c r="Q57" s="7"/>
      <c r="S57">
        <f t="shared" si="5"/>
        <v>0</v>
      </c>
      <c r="T57">
        <f t="shared" si="5"/>
        <v>0</v>
      </c>
      <c r="U57">
        <f t="shared" si="5"/>
        <v>0</v>
      </c>
    </row>
    <row r="58" spans="10:21" ht="15.75" thickBot="1">
      <c r="J58" s="4">
        <f t="shared" si="6"/>
        <v>0</v>
      </c>
      <c r="K58" s="5">
        <f t="shared" si="2"/>
        <v>0</v>
      </c>
      <c r="L58" s="5">
        <f t="shared" si="3"/>
        <v>0</v>
      </c>
      <c r="M58" s="8"/>
      <c r="N58" s="7">
        <f t="shared" si="4"/>
        <v>0</v>
      </c>
      <c r="O58" s="7">
        <f t="shared" si="4"/>
        <v>0</v>
      </c>
      <c r="P58" s="9">
        <f t="shared" si="4"/>
        <v>0</v>
      </c>
      <c r="Q58" s="7"/>
      <c r="S58">
        <f t="shared" si="5"/>
        <v>0</v>
      </c>
      <c r="T58">
        <f t="shared" si="5"/>
        <v>0</v>
      </c>
      <c r="U58">
        <f t="shared" si="5"/>
        <v>0</v>
      </c>
    </row>
    <row r="59" spans="10:21" ht="15.75" thickBot="1">
      <c r="J59" s="4">
        <f t="shared" si="6"/>
        <v>0</v>
      </c>
      <c r="K59" s="5">
        <f t="shared" si="2"/>
        <v>0</v>
      </c>
      <c r="L59" s="5">
        <f t="shared" si="3"/>
        <v>0</v>
      </c>
      <c r="M59" s="8"/>
      <c r="N59" s="7">
        <f t="shared" si="4"/>
        <v>0</v>
      </c>
      <c r="O59" s="7">
        <f t="shared" si="4"/>
        <v>0</v>
      </c>
      <c r="P59" s="9">
        <f t="shared" si="4"/>
        <v>0</v>
      </c>
      <c r="Q59" s="7"/>
      <c r="S59">
        <f t="shared" si="5"/>
        <v>0</v>
      </c>
      <c r="T59">
        <f t="shared" si="5"/>
        <v>0</v>
      </c>
      <c r="U59">
        <f t="shared" si="5"/>
        <v>0</v>
      </c>
    </row>
    <row r="60" spans="10:21" ht="15.75" thickBot="1">
      <c r="J60" s="4">
        <f t="shared" si="6"/>
        <v>0</v>
      </c>
      <c r="K60" s="5">
        <f t="shared" si="2"/>
        <v>0</v>
      </c>
      <c r="L60" s="5">
        <f t="shared" si="3"/>
        <v>0</v>
      </c>
      <c r="M60" s="8"/>
      <c r="N60" s="7">
        <f t="shared" si="4"/>
        <v>0</v>
      </c>
      <c r="O60" s="7">
        <f t="shared" si="4"/>
        <v>0</v>
      </c>
      <c r="P60" s="9">
        <f t="shared" si="4"/>
        <v>0</v>
      </c>
      <c r="Q60" s="7"/>
      <c r="S60">
        <f t="shared" si="5"/>
        <v>0</v>
      </c>
      <c r="T60">
        <f t="shared" si="5"/>
        <v>0</v>
      </c>
      <c r="U60">
        <f t="shared" si="5"/>
        <v>0</v>
      </c>
    </row>
    <row r="61" spans="10:21" ht="15.75" thickBot="1">
      <c r="J61" s="4">
        <f t="shared" si="6"/>
        <v>0</v>
      </c>
      <c r="K61" s="5">
        <f t="shared" si="2"/>
        <v>0</v>
      </c>
      <c r="L61" s="5">
        <f t="shared" si="3"/>
        <v>0</v>
      </c>
      <c r="M61" s="8"/>
      <c r="N61" s="7">
        <f t="shared" si="4"/>
        <v>0</v>
      </c>
      <c r="O61" s="7">
        <f t="shared" si="4"/>
        <v>0</v>
      </c>
      <c r="P61" s="9">
        <f t="shared" si="4"/>
        <v>0</v>
      </c>
      <c r="Q61" s="7"/>
      <c r="S61">
        <f t="shared" si="5"/>
        <v>0</v>
      </c>
      <c r="T61">
        <f t="shared" si="5"/>
        <v>0</v>
      </c>
      <c r="U61">
        <f t="shared" si="5"/>
        <v>0</v>
      </c>
    </row>
    <row r="62" spans="10:21" ht="15.75" thickBot="1">
      <c r="J62" s="4">
        <f t="shared" si="6"/>
        <v>0</v>
      </c>
      <c r="K62" s="5">
        <f t="shared" si="2"/>
        <v>0</v>
      </c>
      <c r="L62" s="5">
        <f t="shared" si="3"/>
        <v>0</v>
      </c>
      <c r="M62" s="8"/>
      <c r="N62" s="7">
        <f t="shared" si="4"/>
        <v>0</v>
      </c>
      <c r="O62" s="7">
        <f t="shared" si="4"/>
        <v>0</v>
      </c>
      <c r="P62" s="9">
        <f t="shared" si="4"/>
        <v>0</v>
      </c>
      <c r="Q62" s="7"/>
      <c r="S62">
        <f t="shared" si="5"/>
        <v>0</v>
      </c>
      <c r="T62">
        <f t="shared" si="5"/>
        <v>0</v>
      </c>
      <c r="U62">
        <f t="shared" si="5"/>
        <v>0</v>
      </c>
    </row>
    <row r="63" spans="10:21" ht="15.75" thickBot="1">
      <c r="J63" s="4">
        <f t="shared" si="6"/>
        <v>0</v>
      </c>
      <c r="K63" s="5">
        <f t="shared" si="2"/>
        <v>0</v>
      </c>
      <c r="L63" s="5">
        <f t="shared" si="3"/>
        <v>0</v>
      </c>
      <c r="M63" s="8"/>
      <c r="N63" s="7">
        <f t="shared" si="4"/>
        <v>0</v>
      </c>
      <c r="O63" s="7">
        <f t="shared" si="4"/>
        <v>0</v>
      </c>
      <c r="P63" s="9">
        <f t="shared" si="4"/>
        <v>0</v>
      </c>
      <c r="Q63" s="7"/>
      <c r="S63">
        <f t="shared" si="5"/>
        <v>0</v>
      </c>
      <c r="T63">
        <f t="shared" si="5"/>
        <v>0</v>
      </c>
      <c r="U63">
        <f t="shared" si="5"/>
        <v>0</v>
      </c>
    </row>
    <row r="64" spans="10:21" ht="15.75" thickBot="1">
      <c r="J64" s="4">
        <f t="shared" si="6"/>
        <v>0</v>
      </c>
      <c r="K64" s="5">
        <f t="shared" si="2"/>
        <v>0</v>
      </c>
      <c r="L64" s="5">
        <f t="shared" si="3"/>
        <v>0</v>
      </c>
      <c r="M64" s="8"/>
      <c r="N64" s="7">
        <f t="shared" si="4"/>
        <v>0</v>
      </c>
      <c r="O64" s="7">
        <f t="shared" si="4"/>
        <v>0</v>
      </c>
      <c r="P64" s="9">
        <f t="shared" si="4"/>
        <v>0</v>
      </c>
      <c r="Q64" s="7"/>
      <c r="S64">
        <f t="shared" si="5"/>
        <v>0</v>
      </c>
      <c r="T64">
        <f t="shared" si="5"/>
        <v>0</v>
      </c>
      <c r="U64">
        <f t="shared" si="5"/>
        <v>0</v>
      </c>
    </row>
    <row r="65" spans="10:21" ht="15.75" thickBot="1">
      <c r="J65" s="4">
        <f t="shared" si="6"/>
        <v>0</v>
      </c>
      <c r="K65" s="5">
        <f t="shared" si="2"/>
        <v>0</v>
      </c>
      <c r="L65" s="5">
        <f t="shared" si="3"/>
        <v>0</v>
      </c>
      <c r="M65" s="8"/>
      <c r="N65" s="7">
        <f t="shared" si="4"/>
        <v>0</v>
      </c>
      <c r="O65" s="7">
        <f t="shared" si="4"/>
        <v>0</v>
      </c>
      <c r="P65" s="9">
        <f t="shared" si="4"/>
        <v>0</v>
      </c>
      <c r="Q65" s="7"/>
      <c r="S65">
        <f t="shared" si="5"/>
        <v>0</v>
      </c>
      <c r="T65">
        <f t="shared" si="5"/>
        <v>0</v>
      </c>
      <c r="U65">
        <f t="shared" si="5"/>
        <v>0</v>
      </c>
    </row>
    <row r="66" spans="10:21" ht="15.75" thickBot="1">
      <c r="J66" s="4">
        <f t="shared" si="6"/>
        <v>0</v>
      </c>
      <c r="K66" s="5">
        <f t="shared" si="2"/>
        <v>0</v>
      </c>
      <c r="L66" s="5">
        <f t="shared" si="3"/>
        <v>0</v>
      </c>
      <c r="M66" s="8"/>
      <c r="N66" s="7">
        <f t="shared" si="4"/>
        <v>0</v>
      </c>
      <c r="O66" s="7">
        <f t="shared" si="4"/>
        <v>0</v>
      </c>
      <c r="P66" s="9">
        <f t="shared" si="4"/>
        <v>0</v>
      </c>
      <c r="Q66" s="7"/>
      <c r="S66">
        <f t="shared" si="5"/>
        <v>0</v>
      </c>
      <c r="T66">
        <f t="shared" si="5"/>
        <v>0</v>
      </c>
      <c r="U66">
        <f t="shared" si="5"/>
        <v>0</v>
      </c>
    </row>
    <row r="67" spans="10:21" ht="15.75" thickBot="1">
      <c r="J67" s="4">
        <f t="shared" si="6"/>
        <v>0</v>
      </c>
      <c r="K67" s="5">
        <f t="shared" ref="K67" si="11">IF(B67=0,0,B67-$G$4)</f>
        <v>0</v>
      </c>
      <c r="L67" s="5">
        <f t="shared" ref="L67" si="12">J67*K67</f>
        <v>0</v>
      </c>
      <c r="M67" s="8"/>
      <c r="N67" s="7">
        <f t="shared" ref="N67:P101" si="13">IF(A67=0,0,(A67-F$4)^3)</f>
        <v>0</v>
      </c>
      <c r="O67" s="7">
        <f t="shared" si="13"/>
        <v>0</v>
      </c>
      <c r="P67" s="9">
        <f t="shared" si="13"/>
        <v>0</v>
      </c>
      <c r="Q67" s="7"/>
      <c r="S67">
        <f t="shared" ref="S67:U101" si="14">IF(A67=0,0,(A67-F$4)^4)</f>
        <v>0</v>
      </c>
      <c r="T67">
        <f t="shared" si="14"/>
        <v>0</v>
      </c>
      <c r="U67">
        <f t="shared" si="14"/>
        <v>0</v>
      </c>
    </row>
    <row r="68" spans="10:21" ht="15.75" thickBot="1">
      <c r="J68" s="4">
        <f>IF(A68=0,0,A68-$F$4)</f>
        <v>0</v>
      </c>
      <c r="K68" s="5">
        <f>IF(B68=0,0,B68-$G$4)</f>
        <v>0</v>
      </c>
      <c r="L68" s="5">
        <f>J68*K68</f>
        <v>0</v>
      </c>
      <c r="M68" s="8"/>
      <c r="N68" s="7">
        <f t="shared" si="13"/>
        <v>0</v>
      </c>
      <c r="O68" s="7">
        <f t="shared" si="13"/>
        <v>0</v>
      </c>
      <c r="P68" s="9">
        <f t="shared" si="13"/>
        <v>0</v>
      </c>
      <c r="Q68" s="7"/>
      <c r="S68">
        <f t="shared" si="14"/>
        <v>0</v>
      </c>
      <c r="T68">
        <f t="shared" si="14"/>
        <v>0</v>
      </c>
      <c r="U68">
        <f t="shared" si="14"/>
        <v>0</v>
      </c>
    </row>
    <row r="69" spans="10:21" ht="15.75" thickBot="1">
      <c r="J69" s="4">
        <f>IF(A69=0,0,A69-$F$4)</f>
        <v>0</v>
      </c>
      <c r="K69" s="5">
        <f t="shared" ref="K69:K101" si="15">IF(B69=0,0,B69-$G$4)</f>
        <v>0</v>
      </c>
      <c r="L69" s="5">
        <f t="shared" ref="L69:L101" si="16">J69*K69</f>
        <v>0</v>
      </c>
      <c r="M69" s="8"/>
      <c r="N69" s="7">
        <f t="shared" si="13"/>
        <v>0</v>
      </c>
      <c r="O69" s="7">
        <f t="shared" si="13"/>
        <v>0</v>
      </c>
      <c r="P69" s="9">
        <f t="shared" si="13"/>
        <v>0</v>
      </c>
      <c r="Q69" s="7"/>
      <c r="S69">
        <f t="shared" si="14"/>
        <v>0</v>
      </c>
      <c r="T69">
        <f t="shared" si="14"/>
        <v>0</v>
      </c>
      <c r="U69">
        <f t="shared" si="14"/>
        <v>0</v>
      </c>
    </row>
    <row r="70" spans="10:21" ht="15.75" thickBot="1">
      <c r="J70" s="4">
        <f>IF(A70=0,0,A70-$F$4)</f>
        <v>0</v>
      </c>
      <c r="K70" s="5">
        <f t="shared" si="15"/>
        <v>0</v>
      </c>
      <c r="L70" s="5">
        <f t="shared" si="16"/>
        <v>0</v>
      </c>
      <c r="M70" s="8"/>
      <c r="N70" s="7">
        <f t="shared" si="13"/>
        <v>0</v>
      </c>
      <c r="O70" s="7">
        <f t="shared" si="13"/>
        <v>0</v>
      </c>
      <c r="P70" s="9">
        <f t="shared" si="13"/>
        <v>0</v>
      </c>
      <c r="Q70" s="7"/>
      <c r="S70">
        <f t="shared" si="14"/>
        <v>0</v>
      </c>
      <c r="T70">
        <f t="shared" si="14"/>
        <v>0</v>
      </c>
      <c r="U70">
        <f t="shared" si="14"/>
        <v>0</v>
      </c>
    </row>
    <row r="71" spans="10:21" ht="15.75" thickBot="1">
      <c r="J71" s="4">
        <f>IF(A71=0,0,A71-$F$4)</f>
        <v>0</v>
      </c>
      <c r="K71" s="5">
        <f t="shared" si="15"/>
        <v>0</v>
      </c>
      <c r="L71" s="5">
        <f t="shared" si="16"/>
        <v>0</v>
      </c>
      <c r="M71" s="8"/>
      <c r="N71" s="7">
        <f t="shared" si="13"/>
        <v>0</v>
      </c>
      <c r="O71" s="7">
        <f t="shared" si="13"/>
        <v>0</v>
      </c>
      <c r="P71" s="9">
        <f t="shared" si="13"/>
        <v>0</v>
      </c>
      <c r="Q71" s="7"/>
      <c r="S71">
        <f t="shared" si="14"/>
        <v>0</v>
      </c>
      <c r="T71">
        <f t="shared" si="14"/>
        <v>0</v>
      </c>
      <c r="U71">
        <f t="shared" si="14"/>
        <v>0</v>
      </c>
    </row>
    <row r="72" spans="10:21" ht="15.75" thickBot="1">
      <c r="J72" s="4">
        <f>IF(A72=0,0,A72-$F$4)</f>
        <v>0</v>
      </c>
      <c r="K72" s="5">
        <f t="shared" si="15"/>
        <v>0</v>
      </c>
      <c r="L72" s="5">
        <f t="shared" si="16"/>
        <v>0</v>
      </c>
      <c r="M72" s="8"/>
      <c r="N72" s="7">
        <f t="shared" si="13"/>
        <v>0</v>
      </c>
      <c r="O72" s="7">
        <f t="shared" si="13"/>
        <v>0</v>
      </c>
      <c r="P72" s="9">
        <f t="shared" si="13"/>
        <v>0</v>
      </c>
      <c r="Q72" s="7"/>
      <c r="S72">
        <f t="shared" si="14"/>
        <v>0</v>
      </c>
      <c r="T72">
        <f t="shared" si="14"/>
        <v>0</v>
      </c>
      <c r="U72">
        <f t="shared" si="14"/>
        <v>0</v>
      </c>
    </row>
    <row r="73" spans="10:21" ht="15.75" thickBot="1">
      <c r="J73" s="4">
        <f>IF(A73=0,0,A73-$F$4)</f>
        <v>0</v>
      </c>
      <c r="K73" s="5">
        <f t="shared" si="15"/>
        <v>0</v>
      </c>
      <c r="L73" s="5">
        <f t="shared" si="16"/>
        <v>0</v>
      </c>
      <c r="M73" s="8"/>
      <c r="N73" s="7">
        <f t="shared" si="13"/>
        <v>0</v>
      </c>
      <c r="O73" s="7">
        <f t="shared" si="13"/>
        <v>0</v>
      </c>
      <c r="P73" s="9">
        <f t="shared" si="13"/>
        <v>0</v>
      </c>
      <c r="Q73" s="7"/>
      <c r="S73">
        <f t="shared" si="14"/>
        <v>0</v>
      </c>
      <c r="T73">
        <f t="shared" si="14"/>
        <v>0</v>
      </c>
      <c r="U73">
        <f t="shared" si="14"/>
        <v>0</v>
      </c>
    </row>
    <row r="74" spans="10:21" ht="15.75" thickBot="1">
      <c r="J74" s="4">
        <f>IF(A74=0,0,A74-$F$4)</f>
        <v>0</v>
      </c>
      <c r="K74" s="5">
        <f t="shared" si="15"/>
        <v>0</v>
      </c>
      <c r="L74" s="5">
        <f t="shared" si="16"/>
        <v>0</v>
      </c>
      <c r="M74" s="8"/>
      <c r="N74" s="7">
        <f t="shared" si="13"/>
        <v>0</v>
      </c>
      <c r="O74" s="7">
        <f t="shared" si="13"/>
        <v>0</v>
      </c>
      <c r="P74" s="9">
        <f t="shared" si="13"/>
        <v>0</v>
      </c>
      <c r="Q74" s="7"/>
      <c r="S74">
        <f t="shared" si="14"/>
        <v>0</v>
      </c>
      <c r="T74">
        <f t="shared" si="14"/>
        <v>0</v>
      </c>
      <c r="U74">
        <f t="shared" si="14"/>
        <v>0</v>
      </c>
    </row>
    <row r="75" spans="10:21" ht="15.75" thickBot="1">
      <c r="J75" s="4">
        <f t="shared" ref="J75:J101" si="17">IF(A75=0,0,A75-$F$4)</f>
        <v>0</v>
      </c>
      <c r="K75" s="5">
        <f t="shared" si="15"/>
        <v>0</v>
      </c>
      <c r="L75" s="5">
        <f t="shared" si="16"/>
        <v>0</v>
      </c>
      <c r="M75" s="8"/>
      <c r="N75" s="7">
        <f t="shared" si="13"/>
        <v>0</v>
      </c>
      <c r="O75" s="7">
        <f t="shared" si="13"/>
        <v>0</v>
      </c>
      <c r="P75" s="9">
        <f t="shared" si="13"/>
        <v>0</v>
      </c>
      <c r="Q75" s="7"/>
      <c r="S75">
        <f t="shared" si="14"/>
        <v>0</v>
      </c>
      <c r="T75">
        <f t="shared" si="14"/>
        <v>0</v>
      </c>
      <c r="U75">
        <f t="shared" si="14"/>
        <v>0</v>
      </c>
    </row>
    <row r="76" spans="10:21" ht="15.75" thickBot="1">
      <c r="J76" s="4">
        <f t="shared" si="17"/>
        <v>0</v>
      </c>
      <c r="K76" s="5">
        <f t="shared" si="15"/>
        <v>0</v>
      </c>
      <c r="L76" s="5">
        <f t="shared" si="16"/>
        <v>0</v>
      </c>
      <c r="M76" s="8"/>
      <c r="N76" s="7">
        <f t="shared" si="13"/>
        <v>0</v>
      </c>
      <c r="O76" s="7">
        <f t="shared" si="13"/>
        <v>0</v>
      </c>
      <c r="P76" s="9">
        <f t="shared" si="13"/>
        <v>0</v>
      </c>
      <c r="Q76" s="7"/>
      <c r="S76">
        <f t="shared" si="14"/>
        <v>0</v>
      </c>
      <c r="T76">
        <f t="shared" si="14"/>
        <v>0</v>
      </c>
      <c r="U76">
        <f t="shared" si="14"/>
        <v>0</v>
      </c>
    </row>
    <row r="77" spans="10:21" ht="15.75" thickBot="1">
      <c r="J77" s="4">
        <f t="shared" si="17"/>
        <v>0</v>
      </c>
      <c r="K77" s="5">
        <f t="shared" si="15"/>
        <v>0</v>
      </c>
      <c r="L77" s="5">
        <f t="shared" si="16"/>
        <v>0</v>
      </c>
      <c r="M77" s="8"/>
      <c r="N77" s="7">
        <f t="shared" si="13"/>
        <v>0</v>
      </c>
      <c r="O77" s="7">
        <f t="shared" si="13"/>
        <v>0</v>
      </c>
      <c r="P77" s="9">
        <f t="shared" si="13"/>
        <v>0</v>
      </c>
      <c r="Q77" s="7"/>
      <c r="S77">
        <f t="shared" si="14"/>
        <v>0</v>
      </c>
      <c r="T77">
        <f t="shared" si="14"/>
        <v>0</v>
      </c>
      <c r="U77">
        <f t="shared" si="14"/>
        <v>0</v>
      </c>
    </row>
    <row r="78" spans="10:21" ht="15.75" thickBot="1">
      <c r="J78" s="4">
        <f t="shared" si="17"/>
        <v>0</v>
      </c>
      <c r="K78" s="5">
        <f t="shared" si="15"/>
        <v>0</v>
      </c>
      <c r="L78" s="5">
        <f t="shared" si="16"/>
        <v>0</v>
      </c>
      <c r="M78" s="8"/>
      <c r="N78" s="7">
        <f t="shared" si="13"/>
        <v>0</v>
      </c>
      <c r="O78" s="7">
        <f t="shared" si="13"/>
        <v>0</v>
      </c>
      <c r="P78" s="9">
        <f t="shared" si="13"/>
        <v>0</v>
      </c>
      <c r="Q78" s="7"/>
      <c r="S78">
        <f t="shared" si="14"/>
        <v>0</v>
      </c>
      <c r="T78">
        <f t="shared" si="14"/>
        <v>0</v>
      </c>
      <c r="U78">
        <f t="shared" si="14"/>
        <v>0</v>
      </c>
    </row>
    <row r="79" spans="10:21" ht="15.75" thickBot="1">
      <c r="J79" s="4">
        <f t="shared" si="17"/>
        <v>0</v>
      </c>
      <c r="K79" s="5">
        <f t="shared" si="15"/>
        <v>0</v>
      </c>
      <c r="L79" s="5">
        <f t="shared" si="16"/>
        <v>0</v>
      </c>
      <c r="M79" s="8"/>
      <c r="N79" s="7">
        <f t="shared" si="13"/>
        <v>0</v>
      </c>
      <c r="O79" s="7">
        <f t="shared" si="13"/>
        <v>0</v>
      </c>
      <c r="P79" s="9">
        <f t="shared" si="13"/>
        <v>0</v>
      </c>
      <c r="Q79" s="7"/>
      <c r="S79">
        <f t="shared" si="14"/>
        <v>0</v>
      </c>
      <c r="T79">
        <f t="shared" si="14"/>
        <v>0</v>
      </c>
      <c r="U79">
        <f t="shared" si="14"/>
        <v>0</v>
      </c>
    </row>
    <row r="80" spans="10:21" ht="15.75" thickBot="1">
      <c r="J80" s="4">
        <f t="shared" si="17"/>
        <v>0</v>
      </c>
      <c r="K80" s="5">
        <f t="shared" si="15"/>
        <v>0</v>
      </c>
      <c r="L80" s="5">
        <f t="shared" si="16"/>
        <v>0</v>
      </c>
      <c r="M80" s="8"/>
      <c r="N80" s="7">
        <f t="shared" si="13"/>
        <v>0</v>
      </c>
      <c r="O80" s="7">
        <f t="shared" si="13"/>
        <v>0</v>
      </c>
      <c r="P80" s="9">
        <f t="shared" si="13"/>
        <v>0</v>
      </c>
      <c r="Q80" s="7"/>
      <c r="S80">
        <f t="shared" si="14"/>
        <v>0</v>
      </c>
      <c r="T80">
        <f t="shared" si="14"/>
        <v>0</v>
      </c>
      <c r="U80">
        <f t="shared" si="14"/>
        <v>0</v>
      </c>
    </row>
    <row r="81" spans="10:21" ht="15.75" thickBot="1">
      <c r="J81" s="4">
        <f t="shared" si="17"/>
        <v>0</v>
      </c>
      <c r="K81" s="5">
        <f t="shared" si="15"/>
        <v>0</v>
      </c>
      <c r="L81" s="5">
        <f t="shared" si="16"/>
        <v>0</v>
      </c>
      <c r="M81" s="8"/>
      <c r="N81" s="7">
        <f t="shared" si="13"/>
        <v>0</v>
      </c>
      <c r="O81" s="7">
        <f t="shared" si="13"/>
        <v>0</v>
      </c>
      <c r="P81" s="9">
        <f t="shared" si="13"/>
        <v>0</v>
      </c>
      <c r="Q81" s="7"/>
      <c r="S81">
        <f t="shared" si="14"/>
        <v>0</v>
      </c>
      <c r="T81">
        <f t="shared" si="14"/>
        <v>0</v>
      </c>
      <c r="U81">
        <f t="shared" si="14"/>
        <v>0</v>
      </c>
    </row>
    <row r="82" spans="10:21" ht="15.75" thickBot="1">
      <c r="J82" s="4">
        <f t="shared" si="17"/>
        <v>0</v>
      </c>
      <c r="K82" s="5">
        <f t="shared" si="15"/>
        <v>0</v>
      </c>
      <c r="L82" s="5">
        <f t="shared" si="16"/>
        <v>0</v>
      </c>
      <c r="M82" s="8"/>
      <c r="N82" s="7">
        <f t="shared" si="13"/>
        <v>0</v>
      </c>
      <c r="O82" s="7">
        <f t="shared" si="13"/>
        <v>0</v>
      </c>
      <c r="P82" s="9">
        <f t="shared" si="13"/>
        <v>0</v>
      </c>
      <c r="Q82" s="7"/>
      <c r="S82">
        <f t="shared" si="14"/>
        <v>0</v>
      </c>
      <c r="T82">
        <f t="shared" si="14"/>
        <v>0</v>
      </c>
      <c r="U82">
        <f t="shared" si="14"/>
        <v>0</v>
      </c>
    </row>
    <row r="83" spans="10:21" ht="15.75" thickBot="1">
      <c r="J83" s="4">
        <f t="shared" si="17"/>
        <v>0</v>
      </c>
      <c r="K83" s="5">
        <f t="shared" si="15"/>
        <v>0</v>
      </c>
      <c r="L83" s="5">
        <f t="shared" si="16"/>
        <v>0</v>
      </c>
      <c r="M83" s="8"/>
      <c r="N83" s="7">
        <f t="shared" si="13"/>
        <v>0</v>
      </c>
      <c r="O83" s="7">
        <f t="shared" si="13"/>
        <v>0</v>
      </c>
      <c r="P83" s="9">
        <f t="shared" si="13"/>
        <v>0</v>
      </c>
      <c r="Q83" s="7"/>
      <c r="S83">
        <f t="shared" si="14"/>
        <v>0</v>
      </c>
      <c r="T83">
        <f t="shared" si="14"/>
        <v>0</v>
      </c>
      <c r="U83">
        <f t="shared" si="14"/>
        <v>0</v>
      </c>
    </row>
    <row r="84" spans="10:21" ht="15.75" thickBot="1">
      <c r="J84" s="4">
        <f t="shared" si="17"/>
        <v>0</v>
      </c>
      <c r="K84" s="5">
        <f t="shared" si="15"/>
        <v>0</v>
      </c>
      <c r="L84" s="5">
        <f t="shared" si="16"/>
        <v>0</v>
      </c>
      <c r="M84" s="8"/>
      <c r="N84" s="7">
        <f t="shared" si="13"/>
        <v>0</v>
      </c>
      <c r="O84" s="7">
        <f t="shared" si="13"/>
        <v>0</v>
      </c>
      <c r="P84" s="9">
        <f t="shared" si="13"/>
        <v>0</v>
      </c>
      <c r="Q84" s="7"/>
      <c r="S84">
        <f t="shared" si="14"/>
        <v>0</v>
      </c>
      <c r="T84">
        <f t="shared" si="14"/>
        <v>0</v>
      </c>
      <c r="U84">
        <f t="shared" si="14"/>
        <v>0</v>
      </c>
    </row>
    <row r="85" spans="10:21" ht="15.75" thickBot="1">
      <c r="J85" s="4">
        <f t="shared" si="17"/>
        <v>0</v>
      </c>
      <c r="K85" s="5">
        <f t="shared" si="15"/>
        <v>0</v>
      </c>
      <c r="L85" s="5">
        <f t="shared" si="16"/>
        <v>0</v>
      </c>
      <c r="M85" s="8"/>
      <c r="N85" s="7">
        <f t="shared" si="13"/>
        <v>0</v>
      </c>
      <c r="O85" s="7">
        <f t="shared" si="13"/>
        <v>0</v>
      </c>
      <c r="P85" s="9">
        <f t="shared" si="13"/>
        <v>0</v>
      </c>
      <c r="Q85" s="7"/>
      <c r="S85">
        <f t="shared" si="14"/>
        <v>0</v>
      </c>
      <c r="T85">
        <f t="shared" si="14"/>
        <v>0</v>
      </c>
      <c r="U85">
        <f t="shared" si="14"/>
        <v>0</v>
      </c>
    </row>
    <row r="86" spans="10:21" ht="15.75" thickBot="1">
      <c r="J86" s="4">
        <f t="shared" si="17"/>
        <v>0</v>
      </c>
      <c r="K86" s="5">
        <f t="shared" si="15"/>
        <v>0</v>
      </c>
      <c r="L86" s="5">
        <f t="shared" si="16"/>
        <v>0</v>
      </c>
      <c r="M86" s="8"/>
      <c r="N86" s="7">
        <f t="shared" si="13"/>
        <v>0</v>
      </c>
      <c r="O86" s="7">
        <f t="shared" si="13"/>
        <v>0</v>
      </c>
      <c r="P86" s="9">
        <f t="shared" si="13"/>
        <v>0</v>
      </c>
      <c r="Q86" s="7"/>
      <c r="S86">
        <f t="shared" si="14"/>
        <v>0</v>
      </c>
      <c r="T86">
        <f t="shared" si="14"/>
        <v>0</v>
      </c>
      <c r="U86">
        <f t="shared" si="14"/>
        <v>0</v>
      </c>
    </row>
    <row r="87" spans="10:21" ht="15.75" thickBot="1">
      <c r="J87" s="4">
        <f t="shared" si="17"/>
        <v>0</v>
      </c>
      <c r="K87" s="5">
        <f t="shared" si="15"/>
        <v>0</v>
      </c>
      <c r="L87" s="5">
        <f t="shared" si="16"/>
        <v>0</v>
      </c>
      <c r="M87" s="8"/>
      <c r="N87" s="7">
        <f t="shared" si="13"/>
        <v>0</v>
      </c>
      <c r="O87" s="7">
        <f t="shared" si="13"/>
        <v>0</v>
      </c>
      <c r="P87" s="9">
        <f t="shared" si="13"/>
        <v>0</v>
      </c>
      <c r="Q87" s="7"/>
      <c r="S87">
        <f t="shared" si="14"/>
        <v>0</v>
      </c>
      <c r="T87">
        <f t="shared" si="14"/>
        <v>0</v>
      </c>
      <c r="U87">
        <f t="shared" si="14"/>
        <v>0</v>
      </c>
    </row>
    <row r="88" spans="10:21" ht="15.75" thickBot="1">
      <c r="J88" s="4">
        <f t="shared" si="17"/>
        <v>0</v>
      </c>
      <c r="K88" s="5">
        <f t="shared" si="15"/>
        <v>0</v>
      </c>
      <c r="L88" s="5">
        <f t="shared" si="16"/>
        <v>0</v>
      </c>
      <c r="M88" s="8"/>
      <c r="N88" s="7">
        <f t="shared" si="13"/>
        <v>0</v>
      </c>
      <c r="O88" s="7">
        <f t="shared" si="13"/>
        <v>0</v>
      </c>
      <c r="P88" s="9">
        <f t="shared" si="13"/>
        <v>0</v>
      </c>
      <c r="Q88" s="7"/>
      <c r="S88">
        <f t="shared" si="14"/>
        <v>0</v>
      </c>
      <c r="T88">
        <f t="shared" si="14"/>
        <v>0</v>
      </c>
      <c r="U88">
        <f t="shared" si="14"/>
        <v>0</v>
      </c>
    </row>
    <row r="89" spans="10:21" ht="15.75" thickBot="1">
      <c r="J89" s="4">
        <f t="shared" si="17"/>
        <v>0</v>
      </c>
      <c r="K89" s="5">
        <f t="shared" si="15"/>
        <v>0</v>
      </c>
      <c r="L89" s="5">
        <f t="shared" si="16"/>
        <v>0</v>
      </c>
      <c r="M89" s="8"/>
      <c r="N89" s="7">
        <f t="shared" si="13"/>
        <v>0</v>
      </c>
      <c r="O89" s="7">
        <f t="shared" si="13"/>
        <v>0</v>
      </c>
      <c r="P89" s="9">
        <f t="shared" si="13"/>
        <v>0</v>
      </c>
      <c r="Q89" s="7"/>
      <c r="S89">
        <f t="shared" si="14"/>
        <v>0</v>
      </c>
      <c r="T89">
        <f t="shared" si="14"/>
        <v>0</v>
      </c>
      <c r="U89">
        <f t="shared" si="14"/>
        <v>0</v>
      </c>
    </row>
    <row r="90" spans="10:21" ht="15.75" thickBot="1">
      <c r="J90" s="4">
        <f t="shared" si="17"/>
        <v>0</v>
      </c>
      <c r="K90" s="5">
        <f t="shared" si="15"/>
        <v>0</v>
      </c>
      <c r="L90" s="5">
        <f t="shared" si="16"/>
        <v>0</v>
      </c>
      <c r="M90" s="8"/>
      <c r="N90" s="7">
        <f t="shared" si="13"/>
        <v>0</v>
      </c>
      <c r="O90" s="7">
        <f t="shared" si="13"/>
        <v>0</v>
      </c>
      <c r="P90" s="9">
        <f t="shared" si="13"/>
        <v>0</v>
      </c>
      <c r="Q90" s="7"/>
      <c r="S90">
        <f t="shared" si="14"/>
        <v>0</v>
      </c>
      <c r="T90">
        <f t="shared" si="14"/>
        <v>0</v>
      </c>
      <c r="U90">
        <f t="shared" si="14"/>
        <v>0</v>
      </c>
    </row>
    <row r="91" spans="10:21" ht="15.75" thickBot="1">
      <c r="J91" s="4">
        <f t="shared" si="17"/>
        <v>0</v>
      </c>
      <c r="K91" s="5">
        <f t="shared" si="15"/>
        <v>0</v>
      </c>
      <c r="L91" s="5">
        <f t="shared" si="16"/>
        <v>0</v>
      </c>
      <c r="M91" s="8"/>
      <c r="N91" s="7">
        <f t="shared" si="13"/>
        <v>0</v>
      </c>
      <c r="O91" s="7">
        <f t="shared" si="13"/>
        <v>0</v>
      </c>
      <c r="P91" s="9">
        <f t="shared" si="13"/>
        <v>0</v>
      </c>
      <c r="Q91" s="7"/>
      <c r="S91">
        <f t="shared" si="14"/>
        <v>0</v>
      </c>
      <c r="T91">
        <f t="shared" si="14"/>
        <v>0</v>
      </c>
      <c r="U91">
        <f t="shared" si="14"/>
        <v>0</v>
      </c>
    </row>
    <row r="92" spans="10:21" ht="15.75" thickBot="1">
      <c r="J92" s="4">
        <f t="shared" si="17"/>
        <v>0</v>
      </c>
      <c r="K92" s="5">
        <f t="shared" si="15"/>
        <v>0</v>
      </c>
      <c r="L92" s="5">
        <f t="shared" si="16"/>
        <v>0</v>
      </c>
      <c r="M92" s="8"/>
      <c r="N92" s="7">
        <f t="shared" si="13"/>
        <v>0</v>
      </c>
      <c r="O92" s="7">
        <f t="shared" si="13"/>
        <v>0</v>
      </c>
      <c r="P92" s="9">
        <f t="shared" si="13"/>
        <v>0</v>
      </c>
      <c r="Q92" s="7"/>
      <c r="S92">
        <f t="shared" si="14"/>
        <v>0</v>
      </c>
      <c r="T92">
        <f t="shared" si="14"/>
        <v>0</v>
      </c>
      <c r="U92">
        <f t="shared" si="14"/>
        <v>0</v>
      </c>
    </row>
    <row r="93" spans="10:21" ht="15.75" thickBot="1">
      <c r="J93" s="4">
        <f t="shared" si="17"/>
        <v>0</v>
      </c>
      <c r="K93" s="5">
        <f t="shared" si="15"/>
        <v>0</v>
      </c>
      <c r="L93" s="5">
        <f t="shared" si="16"/>
        <v>0</v>
      </c>
      <c r="M93" s="8"/>
      <c r="N93" s="7">
        <f t="shared" si="13"/>
        <v>0</v>
      </c>
      <c r="O93" s="7">
        <f t="shared" si="13"/>
        <v>0</v>
      </c>
      <c r="P93" s="9">
        <f t="shared" si="13"/>
        <v>0</v>
      </c>
      <c r="Q93" s="7"/>
      <c r="S93">
        <f t="shared" si="14"/>
        <v>0</v>
      </c>
      <c r="T93">
        <f t="shared" si="14"/>
        <v>0</v>
      </c>
      <c r="U93">
        <f t="shared" si="14"/>
        <v>0</v>
      </c>
    </row>
    <row r="94" spans="10:21" ht="15.75" thickBot="1">
      <c r="J94" s="4">
        <f t="shared" si="17"/>
        <v>0</v>
      </c>
      <c r="K94" s="5">
        <f t="shared" si="15"/>
        <v>0</v>
      </c>
      <c r="L94" s="5">
        <f t="shared" si="16"/>
        <v>0</v>
      </c>
      <c r="M94" s="8"/>
      <c r="N94" s="7">
        <f t="shared" si="13"/>
        <v>0</v>
      </c>
      <c r="O94" s="7">
        <f t="shared" si="13"/>
        <v>0</v>
      </c>
      <c r="P94" s="9">
        <f t="shared" si="13"/>
        <v>0</v>
      </c>
      <c r="Q94" s="7"/>
      <c r="S94">
        <f t="shared" si="14"/>
        <v>0</v>
      </c>
      <c r="T94">
        <f t="shared" si="14"/>
        <v>0</v>
      </c>
      <c r="U94">
        <f t="shared" si="14"/>
        <v>0</v>
      </c>
    </row>
    <row r="95" spans="10:21" ht="15.75" thickBot="1">
      <c r="J95" s="4">
        <f t="shared" si="17"/>
        <v>0</v>
      </c>
      <c r="K95" s="5">
        <f t="shared" si="15"/>
        <v>0</v>
      </c>
      <c r="L95" s="5">
        <f t="shared" si="16"/>
        <v>0</v>
      </c>
      <c r="M95" s="8"/>
      <c r="N95" s="7">
        <f t="shared" si="13"/>
        <v>0</v>
      </c>
      <c r="O95" s="7">
        <f t="shared" si="13"/>
        <v>0</v>
      </c>
      <c r="P95" s="9">
        <f t="shared" si="13"/>
        <v>0</v>
      </c>
      <c r="Q95" s="7"/>
      <c r="S95">
        <f t="shared" si="14"/>
        <v>0</v>
      </c>
      <c r="T95">
        <f t="shared" si="14"/>
        <v>0</v>
      </c>
      <c r="U95">
        <f t="shared" si="14"/>
        <v>0</v>
      </c>
    </row>
    <row r="96" spans="10:21" ht="15.75" thickBot="1">
      <c r="J96" s="4">
        <f t="shared" si="17"/>
        <v>0</v>
      </c>
      <c r="K96" s="5">
        <f t="shared" si="15"/>
        <v>0</v>
      </c>
      <c r="L96" s="5">
        <f t="shared" si="16"/>
        <v>0</v>
      </c>
      <c r="M96" s="8"/>
      <c r="N96" s="7">
        <f t="shared" si="13"/>
        <v>0</v>
      </c>
      <c r="O96" s="7">
        <f t="shared" si="13"/>
        <v>0</v>
      </c>
      <c r="P96" s="9">
        <f t="shared" si="13"/>
        <v>0</v>
      </c>
      <c r="Q96" s="7"/>
      <c r="S96">
        <f t="shared" si="14"/>
        <v>0</v>
      </c>
      <c r="T96">
        <f t="shared" si="14"/>
        <v>0</v>
      </c>
      <c r="U96">
        <f t="shared" si="14"/>
        <v>0</v>
      </c>
    </row>
    <row r="97" spans="10:21" ht="15.75" thickBot="1">
      <c r="J97" s="4">
        <f t="shared" si="17"/>
        <v>0</v>
      </c>
      <c r="K97" s="5">
        <f t="shared" si="15"/>
        <v>0</v>
      </c>
      <c r="L97" s="5">
        <f t="shared" si="16"/>
        <v>0</v>
      </c>
      <c r="M97" s="8"/>
      <c r="N97" s="7">
        <f t="shared" si="13"/>
        <v>0</v>
      </c>
      <c r="O97" s="7">
        <f t="shared" si="13"/>
        <v>0</v>
      </c>
      <c r="P97" s="9">
        <f t="shared" si="13"/>
        <v>0</v>
      </c>
      <c r="Q97" s="7"/>
      <c r="S97">
        <f t="shared" si="14"/>
        <v>0</v>
      </c>
      <c r="T97">
        <f t="shared" si="14"/>
        <v>0</v>
      </c>
      <c r="U97">
        <f t="shared" si="14"/>
        <v>0</v>
      </c>
    </row>
    <row r="98" spans="10:21" ht="15.75" thickBot="1">
      <c r="J98" s="4">
        <f t="shared" si="17"/>
        <v>0</v>
      </c>
      <c r="K98" s="5">
        <f t="shared" si="15"/>
        <v>0</v>
      </c>
      <c r="L98" s="5">
        <f t="shared" si="16"/>
        <v>0</v>
      </c>
      <c r="M98" s="8"/>
      <c r="N98" s="7">
        <f t="shared" si="13"/>
        <v>0</v>
      </c>
      <c r="O98" s="7">
        <f t="shared" si="13"/>
        <v>0</v>
      </c>
      <c r="P98" s="9">
        <f t="shared" si="13"/>
        <v>0</v>
      </c>
      <c r="Q98" s="7"/>
      <c r="S98">
        <f t="shared" si="14"/>
        <v>0</v>
      </c>
      <c r="T98">
        <f t="shared" si="14"/>
        <v>0</v>
      </c>
      <c r="U98">
        <f t="shared" si="14"/>
        <v>0</v>
      </c>
    </row>
    <row r="99" spans="10:21" ht="15.75" thickBot="1">
      <c r="J99" s="4">
        <f t="shared" si="17"/>
        <v>0</v>
      </c>
      <c r="K99" s="5">
        <f t="shared" si="15"/>
        <v>0</v>
      </c>
      <c r="L99" s="5">
        <f t="shared" si="16"/>
        <v>0</v>
      </c>
      <c r="M99" s="8"/>
      <c r="N99" s="7">
        <f t="shared" si="13"/>
        <v>0</v>
      </c>
      <c r="O99" s="7">
        <f t="shared" si="13"/>
        <v>0</v>
      </c>
      <c r="P99" s="9">
        <f t="shared" si="13"/>
        <v>0</v>
      </c>
      <c r="Q99" s="7"/>
      <c r="S99">
        <f t="shared" si="14"/>
        <v>0</v>
      </c>
      <c r="T99">
        <f t="shared" si="14"/>
        <v>0</v>
      </c>
      <c r="U99">
        <f t="shared" si="14"/>
        <v>0</v>
      </c>
    </row>
    <row r="100" spans="10:21" ht="15.75" thickBot="1">
      <c r="J100" s="4">
        <f t="shared" si="17"/>
        <v>0</v>
      </c>
      <c r="K100" s="5">
        <f t="shared" si="15"/>
        <v>0</v>
      </c>
      <c r="L100" s="5">
        <f t="shared" si="16"/>
        <v>0</v>
      </c>
      <c r="M100" s="8"/>
      <c r="N100" s="7">
        <f t="shared" si="13"/>
        <v>0</v>
      </c>
      <c r="O100" s="7">
        <f t="shared" si="13"/>
        <v>0</v>
      </c>
      <c r="P100" s="9">
        <f t="shared" si="13"/>
        <v>0</v>
      </c>
      <c r="Q100" s="7"/>
      <c r="S100">
        <f t="shared" si="14"/>
        <v>0</v>
      </c>
      <c r="T100">
        <f t="shared" si="14"/>
        <v>0</v>
      </c>
      <c r="U100">
        <f t="shared" si="14"/>
        <v>0</v>
      </c>
    </row>
    <row r="101" spans="10:21">
      <c r="J101" s="4">
        <f t="shared" si="17"/>
        <v>0</v>
      </c>
      <c r="K101" s="5">
        <f t="shared" si="15"/>
        <v>0</v>
      </c>
      <c r="L101" s="5">
        <f t="shared" si="16"/>
        <v>0</v>
      </c>
      <c r="M101" s="8"/>
      <c r="N101" s="7">
        <f t="shared" si="13"/>
        <v>0</v>
      </c>
      <c r="O101" s="7">
        <f t="shared" si="13"/>
        <v>0</v>
      </c>
      <c r="P101" s="9">
        <f t="shared" si="13"/>
        <v>0</v>
      </c>
      <c r="Q101" s="7"/>
      <c r="S101">
        <f t="shared" si="14"/>
        <v>0</v>
      </c>
      <c r="T101">
        <f t="shared" si="14"/>
        <v>0</v>
      </c>
      <c r="U101">
        <f t="shared" si="14"/>
        <v>0</v>
      </c>
    </row>
    <row r="102" spans="10:21">
      <c r="M102" s="8"/>
      <c r="N102" s="7"/>
      <c r="O102" s="7"/>
      <c r="P102" s="9"/>
      <c r="Q102" s="7"/>
    </row>
    <row r="103" spans="10:21" ht="15.75" thickBot="1">
      <c r="M103" s="10"/>
      <c r="N103" s="11"/>
      <c r="O103" s="11"/>
      <c r="P103" s="12"/>
      <c r="Q103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U103"/>
  <sheetViews>
    <sheetView tabSelected="1" topLeftCell="A9" workbookViewId="0">
      <selection activeCell="C29" sqref="C29"/>
    </sheetView>
  </sheetViews>
  <sheetFormatPr baseColWidth="10" defaultRowHeight="15"/>
  <cols>
    <col min="5" max="5" width="16" customWidth="1"/>
    <col min="6" max="6" width="11.85546875" bestFit="1" customWidth="1"/>
    <col min="9" max="9" width="14.85546875" customWidth="1"/>
    <col min="10" max="10" width="17.28515625" customWidth="1"/>
  </cols>
  <sheetData>
    <row r="1" spans="1:21" ht="15.75" thickBot="1">
      <c r="A1" s="19" t="s">
        <v>76</v>
      </c>
      <c r="B1" s="19" t="s">
        <v>77</v>
      </c>
    </row>
    <row r="2" spans="1:21" ht="16.5" thickBot="1">
      <c r="A2" s="13">
        <v>86</v>
      </c>
      <c r="B2" s="13">
        <v>90</v>
      </c>
      <c r="E2" s="4" t="s">
        <v>1</v>
      </c>
      <c r="F2" s="5">
        <f>COUNT(A2:A1001)</f>
        <v>15</v>
      </c>
      <c r="G2" s="5">
        <f>COUNT(B2:B1001)</f>
        <v>15</v>
      </c>
      <c r="H2" s="6"/>
      <c r="I2" s="5"/>
      <c r="J2" s="4">
        <f>IF(A2=0,0,A2-$F$4)</f>
        <v>-196.2</v>
      </c>
      <c r="K2" s="5">
        <f>IF(B2=0,0,B2-$G$4)</f>
        <v>-152.46666666666667</v>
      </c>
      <c r="L2" s="5">
        <f>J2*K2</f>
        <v>29913.96</v>
      </c>
      <c r="M2" s="4" t="s">
        <v>27</v>
      </c>
      <c r="N2" s="5">
        <f>IF(A2=0,0,(A2-F$4)^3)</f>
        <v>-7552609.1279999986</v>
      </c>
      <c r="O2" s="5">
        <f t="shared" ref="O2:P17" si="0">IF(B2=0,0,(B2-G$4)^3)</f>
        <v>-3544253.0082962965</v>
      </c>
      <c r="P2" s="6">
        <f t="shared" si="0"/>
        <v>0</v>
      </c>
      <c r="Q2" s="7"/>
      <c r="R2" t="s">
        <v>28</v>
      </c>
      <c r="S2">
        <f>IF(A2=0,0,(A2-F$4)^4)</f>
        <v>1481821910.9135997</v>
      </c>
      <c r="T2">
        <f t="shared" ref="T2:U17" si="1">IF(B2=0,0,(B2-G$4)^4)</f>
        <v>540380441.99824202</v>
      </c>
      <c r="U2">
        <f t="shared" si="1"/>
        <v>0</v>
      </c>
    </row>
    <row r="3" spans="1:21" ht="16.5" thickBot="1">
      <c r="A3" s="14">
        <v>92</v>
      </c>
      <c r="B3" s="14">
        <v>91</v>
      </c>
      <c r="E3" s="8" t="s">
        <v>29</v>
      </c>
      <c r="F3" s="7">
        <f>SUM(A2:A1001)</f>
        <v>4233</v>
      </c>
      <c r="G3" s="7">
        <f>SUM(B2:B1001)</f>
        <v>3637</v>
      </c>
      <c r="H3" s="9"/>
      <c r="I3" s="7"/>
      <c r="J3" s="4">
        <f>IF(A3=0,0,A3-$F$4)</f>
        <v>-190.2</v>
      </c>
      <c r="K3" s="5">
        <f t="shared" ref="K3:K66" si="2">IF(B3=0,0,B3-$G$4)</f>
        <v>-151.46666666666667</v>
      </c>
      <c r="L3" s="5">
        <f t="shared" ref="L3:L66" si="3">J3*K3</f>
        <v>28808.959999999999</v>
      </c>
      <c r="M3" s="8"/>
      <c r="N3" s="7">
        <f t="shared" ref="N3:P66" si="4">IF(A3=0,0,(A3-F$4)^3)</f>
        <v>-6880682.8079999983</v>
      </c>
      <c r="O3" s="7">
        <f t="shared" si="0"/>
        <v>-3474971.154962963</v>
      </c>
      <c r="P3" s="9">
        <f t="shared" si="0"/>
        <v>0</v>
      </c>
      <c r="Q3" s="7"/>
      <c r="S3">
        <f t="shared" ref="S3:U66" si="5">IF(A3=0,0,(A3-F$4)^4)</f>
        <v>1308705870.0815995</v>
      </c>
      <c r="T3">
        <f t="shared" si="1"/>
        <v>526342297.60505676</v>
      </c>
      <c r="U3">
        <f t="shared" si="1"/>
        <v>0</v>
      </c>
    </row>
    <row r="4" spans="1:21" ht="16.5" thickBot="1">
      <c r="A4" s="14">
        <v>64</v>
      </c>
      <c r="B4" s="14">
        <v>95</v>
      </c>
      <c r="E4" s="8" t="s">
        <v>13</v>
      </c>
      <c r="F4" s="7">
        <f>AVERAGE(A2:A1001)</f>
        <v>282.2</v>
      </c>
      <c r="G4" s="7">
        <f>AVERAGE(B2:B1001)</f>
        <v>242.46666666666667</v>
      </c>
      <c r="H4" s="9"/>
      <c r="I4" s="7"/>
      <c r="J4" s="4">
        <f>IF(A4=0,0,A4-$F$4)</f>
        <v>-218.2</v>
      </c>
      <c r="K4" s="5">
        <f t="shared" si="2"/>
        <v>-147.46666666666667</v>
      </c>
      <c r="L4" s="5">
        <f t="shared" si="3"/>
        <v>32177.226666666666</v>
      </c>
      <c r="M4" s="8"/>
      <c r="N4" s="7">
        <f t="shared" si="4"/>
        <v>-10388772.567999998</v>
      </c>
      <c r="O4" s="7">
        <f t="shared" si="0"/>
        <v>-3206871.7416296294</v>
      </c>
      <c r="P4" s="9">
        <f t="shared" si="0"/>
        <v>0</v>
      </c>
      <c r="Q4" s="7"/>
      <c r="S4">
        <f t="shared" si="5"/>
        <v>2266830174.3375998</v>
      </c>
      <c r="T4">
        <f t="shared" si="1"/>
        <v>472906686.16564935</v>
      </c>
      <c r="U4">
        <f t="shared" si="1"/>
        <v>0</v>
      </c>
    </row>
    <row r="5" spans="1:21" ht="16.5" thickBot="1">
      <c r="A5" s="14">
        <v>74</v>
      </c>
      <c r="B5" s="14">
        <v>100</v>
      </c>
      <c r="E5" s="8" t="s">
        <v>30</v>
      </c>
      <c r="F5" s="7">
        <f>MEDIAN(A2:A1001)</f>
        <v>231</v>
      </c>
      <c r="G5" s="7">
        <f>MEDIAN(B2:B1001)</f>
        <v>242</v>
      </c>
      <c r="H5" s="9"/>
      <c r="I5" s="7"/>
      <c r="J5" s="4">
        <f>IF(A5=0,0,A5-$F$4)</f>
        <v>-208.2</v>
      </c>
      <c r="K5" s="5">
        <f t="shared" si="2"/>
        <v>-142.46666666666667</v>
      </c>
      <c r="L5" s="5">
        <f t="shared" si="3"/>
        <v>29661.559999999998</v>
      </c>
      <c r="M5" s="8"/>
      <c r="N5" s="7">
        <f t="shared" si="4"/>
        <v>-9024895.3679999989</v>
      </c>
      <c r="O5" s="7">
        <f t="shared" si="0"/>
        <v>-2891610.4749629633</v>
      </c>
      <c r="P5" s="9">
        <f t="shared" si="0"/>
        <v>0</v>
      </c>
      <c r="Q5" s="7"/>
      <c r="S5">
        <f t="shared" si="5"/>
        <v>1878983215.6175997</v>
      </c>
      <c r="T5">
        <f t="shared" si="1"/>
        <v>411958105.66639018</v>
      </c>
      <c r="U5">
        <f t="shared" si="1"/>
        <v>0</v>
      </c>
    </row>
    <row r="6" spans="1:21" ht="16.5" thickBot="1">
      <c r="A6" s="14">
        <v>223</v>
      </c>
      <c r="B6" s="14">
        <v>136</v>
      </c>
      <c r="E6" s="8" t="s">
        <v>31</v>
      </c>
      <c r="F6" s="7" t="e">
        <f>MODE(A2:A1001)</f>
        <v>#N/A</v>
      </c>
      <c r="G6" s="7" t="e">
        <f>MODE(B2:B1001)</f>
        <v>#N/A</v>
      </c>
      <c r="H6" s="9"/>
      <c r="I6" s="7"/>
      <c r="J6" s="4">
        <f>IF(A6=0,0,A6-$F$4)</f>
        <v>-59.199999999999989</v>
      </c>
      <c r="K6" s="5">
        <f t="shared" si="2"/>
        <v>-106.46666666666667</v>
      </c>
      <c r="L6" s="5">
        <f t="shared" si="3"/>
        <v>6302.8266666666659</v>
      </c>
      <c r="M6" s="8"/>
      <c r="N6" s="7">
        <f t="shared" si="4"/>
        <v>-207474.68799999988</v>
      </c>
      <c r="O6" s="7">
        <f t="shared" si="0"/>
        <v>-1206815.7549629631</v>
      </c>
      <c r="P6" s="9">
        <f t="shared" si="0"/>
        <v>0</v>
      </c>
      <c r="Q6" s="7"/>
      <c r="S6">
        <f t="shared" si="5"/>
        <v>12282501.529599989</v>
      </c>
      <c r="T6">
        <f t="shared" si="1"/>
        <v>128485650.71172348</v>
      </c>
      <c r="U6">
        <f t="shared" si="1"/>
        <v>0</v>
      </c>
    </row>
    <row r="7" spans="1:21" ht="16.5" thickBot="1">
      <c r="A7" s="14">
        <v>202</v>
      </c>
      <c r="B7" s="14">
        <v>197</v>
      </c>
      <c r="E7" s="8" t="s">
        <v>18</v>
      </c>
      <c r="F7" s="7">
        <f>MAX(A2:A1001)-MIN(A2:A1001)</f>
        <v>499</v>
      </c>
      <c r="G7" s="7">
        <f>MAX(B2:B1001)-MIN(B2:B1001)</f>
        <v>395</v>
      </c>
      <c r="H7" s="9"/>
      <c r="I7" s="7"/>
      <c r="J7" s="4">
        <f>IF(A7=0,0,A7-$F$4)</f>
        <v>-80.199999999999989</v>
      </c>
      <c r="K7" s="5">
        <f t="shared" si="2"/>
        <v>-45.466666666666669</v>
      </c>
      <c r="L7" s="5">
        <f t="shared" si="3"/>
        <v>3646.4266666666663</v>
      </c>
      <c r="M7" s="8"/>
      <c r="N7" s="7">
        <f t="shared" si="4"/>
        <v>-515849.60799999977</v>
      </c>
      <c r="O7" s="7">
        <f t="shared" si="0"/>
        <v>-93989.501629629638</v>
      </c>
      <c r="P7" s="9">
        <f t="shared" si="0"/>
        <v>0</v>
      </c>
      <c r="Q7" s="7"/>
      <c r="S7">
        <f t="shared" si="5"/>
        <v>41371138.561599977</v>
      </c>
      <c r="T7">
        <f t="shared" si="1"/>
        <v>4273389.3407604946</v>
      </c>
      <c r="U7">
        <f t="shared" si="1"/>
        <v>0</v>
      </c>
    </row>
    <row r="8" spans="1:21" ht="16.5" thickBot="1">
      <c r="A8" s="14">
        <v>132</v>
      </c>
      <c r="B8" s="14">
        <v>210</v>
      </c>
      <c r="E8" s="8"/>
      <c r="F8" s="7"/>
      <c r="G8" s="7"/>
      <c r="H8" s="9"/>
      <c r="I8" s="7"/>
      <c r="J8" s="4">
        <f>IF(A8=0,0,A8-$F$4)</f>
        <v>-150.19999999999999</v>
      </c>
      <c r="K8" s="5">
        <f t="shared" si="2"/>
        <v>-32.466666666666669</v>
      </c>
      <c r="L8" s="5">
        <f t="shared" si="3"/>
        <v>4876.4933333333329</v>
      </c>
      <c r="M8" s="8"/>
      <c r="N8" s="7">
        <f t="shared" si="4"/>
        <v>-3388518.0079999994</v>
      </c>
      <c r="O8" s="7">
        <f t="shared" si="0"/>
        <v>-34222.608296296305</v>
      </c>
      <c r="P8" s="9">
        <f t="shared" si="0"/>
        <v>0</v>
      </c>
      <c r="Q8" s="7"/>
      <c r="S8">
        <f t="shared" si="5"/>
        <v>508955404.80159986</v>
      </c>
      <c r="T8">
        <f t="shared" si="1"/>
        <v>1111094.0160197536</v>
      </c>
      <c r="U8">
        <f t="shared" si="1"/>
        <v>0</v>
      </c>
    </row>
    <row r="9" spans="1:21" ht="16.5" thickBot="1">
      <c r="A9" s="14">
        <v>413</v>
      </c>
      <c r="B9" s="14">
        <v>242</v>
      </c>
      <c r="E9" s="8" t="s">
        <v>32</v>
      </c>
      <c r="F9" s="7">
        <f>VAR(A2:A1001)*((F2-1)/F2)</f>
        <v>27926.559999999994</v>
      </c>
      <c r="G9" s="7">
        <f>VAR(B2:B1001)*((G2-1)/G2)</f>
        <v>14833.448888888886</v>
      </c>
      <c r="H9" s="9"/>
      <c r="I9" s="7"/>
      <c r="J9" s="4">
        <f t="shared" ref="J9:J67" si="6">IF(A9=0,0,A9-$F$4)</f>
        <v>130.80000000000001</v>
      </c>
      <c r="K9" s="5">
        <f t="shared" si="2"/>
        <v>-0.46666666666666856</v>
      </c>
      <c r="L9" s="5">
        <f t="shared" si="3"/>
        <v>-61.040000000000255</v>
      </c>
      <c r="M9" s="8"/>
      <c r="N9" s="7">
        <f t="shared" si="4"/>
        <v>2237810.1120000007</v>
      </c>
      <c r="O9" s="7">
        <f t="shared" si="0"/>
        <v>-0.10162962962963086</v>
      </c>
      <c r="P9" s="9">
        <f t="shared" si="0"/>
        <v>0</v>
      </c>
      <c r="Q9" s="7"/>
      <c r="S9">
        <f t="shared" si="5"/>
        <v>292705562.64960009</v>
      </c>
      <c r="T9">
        <f t="shared" si="1"/>
        <v>4.7427160493827926E-2</v>
      </c>
      <c r="U9">
        <f t="shared" si="1"/>
        <v>0</v>
      </c>
    </row>
    <row r="10" spans="1:21" ht="16.5" thickBot="1">
      <c r="A10" s="14">
        <v>231</v>
      </c>
      <c r="B10" s="14">
        <v>278</v>
      </c>
      <c r="E10" s="8" t="s">
        <v>33</v>
      </c>
      <c r="F10" s="7">
        <f>SQRT(F9)</f>
        <v>167.11241725257878</v>
      </c>
      <c r="G10" s="7">
        <f t="shared" ref="G10" si="7">SQRT(G9)</f>
        <v>121.79264710518811</v>
      </c>
      <c r="H10" s="7"/>
      <c r="I10" s="7"/>
      <c r="J10" s="4">
        <f t="shared" si="6"/>
        <v>-51.199999999999989</v>
      </c>
      <c r="K10" s="5">
        <f t="shared" si="2"/>
        <v>35.533333333333331</v>
      </c>
      <c r="L10" s="5">
        <f t="shared" si="3"/>
        <v>-1819.3066666666662</v>
      </c>
      <c r="M10" s="8"/>
      <c r="N10" s="7">
        <f t="shared" si="4"/>
        <v>-134217.72799999992</v>
      </c>
      <c r="O10" s="7">
        <f t="shared" si="0"/>
        <v>44865.018370370366</v>
      </c>
      <c r="P10" s="9">
        <f t="shared" si="0"/>
        <v>0</v>
      </c>
      <c r="Q10" s="7"/>
      <c r="S10">
        <f t="shared" si="5"/>
        <v>6871947.6735999929</v>
      </c>
      <c r="T10">
        <f t="shared" si="1"/>
        <v>1594203.6527604938</v>
      </c>
      <c r="U10">
        <f t="shared" si="1"/>
        <v>0</v>
      </c>
    </row>
    <row r="11" spans="1:21" ht="16.5" thickBot="1">
      <c r="A11" s="14">
        <v>466</v>
      </c>
      <c r="B11" s="14">
        <v>299</v>
      </c>
      <c r="E11" s="8"/>
      <c r="F11" s="7"/>
      <c r="G11" s="7"/>
      <c r="H11" s="9"/>
      <c r="I11" s="7"/>
      <c r="J11" s="4">
        <f t="shared" si="6"/>
        <v>183.8</v>
      </c>
      <c r="K11" s="5">
        <f t="shared" si="2"/>
        <v>56.533333333333331</v>
      </c>
      <c r="L11" s="5">
        <f t="shared" si="3"/>
        <v>10390.826666666668</v>
      </c>
      <c r="M11" s="8"/>
      <c r="N11" s="7">
        <f t="shared" si="4"/>
        <v>6209212.472000001</v>
      </c>
      <c r="O11" s="7">
        <f t="shared" si="0"/>
        <v>180681.53837037034</v>
      </c>
      <c r="P11" s="9">
        <f t="shared" si="0"/>
        <v>0</v>
      </c>
      <c r="Q11" s="7"/>
      <c r="S11">
        <f t="shared" si="5"/>
        <v>1141253252.3536003</v>
      </c>
      <c r="T11">
        <f t="shared" si="1"/>
        <v>10214529.635871604</v>
      </c>
      <c r="U11">
        <f t="shared" si="1"/>
        <v>0</v>
      </c>
    </row>
    <row r="12" spans="1:21" ht="16.5" thickBot="1">
      <c r="A12" s="14">
        <v>365</v>
      </c>
      <c r="B12" s="14">
        <v>305</v>
      </c>
      <c r="E12" s="8" t="s">
        <v>34</v>
      </c>
      <c r="F12" s="7">
        <f>F10/ABS(F4)</f>
        <v>0.5921772404414557</v>
      </c>
      <c r="G12" s="7">
        <f>G10/ABS(G4)</f>
        <v>0.50230676562491661</v>
      </c>
      <c r="H12" s="9"/>
      <c r="I12" s="7"/>
      <c r="J12" s="4">
        <f t="shared" si="6"/>
        <v>82.800000000000011</v>
      </c>
      <c r="K12" s="5">
        <f t="shared" si="2"/>
        <v>62.533333333333331</v>
      </c>
      <c r="L12" s="5">
        <f t="shared" si="3"/>
        <v>5177.76</v>
      </c>
      <c r="M12" s="8"/>
      <c r="N12" s="7">
        <f t="shared" si="4"/>
        <v>567663.55200000026</v>
      </c>
      <c r="O12" s="7">
        <f t="shared" si="0"/>
        <v>244531.45837037035</v>
      </c>
      <c r="P12" s="9">
        <f t="shared" si="0"/>
        <v>0</v>
      </c>
      <c r="Q12" s="7"/>
      <c r="S12">
        <f t="shared" si="5"/>
        <v>47002542.105600029</v>
      </c>
      <c r="T12">
        <f t="shared" si="1"/>
        <v>15291367.196760492</v>
      </c>
      <c r="U12">
        <f t="shared" si="1"/>
        <v>0</v>
      </c>
    </row>
    <row r="13" spans="1:21" ht="16.5" thickBot="1">
      <c r="A13" s="14">
        <v>493</v>
      </c>
      <c r="B13" s="14">
        <v>327</v>
      </c>
      <c r="E13" s="8"/>
      <c r="F13" s="7"/>
      <c r="G13" s="7"/>
      <c r="H13" s="9"/>
      <c r="I13" s="7"/>
      <c r="J13" s="4">
        <f t="shared" si="6"/>
        <v>210.8</v>
      </c>
      <c r="K13" s="5">
        <f t="shared" si="2"/>
        <v>84.533333333333331</v>
      </c>
      <c r="L13" s="5">
        <f t="shared" si="3"/>
        <v>17819.626666666667</v>
      </c>
      <c r="M13" s="8"/>
      <c r="N13" s="7">
        <f t="shared" si="4"/>
        <v>9367243.7120000012</v>
      </c>
      <c r="O13" s="7">
        <f t="shared" si="0"/>
        <v>604065.43170370359</v>
      </c>
      <c r="P13" s="9">
        <f t="shared" si="0"/>
        <v>0</v>
      </c>
      <c r="Q13" s="7"/>
      <c r="S13">
        <f t="shared" si="5"/>
        <v>1974614974.4896007</v>
      </c>
      <c r="T13">
        <f t="shared" si="1"/>
        <v>51063664.493353076</v>
      </c>
      <c r="U13">
        <f t="shared" si="1"/>
        <v>0</v>
      </c>
    </row>
    <row r="14" spans="1:21" ht="16.5" thickBot="1">
      <c r="A14" s="14">
        <v>382</v>
      </c>
      <c r="B14" s="14">
        <v>365</v>
      </c>
      <c r="E14" s="8" t="s">
        <v>35</v>
      </c>
      <c r="F14" s="7">
        <f>SUM(N2:N101)/F2</f>
        <v>526628.65600000066</v>
      </c>
      <c r="G14" s="7">
        <f>SUM(O2:O101)/G2</f>
        <v>536279.13659259258</v>
      </c>
      <c r="H14" s="9"/>
      <c r="I14" s="7"/>
      <c r="J14" s="4">
        <f t="shared" si="6"/>
        <v>99.800000000000011</v>
      </c>
      <c r="K14" s="5">
        <f t="shared" si="2"/>
        <v>122.53333333333333</v>
      </c>
      <c r="L14" s="5">
        <f t="shared" si="3"/>
        <v>12228.826666666668</v>
      </c>
      <c r="M14" s="8"/>
      <c r="N14" s="7">
        <f t="shared" si="4"/>
        <v>994011.99200000043</v>
      </c>
      <c r="O14" s="7">
        <f t="shared" si="0"/>
        <v>1839766.6583703703</v>
      </c>
      <c r="P14" s="9">
        <f t="shared" si="0"/>
        <v>0</v>
      </c>
      <c r="Q14" s="7"/>
      <c r="S14">
        <f t="shared" si="5"/>
        <v>99202396.801600054</v>
      </c>
      <c r="T14">
        <f t="shared" si="1"/>
        <v>225432741.20564935</v>
      </c>
      <c r="U14">
        <f t="shared" si="1"/>
        <v>0</v>
      </c>
    </row>
    <row r="15" spans="1:21" ht="16.5" thickBot="1">
      <c r="A15" s="14">
        <v>447</v>
      </c>
      <c r="B15" s="14">
        <v>417</v>
      </c>
      <c r="E15" s="8" t="s">
        <v>24</v>
      </c>
      <c r="F15" s="7">
        <f>(3*(F4-F5))/F10</f>
        <v>0.91914175215264982</v>
      </c>
      <c r="G15" s="7">
        <f t="shared" ref="G15" si="8">(3*(G4-G5))/G10</f>
        <v>1.1494946807346047E-2</v>
      </c>
      <c r="H15" s="9"/>
      <c r="I15" s="7"/>
      <c r="J15" s="4">
        <f t="shared" si="6"/>
        <v>164.8</v>
      </c>
      <c r="K15" s="5">
        <f t="shared" si="2"/>
        <v>174.53333333333333</v>
      </c>
      <c r="L15" s="5">
        <f t="shared" si="3"/>
        <v>28763.093333333334</v>
      </c>
      <c r="M15" s="8"/>
      <c r="N15" s="7">
        <f t="shared" si="4"/>
        <v>4475809.7920000013</v>
      </c>
      <c r="O15" s="7">
        <f t="shared" si="0"/>
        <v>5316614.2317037033</v>
      </c>
      <c r="P15" s="9">
        <f t="shared" si="0"/>
        <v>0</v>
      </c>
      <c r="Q15" s="7"/>
      <c r="S15">
        <f t="shared" si="5"/>
        <v>737613453.72160029</v>
      </c>
      <c r="T15">
        <f t="shared" si="1"/>
        <v>927926403.90668643</v>
      </c>
      <c r="U15">
        <f t="shared" si="1"/>
        <v>0</v>
      </c>
    </row>
    <row r="16" spans="1:21" ht="16.5" thickBot="1">
      <c r="A16" s="14">
        <v>563</v>
      </c>
      <c r="B16" s="14">
        <v>485</v>
      </c>
      <c r="E16" s="8" t="s">
        <v>25</v>
      </c>
      <c r="F16" s="7">
        <f>F14/(F10^3)</f>
        <v>0.11284396131541923</v>
      </c>
      <c r="G16" s="7">
        <f t="shared" ref="G16" si="9">G14/(G10^3)</f>
        <v>0.2968436015885913</v>
      </c>
      <c r="H16" s="9"/>
      <c r="I16" s="7"/>
      <c r="J16" s="4">
        <f t="shared" si="6"/>
        <v>280.8</v>
      </c>
      <c r="K16" s="5">
        <f t="shared" si="2"/>
        <v>242.53333333333333</v>
      </c>
      <c r="L16" s="5">
        <f t="shared" si="3"/>
        <v>68103.360000000001</v>
      </c>
      <c r="M16" s="8"/>
      <c r="N16" s="7">
        <f t="shared" si="4"/>
        <v>22140698.112</v>
      </c>
      <c r="O16" s="7">
        <f t="shared" si="0"/>
        <v>14266397.05837037</v>
      </c>
      <c r="P16" s="9">
        <f t="shared" si="0"/>
        <v>0</v>
      </c>
      <c r="Q16" s="7"/>
      <c r="S16">
        <f t="shared" si="5"/>
        <v>6217108029.8495998</v>
      </c>
      <c r="T16">
        <f t="shared" si="1"/>
        <v>3460076833.2234273</v>
      </c>
      <c r="U16">
        <f t="shared" si="1"/>
        <v>0</v>
      </c>
    </row>
    <row r="17" spans="3:21" ht="15.75" thickBot="1">
      <c r="E17" s="8"/>
      <c r="F17" s="7"/>
      <c r="G17" s="7"/>
      <c r="H17" s="9"/>
      <c r="I17" s="7"/>
      <c r="J17" s="4">
        <f t="shared" si="6"/>
        <v>0</v>
      </c>
      <c r="K17" s="5">
        <f t="shared" si="2"/>
        <v>0</v>
      </c>
      <c r="L17" s="5">
        <f t="shared" si="3"/>
        <v>0</v>
      </c>
      <c r="M17" s="8"/>
      <c r="N17" s="7">
        <f t="shared" si="4"/>
        <v>0</v>
      </c>
      <c r="O17" s="7">
        <f t="shared" si="0"/>
        <v>0</v>
      </c>
      <c r="P17" s="9">
        <f t="shared" si="0"/>
        <v>0</v>
      </c>
      <c r="Q17" s="7"/>
      <c r="S17">
        <f t="shared" si="5"/>
        <v>0</v>
      </c>
      <c r="T17">
        <f t="shared" si="1"/>
        <v>0</v>
      </c>
      <c r="U17">
        <f t="shared" si="1"/>
        <v>0</v>
      </c>
    </row>
    <row r="18" spans="3:21" ht="15.75" thickBot="1">
      <c r="E18" s="8" t="s">
        <v>36</v>
      </c>
      <c r="F18" s="7">
        <f>SUM(S2:S101)/F2</f>
        <v>1201021491.6991999</v>
      </c>
      <c r="G18" s="7">
        <f>SUM(T2:T101)/G2</f>
        <v>451803827.2577185</v>
      </c>
      <c r="H18" s="9"/>
      <c r="I18" s="7"/>
      <c r="J18" s="4">
        <f t="shared" si="6"/>
        <v>0</v>
      </c>
      <c r="K18" s="5">
        <f t="shared" si="2"/>
        <v>0</v>
      </c>
      <c r="L18" s="5">
        <f t="shared" si="3"/>
        <v>0</v>
      </c>
      <c r="M18" s="8"/>
      <c r="N18" s="7">
        <f t="shared" si="4"/>
        <v>0</v>
      </c>
      <c r="O18" s="7">
        <f t="shared" si="4"/>
        <v>0</v>
      </c>
      <c r="P18" s="9">
        <f t="shared" si="4"/>
        <v>0</v>
      </c>
      <c r="Q18" s="7"/>
      <c r="S18">
        <f t="shared" si="5"/>
        <v>0</v>
      </c>
      <c r="T18">
        <f t="shared" si="5"/>
        <v>0</v>
      </c>
      <c r="U18">
        <f t="shared" si="5"/>
        <v>0</v>
      </c>
    </row>
    <row r="19" spans="3:21" ht="15.75" thickBot="1">
      <c r="E19" s="8" t="s">
        <v>25</v>
      </c>
      <c r="F19" s="7">
        <f>(F18/(F10^4))-3</f>
        <v>-1.4600171159284203</v>
      </c>
      <c r="G19" s="7">
        <f t="shared" ref="G19" si="10">(G18/(G10^4))-3</f>
        <v>-0.94663749930816232</v>
      </c>
      <c r="H19" s="9"/>
      <c r="I19" s="7"/>
      <c r="J19" s="4">
        <f t="shared" si="6"/>
        <v>0</v>
      </c>
      <c r="K19" s="5">
        <f t="shared" si="2"/>
        <v>0</v>
      </c>
      <c r="L19" s="5">
        <f t="shared" si="3"/>
        <v>0</v>
      </c>
      <c r="M19" s="8"/>
      <c r="N19" s="7">
        <f t="shared" si="4"/>
        <v>0</v>
      </c>
      <c r="O19" s="7">
        <f t="shared" si="4"/>
        <v>0</v>
      </c>
      <c r="P19" s="9">
        <f t="shared" si="4"/>
        <v>0</v>
      </c>
      <c r="Q19" s="7"/>
      <c r="S19">
        <f t="shared" si="5"/>
        <v>0</v>
      </c>
      <c r="T19">
        <f t="shared" si="5"/>
        <v>0</v>
      </c>
      <c r="U19">
        <f t="shared" si="5"/>
        <v>0</v>
      </c>
    </row>
    <row r="20" spans="3:21" ht="15.75" thickBot="1">
      <c r="E20" s="10"/>
      <c r="F20" s="11"/>
      <c r="G20" s="11"/>
      <c r="H20" s="9"/>
      <c r="I20" s="7"/>
      <c r="J20" s="4">
        <f t="shared" si="6"/>
        <v>0</v>
      </c>
      <c r="K20" s="5">
        <f t="shared" si="2"/>
        <v>0</v>
      </c>
      <c r="L20" s="5">
        <f t="shared" si="3"/>
        <v>0</v>
      </c>
      <c r="M20" s="8"/>
      <c r="N20" s="7">
        <f t="shared" si="4"/>
        <v>0</v>
      </c>
      <c r="O20" s="7">
        <f t="shared" si="4"/>
        <v>0</v>
      </c>
      <c r="P20" s="9">
        <f t="shared" si="4"/>
        <v>0</v>
      </c>
      <c r="Q20" s="7"/>
      <c r="S20">
        <f t="shared" si="5"/>
        <v>0</v>
      </c>
      <c r="T20">
        <f t="shared" si="5"/>
        <v>0</v>
      </c>
      <c r="U20">
        <f t="shared" si="5"/>
        <v>0</v>
      </c>
    </row>
    <row r="21" spans="3:21" ht="15.75" thickBot="1">
      <c r="E21" s="26" t="s">
        <v>45</v>
      </c>
      <c r="F21" s="27">
        <f>SUM(L2:L67)/F2</f>
        <v>18399.373333333333</v>
      </c>
      <c r="H21" s="24" t="s">
        <v>46</v>
      </c>
      <c r="I21" s="25">
        <f>F21/(SQRT(F9*G9))</f>
        <v>0.90401001242303969</v>
      </c>
      <c r="J21" s="4">
        <f t="shared" si="6"/>
        <v>0</v>
      </c>
      <c r="K21" s="5">
        <f t="shared" si="2"/>
        <v>0</v>
      </c>
      <c r="L21" s="5">
        <f t="shared" si="3"/>
        <v>0</v>
      </c>
      <c r="M21" s="8"/>
      <c r="N21" s="7">
        <f t="shared" si="4"/>
        <v>0</v>
      </c>
      <c r="O21" s="7">
        <f t="shared" si="4"/>
        <v>0</v>
      </c>
      <c r="P21" s="9">
        <f t="shared" si="4"/>
        <v>0</v>
      </c>
      <c r="Q21" s="7"/>
      <c r="S21">
        <f t="shared" si="5"/>
        <v>0</v>
      </c>
      <c r="T21">
        <f t="shared" si="5"/>
        <v>0</v>
      </c>
      <c r="U21">
        <f t="shared" si="5"/>
        <v>0</v>
      </c>
    </row>
    <row r="22" spans="3:21" ht="15.75" thickBot="1">
      <c r="J22" s="4">
        <f t="shared" si="6"/>
        <v>0</v>
      </c>
      <c r="K22" s="5">
        <f t="shared" si="2"/>
        <v>0</v>
      </c>
      <c r="L22" s="5">
        <f t="shared" si="3"/>
        <v>0</v>
      </c>
      <c r="M22" s="8"/>
      <c r="N22" s="7">
        <f t="shared" si="4"/>
        <v>0</v>
      </c>
      <c r="O22" s="7">
        <f t="shared" si="4"/>
        <v>0</v>
      </c>
      <c r="P22" s="9">
        <f t="shared" si="4"/>
        <v>0</v>
      </c>
      <c r="Q22" s="7"/>
      <c r="S22">
        <f t="shared" si="5"/>
        <v>0</v>
      </c>
      <c r="T22">
        <f t="shared" si="5"/>
        <v>0</v>
      </c>
      <c r="U22">
        <f t="shared" si="5"/>
        <v>0</v>
      </c>
    </row>
    <row r="23" spans="3:21" ht="15.75" thickBot="1">
      <c r="J23" s="4">
        <f t="shared" si="6"/>
        <v>0</v>
      </c>
      <c r="K23" s="5">
        <f t="shared" si="2"/>
        <v>0</v>
      </c>
      <c r="L23" s="5">
        <f t="shared" si="3"/>
        <v>0</v>
      </c>
      <c r="M23" s="8"/>
      <c r="N23" s="7">
        <f t="shared" si="4"/>
        <v>0</v>
      </c>
      <c r="O23" s="7">
        <f t="shared" si="4"/>
        <v>0</v>
      </c>
      <c r="P23" s="9">
        <f t="shared" si="4"/>
        <v>0</v>
      </c>
      <c r="Q23" s="7"/>
      <c r="S23">
        <f t="shared" si="5"/>
        <v>0</v>
      </c>
      <c r="T23">
        <f t="shared" si="5"/>
        <v>0</v>
      </c>
      <c r="U23">
        <f t="shared" si="5"/>
        <v>0</v>
      </c>
    </row>
    <row r="24" spans="3:21" ht="15.75" thickBot="1">
      <c r="J24" s="4">
        <f t="shared" si="6"/>
        <v>0</v>
      </c>
      <c r="K24" s="5">
        <f t="shared" si="2"/>
        <v>0</v>
      </c>
      <c r="L24" s="5">
        <f t="shared" si="3"/>
        <v>0</v>
      </c>
      <c r="M24" s="8"/>
      <c r="N24" s="7">
        <f t="shared" si="4"/>
        <v>0</v>
      </c>
      <c r="O24" s="7">
        <f t="shared" si="4"/>
        <v>0</v>
      </c>
      <c r="P24" s="9">
        <f t="shared" si="4"/>
        <v>0</v>
      </c>
      <c r="Q24" s="7"/>
      <c r="S24">
        <f t="shared" si="5"/>
        <v>0</v>
      </c>
      <c r="T24">
        <f t="shared" si="5"/>
        <v>0</v>
      </c>
      <c r="U24">
        <f t="shared" si="5"/>
        <v>0</v>
      </c>
    </row>
    <row r="25" spans="3:21" ht="15.75" thickBot="1">
      <c r="J25" s="4">
        <f t="shared" si="6"/>
        <v>0</v>
      </c>
      <c r="K25" s="5">
        <f t="shared" si="2"/>
        <v>0</v>
      </c>
      <c r="L25" s="5">
        <f t="shared" si="3"/>
        <v>0</v>
      </c>
      <c r="M25" s="8"/>
      <c r="N25" s="7">
        <f t="shared" si="4"/>
        <v>0</v>
      </c>
      <c r="O25" s="7">
        <f t="shared" si="4"/>
        <v>0</v>
      </c>
      <c r="P25" s="9">
        <f t="shared" si="4"/>
        <v>0</v>
      </c>
      <c r="Q25" s="7"/>
      <c r="S25">
        <f t="shared" si="5"/>
        <v>0</v>
      </c>
      <c r="T25">
        <f t="shared" si="5"/>
        <v>0</v>
      </c>
      <c r="U25">
        <f t="shared" si="5"/>
        <v>0</v>
      </c>
    </row>
    <row r="26" spans="3:21" ht="15.75" thickBot="1">
      <c r="J26" s="4">
        <f t="shared" si="6"/>
        <v>0</v>
      </c>
      <c r="K26" s="5">
        <f t="shared" si="2"/>
        <v>0</v>
      </c>
      <c r="L26" s="5">
        <f t="shared" si="3"/>
        <v>0</v>
      </c>
      <c r="M26" s="8"/>
      <c r="N26" s="7">
        <f t="shared" si="4"/>
        <v>0</v>
      </c>
      <c r="O26" s="7">
        <f t="shared" si="4"/>
        <v>0</v>
      </c>
      <c r="P26" s="9">
        <f t="shared" si="4"/>
        <v>0</v>
      </c>
      <c r="Q26" s="7"/>
      <c r="S26">
        <f t="shared" si="5"/>
        <v>0</v>
      </c>
      <c r="T26">
        <f t="shared" si="5"/>
        <v>0</v>
      </c>
      <c r="U26">
        <f t="shared" si="5"/>
        <v>0</v>
      </c>
    </row>
    <row r="27" spans="3:21" ht="15.75" thickBot="1">
      <c r="J27" s="4">
        <f t="shared" si="6"/>
        <v>0</v>
      </c>
      <c r="K27" s="5">
        <f t="shared" si="2"/>
        <v>0</v>
      </c>
      <c r="L27" s="5">
        <f t="shared" si="3"/>
        <v>0</v>
      </c>
      <c r="M27" s="8"/>
      <c r="N27" s="7">
        <f t="shared" si="4"/>
        <v>0</v>
      </c>
      <c r="O27" s="7">
        <f t="shared" si="4"/>
        <v>0</v>
      </c>
      <c r="P27" s="9">
        <f t="shared" si="4"/>
        <v>0</v>
      </c>
      <c r="Q27" s="7"/>
      <c r="S27">
        <f t="shared" si="5"/>
        <v>0</v>
      </c>
      <c r="T27">
        <f t="shared" si="5"/>
        <v>0</v>
      </c>
      <c r="U27">
        <f t="shared" si="5"/>
        <v>0</v>
      </c>
    </row>
    <row r="28" spans="3:21" ht="15.75" thickBot="1">
      <c r="J28" s="4">
        <f t="shared" si="6"/>
        <v>0</v>
      </c>
      <c r="K28" s="5">
        <f t="shared" si="2"/>
        <v>0</v>
      </c>
      <c r="L28" s="5">
        <f t="shared" si="3"/>
        <v>0</v>
      </c>
      <c r="M28" s="8"/>
      <c r="N28" s="7">
        <f t="shared" si="4"/>
        <v>0</v>
      </c>
      <c r="O28" s="7">
        <f t="shared" si="4"/>
        <v>0</v>
      </c>
      <c r="P28" s="9">
        <f t="shared" si="4"/>
        <v>0</v>
      </c>
      <c r="Q28" s="7"/>
      <c r="S28">
        <f t="shared" si="5"/>
        <v>0</v>
      </c>
      <c r="T28">
        <f t="shared" si="5"/>
        <v>0</v>
      </c>
      <c r="U28">
        <f t="shared" si="5"/>
        <v>0</v>
      </c>
    </row>
    <row r="29" spans="3:21" ht="15.75" thickBot="1">
      <c r="C29" t="s">
        <v>78</v>
      </c>
      <c r="J29" s="4">
        <f t="shared" si="6"/>
        <v>0</v>
      </c>
      <c r="K29" s="5">
        <f t="shared" si="2"/>
        <v>0</v>
      </c>
      <c r="L29" s="5">
        <f t="shared" si="3"/>
        <v>0</v>
      </c>
      <c r="M29" s="8"/>
      <c r="N29" s="7">
        <f t="shared" si="4"/>
        <v>0</v>
      </c>
      <c r="O29" s="7">
        <f t="shared" si="4"/>
        <v>0</v>
      </c>
      <c r="P29" s="9" t="e">
        <f t="shared" si="4"/>
        <v>#VALUE!</v>
      </c>
      <c r="Q29" s="7"/>
      <c r="S29">
        <f t="shared" si="5"/>
        <v>0</v>
      </c>
      <c r="T29">
        <f t="shared" si="5"/>
        <v>0</v>
      </c>
      <c r="U29" t="e">
        <f t="shared" si="5"/>
        <v>#VALUE!</v>
      </c>
    </row>
    <row r="30" spans="3:21" ht="15.75" thickBot="1">
      <c r="J30" s="4">
        <f t="shared" si="6"/>
        <v>0</v>
      </c>
      <c r="K30" s="5">
        <f t="shared" si="2"/>
        <v>0</v>
      </c>
      <c r="L30" s="5">
        <f t="shared" si="3"/>
        <v>0</v>
      </c>
      <c r="M30" s="8"/>
      <c r="N30" s="7">
        <f t="shared" si="4"/>
        <v>0</v>
      </c>
      <c r="O30" s="7">
        <f t="shared" si="4"/>
        <v>0</v>
      </c>
      <c r="P30" s="9">
        <f t="shared" si="4"/>
        <v>0</v>
      </c>
      <c r="Q30" s="7"/>
      <c r="S30">
        <f t="shared" si="5"/>
        <v>0</v>
      </c>
      <c r="T30">
        <f t="shared" si="5"/>
        <v>0</v>
      </c>
      <c r="U30">
        <f t="shared" si="5"/>
        <v>0</v>
      </c>
    </row>
    <row r="31" spans="3:21" ht="15.75" thickBot="1">
      <c r="J31" s="4">
        <f t="shared" si="6"/>
        <v>0</v>
      </c>
      <c r="K31" s="5">
        <f t="shared" si="2"/>
        <v>0</v>
      </c>
      <c r="L31" s="5">
        <f t="shared" si="3"/>
        <v>0</v>
      </c>
      <c r="M31" s="8"/>
      <c r="N31" s="7">
        <f t="shared" si="4"/>
        <v>0</v>
      </c>
      <c r="O31" s="7">
        <f t="shared" si="4"/>
        <v>0</v>
      </c>
      <c r="P31" s="9">
        <f t="shared" si="4"/>
        <v>0</v>
      </c>
      <c r="Q31" s="7"/>
      <c r="S31">
        <f t="shared" si="5"/>
        <v>0</v>
      </c>
      <c r="T31">
        <f t="shared" si="5"/>
        <v>0</v>
      </c>
      <c r="U31">
        <f t="shared" si="5"/>
        <v>0</v>
      </c>
    </row>
    <row r="32" spans="3:21" ht="15.75" thickBot="1">
      <c r="J32" s="4">
        <f t="shared" si="6"/>
        <v>0</v>
      </c>
      <c r="K32" s="5">
        <f t="shared" si="2"/>
        <v>0</v>
      </c>
      <c r="L32" s="5">
        <f t="shared" si="3"/>
        <v>0</v>
      </c>
      <c r="M32" s="8"/>
      <c r="N32" s="7">
        <f t="shared" si="4"/>
        <v>0</v>
      </c>
      <c r="O32" s="7">
        <f t="shared" si="4"/>
        <v>0</v>
      </c>
      <c r="P32" s="9">
        <f t="shared" si="4"/>
        <v>0</v>
      </c>
      <c r="Q32" s="7"/>
      <c r="S32">
        <f t="shared" si="5"/>
        <v>0</v>
      </c>
      <c r="T32">
        <f t="shared" si="5"/>
        <v>0</v>
      </c>
      <c r="U32">
        <f t="shared" si="5"/>
        <v>0</v>
      </c>
    </row>
    <row r="33" spans="10:21" ht="15.75" thickBot="1">
      <c r="J33" s="4">
        <f t="shared" si="6"/>
        <v>0</v>
      </c>
      <c r="K33" s="5">
        <f t="shared" si="2"/>
        <v>0</v>
      </c>
      <c r="L33" s="5">
        <f t="shared" si="3"/>
        <v>0</v>
      </c>
      <c r="M33" s="8"/>
      <c r="N33" s="7">
        <f t="shared" si="4"/>
        <v>0</v>
      </c>
      <c r="O33" s="7">
        <f t="shared" si="4"/>
        <v>0</v>
      </c>
      <c r="P33" s="9">
        <f t="shared" si="4"/>
        <v>0</v>
      </c>
      <c r="Q33" s="7"/>
      <c r="S33">
        <f t="shared" si="5"/>
        <v>0</v>
      </c>
      <c r="T33">
        <f t="shared" si="5"/>
        <v>0</v>
      </c>
      <c r="U33">
        <f t="shared" si="5"/>
        <v>0</v>
      </c>
    </row>
    <row r="34" spans="10:21" ht="15.75" thickBot="1">
      <c r="J34" s="4">
        <f t="shared" si="6"/>
        <v>0</v>
      </c>
      <c r="K34" s="5">
        <f t="shared" si="2"/>
        <v>0</v>
      </c>
      <c r="L34" s="5">
        <f t="shared" si="3"/>
        <v>0</v>
      </c>
      <c r="M34" s="8"/>
      <c r="N34" s="7">
        <f t="shared" si="4"/>
        <v>0</v>
      </c>
      <c r="O34" s="7">
        <f t="shared" si="4"/>
        <v>0</v>
      </c>
      <c r="P34" s="9">
        <f t="shared" si="4"/>
        <v>0</v>
      </c>
      <c r="Q34" s="7"/>
      <c r="S34">
        <f t="shared" si="5"/>
        <v>0</v>
      </c>
      <c r="T34">
        <f t="shared" si="5"/>
        <v>0</v>
      </c>
      <c r="U34">
        <f t="shared" si="5"/>
        <v>0</v>
      </c>
    </row>
    <row r="35" spans="10:21" ht="15.75" thickBot="1">
      <c r="J35" s="4">
        <f t="shared" si="6"/>
        <v>0</v>
      </c>
      <c r="K35" s="5">
        <f t="shared" si="2"/>
        <v>0</v>
      </c>
      <c r="L35" s="5">
        <f t="shared" si="3"/>
        <v>0</v>
      </c>
      <c r="M35" s="8"/>
      <c r="N35" s="7">
        <f t="shared" si="4"/>
        <v>0</v>
      </c>
      <c r="O35" s="7">
        <f t="shared" si="4"/>
        <v>0</v>
      </c>
      <c r="P35" s="9">
        <f t="shared" si="4"/>
        <v>0</v>
      </c>
      <c r="Q35" s="7"/>
      <c r="S35">
        <f t="shared" si="5"/>
        <v>0</v>
      </c>
      <c r="T35">
        <f t="shared" si="5"/>
        <v>0</v>
      </c>
      <c r="U35">
        <f t="shared" si="5"/>
        <v>0</v>
      </c>
    </row>
    <row r="36" spans="10:21" ht="15.75" thickBot="1">
      <c r="J36" s="4">
        <f t="shared" si="6"/>
        <v>0</v>
      </c>
      <c r="K36" s="5">
        <f t="shared" si="2"/>
        <v>0</v>
      </c>
      <c r="L36" s="5">
        <f t="shared" si="3"/>
        <v>0</v>
      </c>
      <c r="M36" s="8"/>
      <c r="N36" s="7">
        <f t="shared" si="4"/>
        <v>0</v>
      </c>
      <c r="O36" s="7">
        <f t="shared" si="4"/>
        <v>0</v>
      </c>
      <c r="P36" s="9">
        <f t="shared" si="4"/>
        <v>0</v>
      </c>
      <c r="Q36" s="7"/>
      <c r="S36">
        <f t="shared" si="5"/>
        <v>0</v>
      </c>
      <c r="T36">
        <f t="shared" si="5"/>
        <v>0</v>
      </c>
      <c r="U36">
        <f t="shared" si="5"/>
        <v>0</v>
      </c>
    </row>
    <row r="37" spans="10:21" ht="15.75" thickBot="1">
      <c r="J37" s="4">
        <f t="shared" si="6"/>
        <v>0</v>
      </c>
      <c r="K37" s="5">
        <f t="shared" si="2"/>
        <v>0</v>
      </c>
      <c r="L37" s="5">
        <f t="shared" si="3"/>
        <v>0</v>
      </c>
      <c r="M37" s="8"/>
      <c r="N37" s="7">
        <f t="shared" si="4"/>
        <v>0</v>
      </c>
      <c r="O37" s="7">
        <f t="shared" si="4"/>
        <v>0</v>
      </c>
      <c r="P37" s="9">
        <f t="shared" si="4"/>
        <v>0</v>
      </c>
      <c r="Q37" s="7"/>
      <c r="S37">
        <f t="shared" si="5"/>
        <v>0</v>
      </c>
      <c r="T37">
        <f t="shared" si="5"/>
        <v>0</v>
      </c>
      <c r="U37">
        <f t="shared" si="5"/>
        <v>0</v>
      </c>
    </row>
    <row r="38" spans="10:21" ht="15.75" thickBot="1">
      <c r="J38" s="4">
        <f t="shared" si="6"/>
        <v>0</v>
      </c>
      <c r="K38" s="5">
        <f t="shared" si="2"/>
        <v>0</v>
      </c>
      <c r="L38" s="5">
        <f t="shared" si="3"/>
        <v>0</v>
      </c>
      <c r="M38" s="8"/>
      <c r="N38" s="7">
        <f t="shared" si="4"/>
        <v>0</v>
      </c>
      <c r="O38" s="7">
        <f t="shared" si="4"/>
        <v>0</v>
      </c>
      <c r="P38" s="9">
        <f t="shared" si="4"/>
        <v>0</v>
      </c>
      <c r="Q38" s="7"/>
      <c r="S38">
        <f t="shared" si="5"/>
        <v>0</v>
      </c>
      <c r="T38">
        <f t="shared" si="5"/>
        <v>0</v>
      </c>
      <c r="U38">
        <f t="shared" si="5"/>
        <v>0</v>
      </c>
    </row>
    <row r="39" spans="10:21" ht="15.75" thickBot="1">
      <c r="J39" s="4">
        <f t="shared" si="6"/>
        <v>0</v>
      </c>
      <c r="K39" s="5">
        <f t="shared" si="2"/>
        <v>0</v>
      </c>
      <c r="L39" s="5">
        <f t="shared" si="3"/>
        <v>0</v>
      </c>
      <c r="M39" s="8"/>
      <c r="N39" s="7">
        <f t="shared" si="4"/>
        <v>0</v>
      </c>
      <c r="O39" s="7">
        <f t="shared" si="4"/>
        <v>0</v>
      </c>
      <c r="P39" s="9">
        <f t="shared" si="4"/>
        <v>0</v>
      </c>
      <c r="Q39" s="7"/>
      <c r="S39">
        <f t="shared" si="5"/>
        <v>0</v>
      </c>
      <c r="T39">
        <f t="shared" si="5"/>
        <v>0</v>
      </c>
      <c r="U39">
        <f t="shared" si="5"/>
        <v>0</v>
      </c>
    </row>
    <row r="40" spans="10:21" ht="15.75" thickBot="1">
      <c r="J40" s="4">
        <f t="shared" si="6"/>
        <v>0</v>
      </c>
      <c r="K40" s="5">
        <f t="shared" si="2"/>
        <v>0</v>
      </c>
      <c r="L40" s="5">
        <f t="shared" si="3"/>
        <v>0</v>
      </c>
      <c r="M40" s="8"/>
      <c r="N40" s="7">
        <f t="shared" si="4"/>
        <v>0</v>
      </c>
      <c r="O40" s="7">
        <f t="shared" si="4"/>
        <v>0</v>
      </c>
      <c r="P40" s="9">
        <f t="shared" si="4"/>
        <v>0</v>
      </c>
      <c r="Q40" s="7"/>
      <c r="S40">
        <f t="shared" si="5"/>
        <v>0</v>
      </c>
      <c r="T40">
        <f t="shared" si="5"/>
        <v>0</v>
      </c>
      <c r="U40">
        <f t="shared" si="5"/>
        <v>0</v>
      </c>
    </row>
    <row r="41" spans="10:21" ht="15.75" thickBot="1">
      <c r="J41" s="4">
        <f t="shared" si="6"/>
        <v>0</v>
      </c>
      <c r="K41" s="5">
        <f t="shared" si="2"/>
        <v>0</v>
      </c>
      <c r="L41" s="5">
        <f t="shared" si="3"/>
        <v>0</v>
      </c>
      <c r="M41" s="8"/>
      <c r="N41" s="7">
        <f t="shared" si="4"/>
        <v>0</v>
      </c>
      <c r="O41" s="7">
        <f t="shared" si="4"/>
        <v>0</v>
      </c>
      <c r="P41" s="9">
        <f t="shared" si="4"/>
        <v>0</v>
      </c>
      <c r="Q41" s="7"/>
      <c r="S41">
        <f t="shared" si="5"/>
        <v>0</v>
      </c>
      <c r="T41">
        <f t="shared" si="5"/>
        <v>0</v>
      </c>
      <c r="U41">
        <f t="shared" si="5"/>
        <v>0</v>
      </c>
    </row>
    <row r="42" spans="10:21" ht="15.75" thickBot="1">
      <c r="J42" s="4">
        <f t="shared" si="6"/>
        <v>0</v>
      </c>
      <c r="K42" s="5">
        <f t="shared" si="2"/>
        <v>0</v>
      </c>
      <c r="L42" s="5">
        <f t="shared" si="3"/>
        <v>0</v>
      </c>
      <c r="M42" s="8"/>
      <c r="N42" s="7">
        <f t="shared" si="4"/>
        <v>0</v>
      </c>
      <c r="O42" s="7">
        <f t="shared" si="4"/>
        <v>0</v>
      </c>
      <c r="P42" s="9">
        <f t="shared" si="4"/>
        <v>0</v>
      </c>
      <c r="Q42" s="7"/>
      <c r="S42">
        <f t="shared" si="5"/>
        <v>0</v>
      </c>
      <c r="T42">
        <f t="shared" si="5"/>
        <v>0</v>
      </c>
      <c r="U42">
        <f t="shared" si="5"/>
        <v>0</v>
      </c>
    </row>
    <row r="43" spans="10:21" ht="15.75" thickBot="1">
      <c r="J43" s="4">
        <f t="shared" si="6"/>
        <v>0</v>
      </c>
      <c r="K43" s="5">
        <f t="shared" si="2"/>
        <v>0</v>
      </c>
      <c r="L43" s="5">
        <f t="shared" si="3"/>
        <v>0</v>
      </c>
      <c r="M43" s="8"/>
      <c r="N43" s="7">
        <f t="shared" si="4"/>
        <v>0</v>
      </c>
      <c r="O43" s="7">
        <f t="shared" si="4"/>
        <v>0</v>
      </c>
      <c r="P43" s="9">
        <f t="shared" si="4"/>
        <v>0</v>
      </c>
      <c r="Q43" s="7"/>
      <c r="S43">
        <f t="shared" si="5"/>
        <v>0</v>
      </c>
      <c r="T43">
        <f t="shared" si="5"/>
        <v>0</v>
      </c>
      <c r="U43">
        <f t="shared" si="5"/>
        <v>0</v>
      </c>
    </row>
    <row r="44" spans="10:21" ht="15.75" thickBot="1">
      <c r="J44" s="4">
        <f t="shared" si="6"/>
        <v>0</v>
      </c>
      <c r="K44" s="5">
        <f t="shared" si="2"/>
        <v>0</v>
      </c>
      <c r="L44" s="5">
        <f t="shared" si="3"/>
        <v>0</v>
      </c>
      <c r="M44" s="8"/>
      <c r="N44" s="7">
        <f t="shared" si="4"/>
        <v>0</v>
      </c>
      <c r="O44" s="7">
        <f t="shared" si="4"/>
        <v>0</v>
      </c>
      <c r="P44" s="9">
        <f t="shared" si="4"/>
        <v>0</v>
      </c>
      <c r="Q44" s="7"/>
      <c r="S44">
        <f t="shared" si="5"/>
        <v>0</v>
      </c>
      <c r="T44">
        <f t="shared" si="5"/>
        <v>0</v>
      </c>
      <c r="U44">
        <f t="shared" si="5"/>
        <v>0</v>
      </c>
    </row>
    <row r="45" spans="10:21" ht="15.75" thickBot="1">
      <c r="J45" s="4">
        <f t="shared" si="6"/>
        <v>0</v>
      </c>
      <c r="K45" s="5">
        <f t="shared" si="2"/>
        <v>0</v>
      </c>
      <c r="L45" s="5">
        <f t="shared" si="3"/>
        <v>0</v>
      </c>
      <c r="M45" s="8"/>
      <c r="N45" s="7">
        <f t="shared" si="4"/>
        <v>0</v>
      </c>
      <c r="O45" s="7">
        <f t="shared" si="4"/>
        <v>0</v>
      </c>
      <c r="P45" s="9">
        <f t="shared" si="4"/>
        <v>0</v>
      </c>
      <c r="Q45" s="7"/>
      <c r="S45">
        <f t="shared" si="5"/>
        <v>0</v>
      </c>
      <c r="T45">
        <f t="shared" si="5"/>
        <v>0</v>
      </c>
      <c r="U45">
        <f t="shared" si="5"/>
        <v>0</v>
      </c>
    </row>
    <row r="46" spans="10:21" ht="15.75" thickBot="1">
      <c r="J46" s="4">
        <f t="shared" si="6"/>
        <v>0</v>
      </c>
      <c r="K46" s="5">
        <f t="shared" si="2"/>
        <v>0</v>
      </c>
      <c r="L46" s="5">
        <f t="shared" si="3"/>
        <v>0</v>
      </c>
      <c r="M46" s="8"/>
      <c r="N46" s="7">
        <f t="shared" si="4"/>
        <v>0</v>
      </c>
      <c r="O46" s="7">
        <f t="shared" si="4"/>
        <v>0</v>
      </c>
      <c r="P46" s="9">
        <f t="shared" si="4"/>
        <v>0</v>
      </c>
      <c r="Q46" s="7"/>
      <c r="S46">
        <f t="shared" si="5"/>
        <v>0</v>
      </c>
      <c r="T46">
        <f t="shared" si="5"/>
        <v>0</v>
      </c>
      <c r="U46">
        <f t="shared" si="5"/>
        <v>0</v>
      </c>
    </row>
    <row r="47" spans="10:21" ht="15.75" thickBot="1">
      <c r="J47" s="4">
        <f t="shared" si="6"/>
        <v>0</v>
      </c>
      <c r="K47" s="5">
        <f t="shared" si="2"/>
        <v>0</v>
      </c>
      <c r="L47" s="5">
        <f t="shared" si="3"/>
        <v>0</v>
      </c>
      <c r="M47" s="8"/>
      <c r="N47" s="7">
        <f t="shared" si="4"/>
        <v>0</v>
      </c>
      <c r="O47" s="7">
        <f t="shared" si="4"/>
        <v>0</v>
      </c>
      <c r="P47" s="9">
        <f t="shared" si="4"/>
        <v>0</v>
      </c>
      <c r="Q47" s="7"/>
      <c r="S47">
        <f t="shared" si="5"/>
        <v>0</v>
      </c>
      <c r="T47">
        <f t="shared" si="5"/>
        <v>0</v>
      </c>
      <c r="U47">
        <f t="shared" si="5"/>
        <v>0</v>
      </c>
    </row>
    <row r="48" spans="10:21" ht="15.75" thickBot="1">
      <c r="J48" s="4">
        <f t="shared" si="6"/>
        <v>0</v>
      </c>
      <c r="K48" s="5">
        <f t="shared" si="2"/>
        <v>0</v>
      </c>
      <c r="L48" s="5">
        <f t="shared" si="3"/>
        <v>0</v>
      </c>
      <c r="M48" s="8"/>
      <c r="N48" s="7">
        <f t="shared" si="4"/>
        <v>0</v>
      </c>
      <c r="O48" s="7">
        <f t="shared" si="4"/>
        <v>0</v>
      </c>
      <c r="P48" s="9">
        <f t="shared" si="4"/>
        <v>0</v>
      </c>
      <c r="Q48" s="7"/>
      <c r="S48">
        <f t="shared" si="5"/>
        <v>0</v>
      </c>
      <c r="T48">
        <f t="shared" si="5"/>
        <v>0</v>
      </c>
      <c r="U48">
        <f t="shared" si="5"/>
        <v>0</v>
      </c>
    </row>
    <row r="49" spans="10:21" ht="15.75" thickBot="1">
      <c r="J49" s="4">
        <f t="shared" si="6"/>
        <v>0</v>
      </c>
      <c r="K49" s="5">
        <f t="shared" si="2"/>
        <v>0</v>
      </c>
      <c r="L49" s="5">
        <f t="shared" si="3"/>
        <v>0</v>
      </c>
      <c r="M49" s="8"/>
      <c r="N49" s="7">
        <f t="shared" si="4"/>
        <v>0</v>
      </c>
      <c r="O49" s="7">
        <f t="shared" si="4"/>
        <v>0</v>
      </c>
      <c r="P49" s="9">
        <f t="shared" si="4"/>
        <v>0</v>
      </c>
      <c r="Q49" s="7"/>
      <c r="S49">
        <f t="shared" si="5"/>
        <v>0</v>
      </c>
      <c r="T49">
        <f t="shared" si="5"/>
        <v>0</v>
      </c>
      <c r="U49">
        <f t="shared" si="5"/>
        <v>0</v>
      </c>
    </row>
    <row r="50" spans="10:21" ht="15.75" thickBot="1">
      <c r="J50" s="4">
        <f t="shared" si="6"/>
        <v>0</v>
      </c>
      <c r="K50" s="5">
        <f t="shared" si="2"/>
        <v>0</v>
      </c>
      <c r="L50" s="5">
        <f t="shared" si="3"/>
        <v>0</v>
      </c>
      <c r="M50" s="8"/>
      <c r="N50" s="7">
        <f t="shared" si="4"/>
        <v>0</v>
      </c>
      <c r="O50" s="7">
        <f t="shared" si="4"/>
        <v>0</v>
      </c>
      <c r="P50" s="9">
        <f t="shared" si="4"/>
        <v>0</v>
      </c>
      <c r="Q50" s="7"/>
      <c r="S50">
        <f t="shared" si="5"/>
        <v>0</v>
      </c>
      <c r="T50">
        <f t="shared" si="5"/>
        <v>0</v>
      </c>
      <c r="U50">
        <f t="shared" si="5"/>
        <v>0</v>
      </c>
    </row>
    <row r="51" spans="10:21" ht="15.75" thickBot="1">
      <c r="J51" s="4">
        <f t="shared" si="6"/>
        <v>0</v>
      </c>
      <c r="K51" s="5">
        <f t="shared" si="2"/>
        <v>0</v>
      </c>
      <c r="L51" s="5">
        <f t="shared" si="3"/>
        <v>0</v>
      </c>
      <c r="M51" s="8"/>
      <c r="N51" s="7">
        <f t="shared" si="4"/>
        <v>0</v>
      </c>
      <c r="O51" s="7">
        <f t="shared" si="4"/>
        <v>0</v>
      </c>
      <c r="P51" s="9">
        <f t="shared" si="4"/>
        <v>0</v>
      </c>
      <c r="Q51" s="7"/>
      <c r="S51">
        <f t="shared" si="5"/>
        <v>0</v>
      </c>
      <c r="T51">
        <f t="shared" si="5"/>
        <v>0</v>
      </c>
      <c r="U51">
        <f t="shared" si="5"/>
        <v>0</v>
      </c>
    </row>
    <row r="52" spans="10:21" ht="15.75" thickBot="1">
      <c r="J52" s="4">
        <f t="shared" si="6"/>
        <v>0</v>
      </c>
      <c r="K52" s="5">
        <f t="shared" si="2"/>
        <v>0</v>
      </c>
      <c r="L52" s="5">
        <f t="shared" si="3"/>
        <v>0</v>
      </c>
      <c r="M52" s="8"/>
      <c r="N52" s="7">
        <f t="shared" si="4"/>
        <v>0</v>
      </c>
      <c r="O52" s="7">
        <f t="shared" si="4"/>
        <v>0</v>
      </c>
      <c r="P52" s="9">
        <f t="shared" si="4"/>
        <v>0</v>
      </c>
      <c r="Q52" s="7"/>
      <c r="S52">
        <f t="shared" si="5"/>
        <v>0</v>
      </c>
      <c r="T52">
        <f t="shared" si="5"/>
        <v>0</v>
      </c>
      <c r="U52">
        <f t="shared" si="5"/>
        <v>0</v>
      </c>
    </row>
    <row r="53" spans="10:21" ht="15.75" thickBot="1">
      <c r="J53" s="4">
        <f t="shared" si="6"/>
        <v>0</v>
      </c>
      <c r="K53" s="5">
        <f t="shared" si="2"/>
        <v>0</v>
      </c>
      <c r="L53" s="5">
        <f t="shared" si="3"/>
        <v>0</v>
      </c>
      <c r="M53" s="8"/>
      <c r="N53" s="7">
        <f t="shared" si="4"/>
        <v>0</v>
      </c>
      <c r="O53" s="7">
        <f t="shared" si="4"/>
        <v>0</v>
      </c>
      <c r="P53" s="9">
        <f t="shared" si="4"/>
        <v>0</v>
      </c>
      <c r="Q53" s="7"/>
      <c r="S53">
        <f t="shared" si="5"/>
        <v>0</v>
      </c>
      <c r="T53">
        <f t="shared" si="5"/>
        <v>0</v>
      </c>
      <c r="U53">
        <f t="shared" si="5"/>
        <v>0</v>
      </c>
    </row>
    <row r="54" spans="10:21" ht="15.75" thickBot="1">
      <c r="J54" s="4">
        <f t="shared" si="6"/>
        <v>0</v>
      </c>
      <c r="K54" s="5">
        <f t="shared" si="2"/>
        <v>0</v>
      </c>
      <c r="L54" s="5">
        <f t="shared" si="3"/>
        <v>0</v>
      </c>
      <c r="M54" s="8"/>
      <c r="N54" s="7">
        <f t="shared" si="4"/>
        <v>0</v>
      </c>
      <c r="O54" s="7">
        <f t="shared" si="4"/>
        <v>0</v>
      </c>
      <c r="P54" s="9">
        <f t="shared" si="4"/>
        <v>0</v>
      </c>
      <c r="Q54" s="7"/>
      <c r="S54">
        <f t="shared" si="5"/>
        <v>0</v>
      </c>
      <c r="T54">
        <f t="shared" si="5"/>
        <v>0</v>
      </c>
      <c r="U54">
        <f t="shared" si="5"/>
        <v>0</v>
      </c>
    </row>
    <row r="55" spans="10:21" ht="15.75" thickBot="1">
      <c r="J55" s="4">
        <f t="shared" si="6"/>
        <v>0</v>
      </c>
      <c r="K55" s="5">
        <f t="shared" si="2"/>
        <v>0</v>
      </c>
      <c r="L55" s="5">
        <f t="shared" si="3"/>
        <v>0</v>
      </c>
      <c r="M55" s="8"/>
      <c r="N55" s="7">
        <f t="shared" si="4"/>
        <v>0</v>
      </c>
      <c r="O55" s="7">
        <f t="shared" si="4"/>
        <v>0</v>
      </c>
      <c r="P55" s="9">
        <f t="shared" si="4"/>
        <v>0</v>
      </c>
      <c r="Q55" s="7"/>
      <c r="S55">
        <f t="shared" si="5"/>
        <v>0</v>
      </c>
      <c r="T55">
        <f t="shared" si="5"/>
        <v>0</v>
      </c>
      <c r="U55">
        <f t="shared" si="5"/>
        <v>0</v>
      </c>
    </row>
    <row r="56" spans="10:21" ht="15.75" thickBot="1">
      <c r="J56" s="4">
        <f t="shared" si="6"/>
        <v>0</v>
      </c>
      <c r="K56" s="5">
        <f t="shared" si="2"/>
        <v>0</v>
      </c>
      <c r="L56" s="5">
        <f t="shared" si="3"/>
        <v>0</v>
      </c>
      <c r="M56" s="8"/>
      <c r="N56" s="7">
        <f t="shared" si="4"/>
        <v>0</v>
      </c>
      <c r="O56" s="7">
        <f t="shared" si="4"/>
        <v>0</v>
      </c>
      <c r="P56" s="9">
        <f t="shared" si="4"/>
        <v>0</v>
      </c>
      <c r="Q56" s="7"/>
      <c r="S56">
        <f t="shared" si="5"/>
        <v>0</v>
      </c>
      <c r="T56">
        <f t="shared" si="5"/>
        <v>0</v>
      </c>
      <c r="U56">
        <f t="shared" si="5"/>
        <v>0</v>
      </c>
    </row>
    <row r="57" spans="10:21" ht="15.75" thickBot="1">
      <c r="J57" s="4">
        <f t="shared" si="6"/>
        <v>0</v>
      </c>
      <c r="K57" s="5">
        <f t="shared" si="2"/>
        <v>0</v>
      </c>
      <c r="L57" s="5">
        <f t="shared" si="3"/>
        <v>0</v>
      </c>
      <c r="M57" s="8"/>
      <c r="N57" s="7">
        <f t="shared" si="4"/>
        <v>0</v>
      </c>
      <c r="O57" s="7">
        <f t="shared" si="4"/>
        <v>0</v>
      </c>
      <c r="P57" s="9">
        <f t="shared" si="4"/>
        <v>0</v>
      </c>
      <c r="Q57" s="7"/>
      <c r="S57">
        <f t="shared" si="5"/>
        <v>0</v>
      </c>
      <c r="T57">
        <f t="shared" si="5"/>
        <v>0</v>
      </c>
      <c r="U57">
        <f t="shared" si="5"/>
        <v>0</v>
      </c>
    </row>
    <row r="58" spans="10:21" ht="15.75" thickBot="1">
      <c r="J58" s="4">
        <f t="shared" si="6"/>
        <v>0</v>
      </c>
      <c r="K58" s="5">
        <f t="shared" si="2"/>
        <v>0</v>
      </c>
      <c r="L58" s="5">
        <f t="shared" si="3"/>
        <v>0</v>
      </c>
      <c r="M58" s="8"/>
      <c r="N58" s="7">
        <f t="shared" si="4"/>
        <v>0</v>
      </c>
      <c r="O58" s="7">
        <f t="shared" si="4"/>
        <v>0</v>
      </c>
      <c r="P58" s="9">
        <f t="shared" si="4"/>
        <v>0</v>
      </c>
      <c r="Q58" s="7"/>
      <c r="S58">
        <f t="shared" si="5"/>
        <v>0</v>
      </c>
      <c r="T58">
        <f t="shared" si="5"/>
        <v>0</v>
      </c>
      <c r="U58">
        <f t="shared" si="5"/>
        <v>0</v>
      </c>
    </row>
    <row r="59" spans="10:21" ht="15.75" thickBot="1">
      <c r="J59" s="4">
        <f t="shared" si="6"/>
        <v>0</v>
      </c>
      <c r="K59" s="5">
        <f t="shared" si="2"/>
        <v>0</v>
      </c>
      <c r="L59" s="5">
        <f t="shared" si="3"/>
        <v>0</v>
      </c>
      <c r="M59" s="8"/>
      <c r="N59" s="7">
        <f t="shared" si="4"/>
        <v>0</v>
      </c>
      <c r="O59" s="7">
        <f t="shared" si="4"/>
        <v>0</v>
      </c>
      <c r="P59" s="9">
        <f t="shared" si="4"/>
        <v>0</v>
      </c>
      <c r="Q59" s="7"/>
      <c r="S59">
        <f t="shared" si="5"/>
        <v>0</v>
      </c>
      <c r="T59">
        <f t="shared" si="5"/>
        <v>0</v>
      </c>
      <c r="U59">
        <f t="shared" si="5"/>
        <v>0</v>
      </c>
    </row>
    <row r="60" spans="10:21" ht="15.75" thickBot="1">
      <c r="J60" s="4">
        <f t="shared" si="6"/>
        <v>0</v>
      </c>
      <c r="K60" s="5">
        <f t="shared" si="2"/>
        <v>0</v>
      </c>
      <c r="L60" s="5">
        <f t="shared" si="3"/>
        <v>0</v>
      </c>
      <c r="M60" s="8"/>
      <c r="N60" s="7">
        <f t="shared" si="4"/>
        <v>0</v>
      </c>
      <c r="O60" s="7">
        <f t="shared" si="4"/>
        <v>0</v>
      </c>
      <c r="P60" s="9">
        <f t="shared" si="4"/>
        <v>0</v>
      </c>
      <c r="Q60" s="7"/>
      <c r="S60">
        <f t="shared" si="5"/>
        <v>0</v>
      </c>
      <c r="T60">
        <f t="shared" si="5"/>
        <v>0</v>
      </c>
      <c r="U60">
        <f t="shared" si="5"/>
        <v>0</v>
      </c>
    </row>
    <row r="61" spans="10:21" ht="15.75" thickBot="1">
      <c r="J61" s="4">
        <f t="shared" si="6"/>
        <v>0</v>
      </c>
      <c r="K61" s="5">
        <f t="shared" si="2"/>
        <v>0</v>
      </c>
      <c r="L61" s="5">
        <f t="shared" si="3"/>
        <v>0</v>
      </c>
      <c r="M61" s="8"/>
      <c r="N61" s="7">
        <f t="shared" si="4"/>
        <v>0</v>
      </c>
      <c r="O61" s="7">
        <f t="shared" si="4"/>
        <v>0</v>
      </c>
      <c r="P61" s="9">
        <f t="shared" si="4"/>
        <v>0</v>
      </c>
      <c r="Q61" s="7"/>
      <c r="S61">
        <f t="shared" si="5"/>
        <v>0</v>
      </c>
      <c r="T61">
        <f t="shared" si="5"/>
        <v>0</v>
      </c>
      <c r="U61">
        <f t="shared" si="5"/>
        <v>0</v>
      </c>
    </row>
    <row r="62" spans="10:21" ht="15.75" thickBot="1">
      <c r="J62" s="4">
        <f t="shared" si="6"/>
        <v>0</v>
      </c>
      <c r="K62" s="5">
        <f t="shared" si="2"/>
        <v>0</v>
      </c>
      <c r="L62" s="5">
        <f t="shared" si="3"/>
        <v>0</v>
      </c>
      <c r="M62" s="8"/>
      <c r="N62" s="7">
        <f t="shared" si="4"/>
        <v>0</v>
      </c>
      <c r="O62" s="7">
        <f t="shared" si="4"/>
        <v>0</v>
      </c>
      <c r="P62" s="9">
        <f t="shared" si="4"/>
        <v>0</v>
      </c>
      <c r="Q62" s="7"/>
      <c r="S62">
        <f t="shared" si="5"/>
        <v>0</v>
      </c>
      <c r="T62">
        <f t="shared" si="5"/>
        <v>0</v>
      </c>
      <c r="U62">
        <f t="shared" si="5"/>
        <v>0</v>
      </c>
    </row>
    <row r="63" spans="10:21" ht="15.75" thickBot="1">
      <c r="J63" s="4">
        <f t="shared" si="6"/>
        <v>0</v>
      </c>
      <c r="K63" s="5">
        <f t="shared" si="2"/>
        <v>0</v>
      </c>
      <c r="L63" s="5">
        <f t="shared" si="3"/>
        <v>0</v>
      </c>
      <c r="M63" s="8"/>
      <c r="N63" s="7">
        <f t="shared" si="4"/>
        <v>0</v>
      </c>
      <c r="O63" s="7">
        <f t="shared" si="4"/>
        <v>0</v>
      </c>
      <c r="P63" s="9">
        <f t="shared" si="4"/>
        <v>0</v>
      </c>
      <c r="Q63" s="7"/>
      <c r="S63">
        <f t="shared" si="5"/>
        <v>0</v>
      </c>
      <c r="T63">
        <f t="shared" si="5"/>
        <v>0</v>
      </c>
      <c r="U63">
        <f t="shared" si="5"/>
        <v>0</v>
      </c>
    </row>
    <row r="64" spans="10:21" ht="15.75" thickBot="1">
      <c r="J64" s="4">
        <f t="shared" si="6"/>
        <v>0</v>
      </c>
      <c r="K64" s="5">
        <f t="shared" si="2"/>
        <v>0</v>
      </c>
      <c r="L64" s="5">
        <f t="shared" si="3"/>
        <v>0</v>
      </c>
      <c r="M64" s="8"/>
      <c r="N64" s="7">
        <f t="shared" si="4"/>
        <v>0</v>
      </c>
      <c r="O64" s="7">
        <f t="shared" si="4"/>
        <v>0</v>
      </c>
      <c r="P64" s="9">
        <f t="shared" si="4"/>
        <v>0</v>
      </c>
      <c r="Q64" s="7"/>
      <c r="S64">
        <f t="shared" si="5"/>
        <v>0</v>
      </c>
      <c r="T64">
        <f t="shared" si="5"/>
        <v>0</v>
      </c>
      <c r="U64">
        <f t="shared" si="5"/>
        <v>0</v>
      </c>
    </row>
    <row r="65" spans="10:21" ht="15.75" thickBot="1">
      <c r="J65" s="4">
        <f t="shared" si="6"/>
        <v>0</v>
      </c>
      <c r="K65" s="5">
        <f t="shared" si="2"/>
        <v>0</v>
      </c>
      <c r="L65" s="5">
        <f t="shared" si="3"/>
        <v>0</v>
      </c>
      <c r="M65" s="8"/>
      <c r="N65" s="7">
        <f t="shared" si="4"/>
        <v>0</v>
      </c>
      <c r="O65" s="7">
        <f t="shared" si="4"/>
        <v>0</v>
      </c>
      <c r="P65" s="9">
        <f t="shared" si="4"/>
        <v>0</v>
      </c>
      <c r="Q65" s="7"/>
      <c r="S65">
        <f t="shared" si="5"/>
        <v>0</v>
      </c>
      <c r="T65">
        <f t="shared" si="5"/>
        <v>0</v>
      </c>
      <c r="U65">
        <f t="shared" si="5"/>
        <v>0</v>
      </c>
    </row>
    <row r="66" spans="10:21" ht="15.75" thickBot="1">
      <c r="J66" s="4">
        <f t="shared" si="6"/>
        <v>0</v>
      </c>
      <c r="K66" s="5">
        <f t="shared" si="2"/>
        <v>0</v>
      </c>
      <c r="L66" s="5">
        <f t="shared" si="3"/>
        <v>0</v>
      </c>
      <c r="M66" s="8"/>
      <c r="N66" s="7">
        <f t="shared" si="4"/>
        <v>0</v>
      </c>
      <c r="O66" s="7">
        <f t="shared" si="4"/>
        <v>0</v>
      </c>
      <c r="P66" s="9">
        <f t="shared" si="4"/>
        <v>0</v>
      </c>
      <c r="Q66" s="7"/>
      <c r="S66">
        <f t="shared" si="5"/>
        <v>0</v>
      </c>
      <c r="T66">
        <f t="shared" si="5"/>
        <v>0</v>
      </c>
      <c r="U66">
        <f t="shared" si="5"/>
        <v>0</v>
      </c>
    </row>
    <row r="67" spans="10:21" ht="15.75" thickBot="1">
      <c r="J67" s="4">
        <f t="shared" si="6"/>
        <v>0</v>
      </c>
      <c r="K67" s="5">
        <f t="shared" ref="K67" si="11">IF(B67=0,0,B67-$G$4)</f>
        <v>0</v>
      </c>
      <c r="L67" s="5">
        <f t="shared" ref="L67" si="12">J67*K67</f>
        <v>0</v>
      </c>
      <c r="M67" s="8"/>
      <c r="N67" s="7">
        <f t="shared" ref="N67:P101" si="13">IF(A67=0,0,(A67-F$4)^3)</f>
        <v>0</v>
      </c>
      <c r="O67" s="7">
        <f t="shared" si="13"/>
        <v>0</v>
      </c>
      <c r="P67" s="9">
        <f t="shared" si="13"/>
        <v>0</v>
      </c>
      <c r="Q67" s="7"/>
      <c r="S67">
        <f t="shared" ref="S67:U101" si="14">IF(A67=0,0,(A67-F$4)^4)</f>
        <v>0</v>
      </c>
      <c r="T67">
        <f t="shared" si="14"/>
        <v>0</v>
      </c>
      <c r="U67">
        <f t="shared" si="14"/>
        <v>0</v>
      </c>
    </row>
    <row r="68" spans="10:21" ht="15.75" thickBot="1">
      <c r="J68" s="4">
        <f>IF(A68=0,0,A68-$F$4)</f>
        <v>0</v>
      </c>
      <c r="K68" s="5">
        <f>IF(B68=0,0,B68-$G$4)</f>
        <v>0</v>
      </c>
      <c r="L68" s="5">
        <f>J68*K68</f>
        <v>0</v>
      </c>
      <c r="M68" s="8"/>
      <c r="N68" s="7">
        <f t="shared" si="13"/>
        <v>0</v>
      </c>
      <c r="O68" s="7">
        <f t="shared" si="13"/>
        <v>0</v>
      </c>
      <c r="P68" s="9">
        <f t="shared" si="13"/>
        <v>0</v>
      </c>
      <c r="Q68" s="7"/>
      <c r="S68">
        <f t="shared" si="14"/>
        <v>0</v>
      </c>
      <c r="T68">
        <f t="shared" si="14"/>
        <v>0</v>
      </c>
      <c r="U68">
        <f t="shared" si="14"/>
        <v>0</v>
      </c>
    </row>
    <row r="69" spans="10:21" ht="15.75" thickBot="1">
      <c r="J69" s="4">
        <f>IF(A69=0,0,A69-$F$4)</f>
        <v>0</v>
      </c>
      <c r="K69" s="5">
        <f t="shared" ref="K69:K101" si="15">IF(B69=0,0,B69-$G$4)</f>
        <v>0</v>
      </c>
      <c r="L69" s="5">
        <f t="shared" ref="L69:L101" si="16">J69*K69</f>
        <v>0</v>
      </c>
      <c r="M69" s="8"/>
      <c r="N69" s="7">
        <f t="shared" si="13"/>
        <v>0</v>
      </c>
      <c r="O69" s="7">
        <f t="shared" si="13"/>
        <v>0</v>
      </c>
      <c r="P69" s="9">
        <f t="shared" si="13"/>
        <v>0</v>
      </c>
      <c r="Q69" s="7"/>
      <c r="S69">
        <f t="shared" si="14"/>
        <v>0</v>
      </c>
      <c r="T69">
        <f t="shared" si="14"/>
        <v>0</v>
      </c>
      <c r="U69">
        <f t="shared" si="14"/>
        <v>0</v>
      </c>
    </row>
    <row r="70" spans="10:21" ht="15.75" thickBot="1">
      <c r="J70" s="4">
        <f>IF(A70=0,0,A70-$F$4)</f>
        <v>0</v>
      </c>
      <c r="K70" s="5">
        <f t="shared" si="15"/>
        <v>0</v>
      </c>
      <c r="L70" s="5">
        <f t="shared" si="16"/>
        <v>0</v>
      </c>
      <c r="M70" s="8"/>
      <c r="N70" s="7">
        <f t="shared" si="13"/>
        <v>0</v>
      </c>
      <c r="O70" s="7">
        <f t="shared" si="13"/>
        <v>0</v>
      </c>
      <c r="P70" s="9">
        <f t="shared" si="13"/>
        <v>0</v>
      </c>
      <c r="Q70" s="7"/>
      <c r="S70">
        <f t="shared" si="14"/>
        <v>0</v>
      </c>
      <c r="T70">
        <f t="shared" si="14"/>
        <v>0</v>
      </c>
      <c r="U70">
        <f t="shared" si="14"/>
        <v>0</v>
      </c>
    </row>
    <row r="71" spans="10:21" ht="15.75" thickBot="1">
      <c r="J71" s="4">
        <f>IF(A71=0,0,A71-$F$4)</f>
        <v>0</v>
      </c>
      <c r="K71" s="5">
        <f t="shared" si="15"/>
        <v>0</v>
      </c>
      <c r="L71" s="5">
        <f t="shared" si="16"/>
        <v>0</v>
      </c>
      <c r="M71" s="8"/>
      <c r="N71" s="7">
        <f t="shared" si="13"/>
        <v>0</v>
      </c>
      <c r="O71" s="7">
        <f t="shared" si="13"/>
        <v>0</v>
      </c>
      <c r="P71" s="9">
        <f t="shared" si="13"/>
        <v>0</v>
      </c>
      <c r="Q71" s="7"/>
      <c r="S71">
        <f t="shared" si="14"/>
        <v>0</v>
      </c>
      <c r="T71">
        <f t="shared" si="14"/>
        <v>0</v>
      </c>
      <c r="U71">
        <f t="shared" si="14"/>
        <v>0</v>
      </c>
    </row>
    <row r="72" spans="10:21" ht="15.75" thickBot="1">
      <c r="J72" s="4">
        <f>IF(A72=0,0,A72-$F$4)</f>
        <v>0</v>
      </c>
      <c r="K72" s="5">
        <f t="shared" si="15"/>
        <v>0</v>
      </c>
      <c r="L72" s="5">
        <f t="shared" si="16"/>
        <v>0</v>
      </c>
      <c r="M72" s="8"/>
      <c r="N72" s="7">
        <f t="shared" si="13"/>
        <v>0</v>
      </c>
      <c r="O72" s="7">
        <f t="shared" si="13"/>
        <v>0</v>
      </c>
      <c r="P72" s="9">
        <f t="shared" si="13"/>
        <v>0</v>
      </c>
      <c r="Q72" s="7"/>
      <c r="S72">
        <f t="shared" si="14"/>
        <v>0</v>
      </c>
      <c r="T72">
        <f t="shared" si="14"/>
        <v>0</v>
      </c>
      <c r="U72">
        <f t="shared" si="14"/>
        <v>0</v>
      </c>
    </row>
    <row r="73" spans="10:21" ht="15.75" thickBot="1">
      <c r="J73" s="4">
        <f>IF(A73=0,0,A73-$F$4)</f>
        <v>0</v>
      </c>
      <c r="K73" s="5">
        <f t="shared" si="15"/>
        <v>0</v>
      </c>
      <c r="L73" s="5">
        <f t="shared" si="16"/>
        <v>0</v>
      </c>
      <c r="M73" s="8"/>
      <c r="N73" s="7">
        <f t="shared" si="13"/>
        <v>0</v>
      </c>
      <c r="O73" s="7">
        <f t="shared" si="13"/>
        <v>0</v>
      </c>
      <c r="P73" s="9">
        <f t="shared" si="13"/>
        <v>0</v>
      </c>
      <c r="Q73" s="7"/>
      <c r="S73">
        <f t="shared" si="14"/>
        <v>0</v>
      </c>
      <c r="T73">
        <f t="shared" si="14"/>
        <v>0</v>
      </c>
      <c r="U73">
        <f t="shared" si="14"/>
        <v>0</v>
      </c>
    </row>
    <row r="74" spans="10:21" ht="15.75" thickBot="1">
      <c r="J74" s="4">
        <f>IF(A74=0,0,A74-$F$4)</f>
        <v>0</v>
      </c>
      <c r="K74" s="5">
        <f t="shared" si="15"/>
        <v>0</v>
      </c>
      <c r="L74" s="5">
        <f t="shared" si="16"/>
        <v>0</v>
      </c>
      <c r="M74" s="8"/>
      <c r="N74" s="7">
        <f t="shared" si="13"/>
        <v>0</v>
      </c>
      <c r="O74" s="7">
        <f t="shared" si="13"/>
        <v>0</v>
      </c>
      <c r="P74" s="9">
        <f t="shared" si="13"/>
        <v>0</v>
      </c>
      <c r="Q74" s="7"/>
      <c r="S74">
        <f t="shared" si="14"/>
        <v>0</v>
      </c>
      <c r="T74">
        <f t="shared" si="14"/>
        <v>0</v>
      </c>
      <c r="U74">
        <f t="shared" si="14"/>
        <v>0</v>
      </c>
    </row>
    <row r="75" spans="10:21" ht="15.75" thickBot="1">
      <c r="J75" s="4">
        <f t="shared" ref="J75:J101" si="17">IF(A75=0,0,A75-$F$4)</f>
        <v>0</v>
      </c>
      <c r="K75" s="5">
        <f t="shared" si="15"/>
        <v>0</v>
      </c>
      <c r="L75" s="5">
        <f t="shared" si="16"/>
        <v>0</v>
      </c>
      <c r="M75" s="8"/>
      <c r="N75" s="7">
        <f t="shared" si="13"/>
        <v>0</v>
      </c>
      <c r="O75" s="7">
        <f t="shared" si="13"/>
        <v>0</v>
      </c>
      <c r="P75" s="9">
        <f t="shared" si="13"/>
        <v>0</v>
      </c>
      <c r="Q75" s="7"/>
      <c r="S75">
        <f t="shared" si="14"/>
        <v>0</v>
      </c>
      <c r="T75">
        <f t="shared" si="14"/>
        <v>0</v>
      </c>
      <c r="U75">
        <f t="shared" si="14"/>
        <v>0</v>
      </c>
    </row>
    <row r="76" spans="10:21" ht="15.75" thickBot="1">
      <c r="J76" s="4">
        <f t="shared" si="17"/>
        <v>0</v>
      </c>
      <c r="K76" s="5">
        <f t="shared" si="15"/>
        <v>0</v>
      </c>
      <c r="L76" s="5">
        <f t="shared" si="16"/>
        <v>0</v>
      </c>
      <c r="M76" s="8"/>
      <c r="N76" s="7">
        <f t="shared" si="13"/>
        <v>0</v>
      </c>
      <c r="O76" s="7">
        <f t="shared" si="13"/>
        <v>0</v>
      </c>
      <c r="P76" s="9">
        <f t="shared" si="13"/>
        <v>0</v>
      </c>
      <c r="Q76" s="7"/>
      <c r="S76">
        <f t="shared" si="14"/>
        <v>0</v>
      </c>
      <c r="T76">
        <f t="shared" si="14"/>
        <v>0</v>
      </c>
      <c r="U76">
        <f t="shared" si="14"/>
        <v>0</v>
      </c>
    </row>
    <row r="77" spans="10:21" ht="15.75" thickBot="1">
      <c r="J77" s="4">
        <f t="shared" si="17"/>
        <v>0</v>
      </c>
      <c r="K77" s="5">
        <f t="shared" si="15"/>
        <v>0</v>
      </c>
      <c r="L77" s="5">
        <f t="shared" si="16"/>
        <v>0</v>
      </c>
      <c r="M77" s="8"/>
      <c r="N77" s="7">
        <f t="shared" si="13"/>
        <v>0</v>
      </c>
      <c r="O77" s="7">
        <f t="shared" si="13"/>
        <v>0</v>
      </c>
      <c r="P77" s="9">
        <f t="shared" si="13"/>
        <v>0</v>
      </c>
      <c r="Q77" s="7"/>
      <c r="S77">
        <f t="shared" si="14"/>
        <v>0</v>
      </c>
      <c r="T77">
        <f t="shared" si="14"/>
        <v>0</v>
      </c>
      <c r="U77">
        <f t="shared" si="14"/>
        <v>0</v>
      </c>
    </row>
    <row r="78" spans="10:21" ht="15.75" thickBot="1">
      <c r="J78" s="4">
        <f t="shared" si="17"/>
        <v>0</v>
      </c>
      <c r="K78" s="5">
        <f t="shared" si="15"/>
        <v>0</v>
      </c>
      <c r="L78" s="5">
        <f t="shared" si="16"/>
        <v>0</v>
      </c>
      <c r="M78" s="8"/>
      <c r="N78" s="7">
        <f t="shared" si="13"/>
        <v>0</v>
      </c>
      <c r="O78" s="7">
        <f t="shared" si="13"/>
        <v>0</v>
      </c>
      <c r="P78" s="9">
        <f t="shared" si="13"/>
        <v>0</v>
      </c>
      <c r="Q78" s="7"/>
      <c r="S78">
        <f t="shared" si="14"/>
        <v>0</v>
      </c>
      <c r="T78">
        <f t="shared" si="14"/>
        <v>0</v>
      </c>
      <c r="U78">
        <f t="shared" si="14"/>
        <v>0</v>
      </c>
    </row>
    <row r="79" spans="10:21" ht="15.75" thickBot="1">
      <c r="J79" s="4">
        <f t="shared" si="17"/>
        <v>0</v>
      </c>
      <c r="K79" s="5">
        <f t="shared" si="15"/>
        <v>0</v>
      </c>
      <c r="L79" s="5">
        <f t="shared" si="16"/>
        <v>0</v>
      </c>
      <c r="M79" s="8"/>
      <c r="N79" s="7">
        <f t="shared" si="13"/>
        <v>0</v>
      </c>
      <c r="O79" s="7">
        <f t="shared" si="13"/>
        <v>0</v>
      </c>
      <c r="P79" s="9">
        <f t="shared" si="13"/>
        <v>0</v>
      </c>
      <c r="Q79" s="7"/>
      <c r="S79">
        <f t="shared" si="14"/>
        <v>0</v>
      </c>
      <c r="T79">
        <f t="shared" si="14"/>
        <v>0</v>
      </c>
      <c r="U79">
        <f t="shared" si="14"/>
        <v>0</v>
      </c>
    </row>
    <row r="80" spans="10:21" ht="15.75" thickBot="1">
      <c r="J80" s="4">
        <f t="shared" si="17"/>
        <v>0</v>
      </c>
      <c r="K80" s="5">
        <f t="shared" si="15"/>
        <v>0</v>
      </c>
      <c r="L80" s="5">
        <f t="shared" si="16"/>
        <v>0</v>
      </c>
      <c r="M80" s="8"/>
      <c r="N80" s="7">
        <f t="shared" si="13"/>
        <v>0</v>
      </c>
      <c r="O80" s="7">
        <f t="shared" si="13"/>
        <v>0</v>
      </c>
      <c r="P80" s="9">
        <f t="shared" si="13"/>
        <v>0</v>
      </c>
      <c r="Q80" s="7"/>
      <c r="S80">
        <f t="shared" si="14"/>
        <v>0</v>
      </c>
      <c r="T80">
        <f t="shared" si="14"/>
        <v>0</v>
      </c>
      <c r="U80">
        <f t="shared" si="14"/>
        <v>0</v>
      </c>
    </row>
    <row r="81" spans="10:21" ht="15.75" thickBot="1">
      <c r="J81" s="4">
        <f t="shared" si="17"/>
        <v>0</v>
      </c>
      <c r="K81" s="5">
        <f t="shared" si="15"/>
        <v>0</v>
      </c>
      <c r="L81" s="5">
        <f t="shared" si="16"/>
        <v>0</v>
      </c>
      <c r="M81" s="8"/>
      <c r="N81" s="7">
        <f t="shared" si="13"/>
        <v>0</v>
      </c>
      <c r="O81" s="7">
        <f t="shared" si="13"/>
        <v>0</v>
      </c>
      <c r="P81" s="9">
        <f t="shared" si="13"/>
        <v>0</v>
      </c>
      <c r="Q81" s="7"/>
      <c r="S81">
        <f t="shared" si="14"/>
        <v>0</v>
      </c>
      <c r="T81">
        <f t="shared" si="14"/>
        <v>0</v>
      </c>
      <c r="U81">
        <f t="shared" si="14"/>
        <v>0</v>
      </c>
    </row>
    <row r="82" spans="10:21" ht="15.75" thickBot="1">
      <c r="J82" s="4">
        <f t="shared" si="17"/>
        <v>0</v>
      </c>
      <c r="K82" s="5">
        <f t="shared" si="15"/>
        <v>0</v>
      </c>
      <c r="L82" s="5">
        <f t="shared" si="16"/>
        <v>0</v>
      </c>
      <c r="M82" s="8"/>
      <c r="N82" s="7">
        <f t="shared" si="13"/>
        <v>0</v>
      </c>
      <c r="O82" s="7">
        <f t="shared" si="13"/>
        <v>0</v>
      </c>
      <c r="P82" s="9">
        <f t="shared" si="13"/>
        <v>0</v>
      </c>
      <c r="Q82" s="7"/>
      <c r="S82">
        <f t="shared" si="14"/>
        <v>0</v>
      </c>
      <c r="T82">
        <f t="shared" si="14"/>
        <v>0</v>
      </c>
      <c r="U82">
        <f t="shared" si="14"/>
        <v>0</v>
      </c>
    </row>
    <row r="83" spans="10:21" ht="15.75" thickBot="1">
      <c r="J83" s="4">
        <f t="shared" si="17"/>
        <v>0</v>
      </c>
      <c r="K83" s="5">
        <f t="shared" si="15"/>
        <v>0</v>
      </c>
      <c r="L83" s="5">
        <f t="shared" si="16"/>
        <v>0</v>
      </c>
      <c r="M83" s="8"/>
      <c r="N83" s="7">
        <f t="shared" si="13"/>
        <v>0</v>
      </c>
      <c r="O83" s="7">
        <f t="shared" si="13"/>
        <v>0</v>
      </c>
      <c r="P83" s="9">
        <f t="shared" si="13"/>
        <v>0</v>
      </c>
      <c r="Q83" s="7"/>
      <c r="S83">
        <f t="shared" si="14"/>
        <v>0</v>
      </c>
      <c r="T83">
        <f t="shared" si="14"/>
        <v>0</v>
      </c>
      <c r="U83">
        <f t="shared" si="14"/>
        <v>0</v>
      </c>
    </row>
    <row r="84" spans="10:21" ht="15.75" thickBot="1">
      <c r="J84" s="4">
        <f t="shared" si="17"/>
        <v>0</v>
      </c>
      <c r="K84" s="5">
        <f t="shared" si="15"/>
        <v>0</v>
      </c>
      <c r="L84" s="5">
        <f t="shared" si="16"/>
        <v>0</v>
      </c>
      <c r="M84" s="8"/>
      <c r="N84" s="7">
        <f t="shared" si="13"/>
        <v>0</v>
      </c>
      <c r="O84" s="7">
        <f t="shared" si="13"/>
        <v>0</v>
      </c>
      <c r="P84" s="9">
        <f t="shared" si="13"/>
        <v>0</v>
      </c>
      <c r="Q84" s="7"/>
      <c r="S84">
        <f t="shared" si="14"/>
        <v>0</v>
      </c>
      <c r="T84">
        <f t="shared" si="14"/>
        <v>0</v>
      </c>
      <c r="U84">
        <f t="shared" si="14"/>
        <v>0</v>
      </c>
    </row>
    <row r="85" spans="10:21" ht="15.75" thickBot="1">
      <c r="J85" s="4">
        <f t="shared" si="17"/>
        <v>0</v>
      </c>
      <c r="K85" s="5">
        <f t="shared" si="15"/>
        <v>0</v>
      </c>
      <c r="L85" s="5">
        <f t="shared" si="16"/>
        <v>0</v>
      </c>
      <c r="M85" s="8"/>
      <c r="N85" s="7">
        <f t="shared" si="13"/>
        <v>0</v>
      </c>
      <c r="O85" s="7">
        <f t="shared" si="13"/>
        <v>0</v>
      </c>
      <c r="P85" s="9">
        <f t="shared" si="13"/>
        <v>0</v>
      </c>
      <c r="Q85" s="7"/>
      <c r="S85">
        <f t="shared" si="14"/>
        <v>0</v>
      </c>
      <c r="T85">
        <f t="shared" si="14"/>
        <v>0</v>
      </c>
      <c r="U85">
        <f t="shared" si="14"/>
        <v>0</v>
      </c>
    </row>
    <row r="86" spans="10:21" ht="15.75" thickBot="1">
      <c r="J86" s="4">
        <f t="shared" si="17"/>
        <v>0</v>
      </c>
      <c r="K86" s="5">
        <f t="shared" si="15"/>
        <v>0</v>
      </c>
      <c r="L86" s="5">
        <f t="shared" si="16"/>
        <v>0</v>
      </c>
      <c r="M86" s="8"/>
      <c r="N86" s="7">
        <f t="shared" si="13"/>
        <v>0</v>
      </c>
      <c r="O86" s="7">
        <f t="shared" si="13"/>
        <v>0</v>
      </c>
      <c r="P86" s="9">
        <f t="shared" si="13"/>
        <v>0</v>
      </c>
      <c r="Q86" s="7"/>
      <c r="S86">
        <f t="shared" si="14"/>
        <v>0</v>
      </c>
      <c r="T86">
        <f t="shared" si="14"/>
        <v>0</v>
      </c>
      <c r="U86">
        <f t="shared" si="14"/>
        <v>0</v>
      </c>
    </row>
    <row r="87" spans="10:21" ht="15.75" thickBot="1">
      <c r="J87" s="4">
        <f t="shared" si="17"/>
        <v>0</v>
      </c>
      <c r="K87" s="5">
        <f t="shared" si="15"/>
        <v>0</v>
      </c>
      <c r="L87" s="5">
        <f t="shared" si="16"/>
        <v>0</v>
      </c>
      <c r="M87" s="8"/>
      <c r="N87" s="7">
        <f t="shared" si="13"/>
        <v>0</v>
      </c>
      <c r="O87" s="7">
        <f t="shared" si="13"/>
        <v>0</v>
      </c>
      <c r="P87" s="9">
        <f t="shared" si="13"/>
        <v>0</v>
      </c>
      <c r="Q87" s="7"/>
      <c r="S87">
        <f t="shared" si="14"/>
        <v>0</v>
      </c>
      <c r="T87">
        <f t="shared" si="14"/>
        <v>0</v>
      </c>
      <c r="U87">
        <f t="shared" si="14"/>
        <v>0</v>
      </c>
    </row>
    <row r="88" spans="10:21" ht="15.75" thickBot="1">
      <c r="J88" s="4">
        <f t="shared" si="17"/>
        <v>0</v>
      </c>
      <c r="K88" s="5">
        <f t="shared" si="15"/>
        <v>0</v>
      </c>
      <c r="L88" s="5">
        <f t="shared" si="16"/>
        <v>0</v>
      </c>
      <c r="M88" s="8"/>
      <c r="N88" s="7">
        <f t="shared" si="13"/>
        <v>0</v>
      </c>
      <c r="O88" s="7">
        <f t="shared" si="13"/>
        <v>0</v>
      </c>
      <c r="P88" s="9">
        <f t="shared" si="13"/>
        <v>0</v>
      </c>
      <c r="Q88" s="7"/>
      <c r="S88">
        <f t="shared" si="14"/>
        <v>0</v>
      </c>
      <c r="T88">
        <f t="shared" si="14"/>
        <v>0</v>
      </c>
      <c r="U88">
        <f t="shared" si="14"/>
        <v>0</v>
      </c>
    </row>
    <row r="89" spans="10:21" ht="15.75" thickBot="1">
      <c r="J89" s="4">
        <f t="shared" si="17"/>
        <v>0</v>
      </c>
      <c r="K89" s="5">
        <f t="shared" si="15"/>
        <v>0</v>
      </c>
      <c r="L89" s="5">
        <f t="shared" si="16"/>
        <v>0</v>
      </c>
      <c r="M89" s="8"/>
      <c r="N89" s="7">
        <f t="shared" si="13"/>
        <v>0</v>
      </c>
      <c r="O89" s="7">
        <f t="shared" si="13"/>
        <v>0</v>
      </c>
      <c r="P89" s="9">
        <f t="shared" si="13"/>
        <v>0</v>
      </c>
      <c r="Q89" s="7"/>
      <c r="S89">
        <f t="shared" si="14"/>
        <v>0</v>
      </c>
      <c r="T89">
        <f t="shared" si="14"/>
        <v>0</v>
      </c>
      <c r="U89">
        <f t="shared" si="14"/>
        <v>0</v>
      </c>
    </row>
    <row r="90" spans="10:21" ht="15.75" thickBot="1">
      <c r="J90" s="4">
        <f t="shared" si="17"/>
        <v>0</v>
      </c>
      <c r="K90" s="5">
        <f t="shared" si="15"/>
        <v>0</v>
      </c>
      <c r="L90" s="5">
        <f t="shared" si="16"/>
        <v>0</v>
      </c>
      <c r="M90" s="8"/>
      <c r="N90" s="7">
        <f t="shared" si="13"/>
        <v>0</v>
      </c>
      <c r="O90" s="7">
        <f t="shared" si="13"/>
        <v>0</v>
      </c>
      <c r="P90" s="9">
        <f t="shared" si="13"/>
        <v>0</v>
      </c>
      <c r="Q90" s="7"/>
      <c r="S90">
        <f t="shared" si="14"/>
        <v>0</v>
      </c>
      <c r="T90">
        <f t="shared" si="14"/>
        <v>0</v>
      </c>
      <c r="U90">
        <f t="shared" si="14"/>
        <v>0</v>
      </c>
    </row>
    <row r="91" spans="10:21" ht="15.75" thickBot="1">
      <c r="J91" s="4">
        <f t="shared" si="17"/>
        <v>0</v>
      </c>
      <c r="K91" s="5">
        <f t="shared" si="15"/>
        <v>0</v>
      </c>
      <c r="L91" s="5">
        <f t="shared" si="16"/>
        <v>0</v>
      </c>
      <c r="M91" s="8"/>
      <c r="N91" s="7">
        <f t="shared" si="13"/>
        <v>0</v>
      </c>
      <c r="O91" s="7">
        <f t="shared" si="13"/>
        <v>0</v>
      </c>
      <c r="P91" s="9">
        <f t="shared" si="13"/>
        <v>0</v>
      </c>
      <c r="Q91" s="7"/>
      <c r="S91">
        <f t="shared" si="14"/>
        <v>0</v>
      </c>
      <c r="T91">
        <f t="shared" si="14"/>
        <v>0</v>
      </c>
      <c r="U91">
        <f t="shared" si="14"/>
        <v>0</v>
      </c>
    </row>
    <row r="92" spans="10:21" ht="15.75" thickBot="1">
      <c r="J92" s="4">
        <f t="shared" si="17"/>
        <v>0</v>
      </c>
      <c r="K92" s="5">
        <f t="shared" si="15"/>
        <v>0</v>
      </c>
      <c r="L92" s="5">
        <f t="shared" si="16"/>
        <v>0</v>
      </c>
      <c r="M92" s="8"/>
      <c r="N92" s="7">
        <f t="shared" si="13"/>
        <v>0</v>
      </c>
      <c r="O92" s="7">
        <f t="shared" si="13"/>
        <v>0</v>
      </c>
      <c r="P92" s="9">
        <f t="shared" si="13"/>
        <v>0</v>
      </c>
      <c r="Q92" s="7"/>
      <c r="S92">
        <f t="shared" si="14"/>
        <v>0</v>
      </c>
      <c r="T92">
        <f t="shared" si="14"/>
        <v>0</v>
      </c>
      <c r="U92">
        <f t="shared" si="14"/>
        <v>0</v>
      </c>
    </row>
    <row r="93" spans="10:21" ht="15.75" thickBot="1">
      <c r="J93" s="4">
        <f t="shared" si="17"/>
        <v>0</v>
      </c>
      <c r="K93" s="5">
        <f t="shared" si="15"/>
        <v>0</v>
      </c>
      <c r="L93" s="5">
        <f t="shared" si="16"/>
        <v>0</v>
      </c>
      <c r="M93" s="8"/>
      <c r="N93" s="7">
        <f t="shared" si="13"/>
        <v>0</v>
      </c>
      <c r="O93" s="7">
        <f t="shared" si="13"/>
        <v>0</v>
      </c>
      <c r="P93" s="9">
        <f t="shared" si="13"/>
        <v>0</v>
      </c>
      <c r="Q93" s="7"/>
      <c r="S93">
        <f t="shared" si="14"/>
        <v>0</v>
      </c>
      <c r="T93">
        <f t="shared" si="14"/>
        <v>0</v>
      </c>
      <c r="U93">
        <f t="shared" si="14"/>
        <v>0</v>
      </c>
    </row>
    <row r="94" spans="10:21" ht="15.75" thickBot="1">
      <c r="J94" s="4">
        <f t="shared" si="17"/>
        <v>0</v>
      </c>
      <c r="K94" s="5">
        <f t="shared" si="15"/>
        <v>0</v>
      </c>
      <c r="L94" s="5">
        <f t="shared" si="16"/>
        <v>0</v>
      </c>
      <c r="M94" s="8"/>
      <c r="N94" s="7">
        <f t="shared" si="13"/>
        <v>0</v>
      </c>
      <c r="O94" s="7">
        <f t="shared" si="13"/>
        <v>0</v>
      </c>
      <c r="P94" s="9">
        <f t="shared" si="13"/>
        <v>0</v>
      </c>
      <c r="Q94" s="7"/>
      <c r="S94">
        <f t="shared" si="14"/>
        <v>0</v>
      </c>
      <c r="T94">
        <f t="shared" si="14"/>
        <v>0</v>
      </c>
      <c r="U94">
        <f t="shared" si="14"/>
        <v>0</v>
      </c>
    </row>
    <row r="95" spans="10:21" ht="15.75" thickBot="1">
      <c r="J95" s="4">
        <f t="shared" si="17"/>
        <v>0</v>
      </c>
      <c r="K95" s="5">
        <f t="shared" si="15"/>
        <v>0</v>
      </c>
      <c r="L95" s="5">
        <f t="shared" si="16"/>
        <v>0</v>
      </c>
      <c r="M95" s="8"/>
      <c r="N95" s="7">
        <f t="shared" si="13"/>
        <v>0</v>
      </c>
      <c r="O95" s="7">
        <f t="shared" si="13"/>
        <v>0</v>
      </c>
      <c r="P95" s="9">
        <f t="shared" si="13"/>
        <v>0</v>
      </c>
      <c r="Q95" s="7"/>
      <c r="S95">
        <f t="shared" si="14"/>
        <v>0</v>
      </c>
      <c r="T95">
        <f t="shared" si="14"/>
        <v>0</v>
      </c>
      <c r="U95">
        <f t="shared" si="14"/>
        <v>0</v>
      </c>
    </row>
    <row r="96" spans="10:21" ht="15.75" thickBot="1">
      <c r="J96" s="4">
        <f t="shared" si="17"/>
        <v>0</v>
      </c>
      <c r="K96" s="5">
        <f t="shared" si="15"/>
        <v>0</v>
      </c>
      <c r="L96" s="5">
        <f t="shared" si="16"/>
        <v>0</v>
      </c>
      <c r="M96" s="8"/>
      <c r="N96" s="7">
        <f t="shared" si="13"/>
        <v>0</v>
      </c>
      <c r="O96" s="7">
        <f t="shared" si="13"/>
        <v>0</v>
      </c>
      <c r="P96" s="9">
        <f t="shared" si="13"/>
        <v>0</v>
      </c>
      <c r="Q96" s="7"/>
      <c r="S96">
        <f t="shared" si="14"/>
        <v>0</v>
      </c>
      <c r="T96">
        <f t="shared" si="14"/>
        <v>0</v>
      </c>
      <c r="U96">
        <f t="shared" si="14"/>
        <v>0</v>
      </c>
    </row>
    <row r="97" spans="10:21" ht="15.75" thickBot="1">
      <c r="J97" s="4">
        <f t="shared" si="17"/>
        <v>0</v>
      </c>
      <c r="K97" s="5">
        <f t="shared" si="15"/>
        <v>0</v>
      </c>
      <c r="L97" s="5">
        <f t="shared" si="16"/>
        <v>0</v>
      </c>
      <c r="M97" s="8"/>
      <c r="N97" s="7">
        <f t="shared" si="13"/>
        <v>0</v>
      </c>
      <c r="O97" s="7">
        <f t="shared" si="13"/>
        <v>0</v>
      </c>
      <c r="P97" s="9">
        <f t="shared" si="13"/>
        <v>0</v>
      </c>
      <c r="Q97" s="7"/>
      <c r="S97">
        <f t="shared" si="14"/>
        <v>0</v>
      </c>
      <c r="T97">
        <f t="shared" si="14"/>
        <v>0</v>
      </c>
      <c r="U97">
        <f t="shared" si="14"/>
        <v>0</v>
      </c>
    </row>
    <row r="98" spans="10:21" ht="15.75" thickBot="1">
      <c r="J98" s="4">
        <f t="shared" si="17"/>
        <v>0</v>
      </c>
      <c r="K98" s="5">
        <f t="shared" si="15"/>
        <v>0</v>
      </c>
      <c r="L98" s="5">
        <f t="shared" si="16"/>
        <v>0</v>
      </c>
      <c r="M98" s="8"/>
      <c r="N98" s="7">
        <f t="shared" si="13"/>
        <v>0</v>
      </c>
      <c r="O98" s="7">
        <f t="shared" si="13"/>
        <v>0</v>
      </c>
      <c r="P98" s="9">
        <f t="shared" si="13"/>
        <v>0</v>
      </c>
      <c r="Q98" s="7"/>
      <c r="S98">
        <f t="shared" si="14"/>
        <v>0</v>
      </c>
      <c r="T98">
        <f t="shared" si="14"/>
        <v>0</v>
      </c>
      <c r="U98">
        <f t="shared" si="14"/>
        <v>0</v>
      </c>
    </row>
    <row r="99" spans="10:21" ht="15.75" thickBot="1">
      <c r="J99" s="4">
        <f t="shared" si="17"/>
        <v>0</v>
      </c>
      <c r="K99" s="5">
        <f t="shared" si="15"/>
        <v>0</v>
      </c>
      <c r="L99" s="5">
        <f t="shared" si="16"/>
        <v>0</v>
      </c>
      <c r="M99" s="8"/>
      <c r="N99" s="7">
        <f t="shared" si="13"/>
        <v>0</v>
      </c>
      <c r="O99" s="7">
        <f t="shared" si="13"/>
        <v>0</v>
      </c>
      <c r="P99" s="9">
        <f t="shared" si="13"/>
        <v>0</v>
      </c>
      <c r="Q99" s="7"/>
      <c r="S99">
        <f t="shared" si="14"/>
        <v>0</v>
      </c>
      <c r="T99">
        <f t="shared" si="14"/>
        <v>0</v>
      </c>
      <c r="U99">
        <f t="shared" si="14"/>
        <v>0</v>
      </c>
    </row>
    <row r="100" spans="10:21" ht="15.75" thickBot="1">
      <c r="J100" s="4">
        <f t="shared" si="17"/>
        <v>0</v>
      </c>
      <c r="K100" s="5">
        <f t="shared" si="15"/>
        <v>0</v>
      </c>
      <c r="L100" s="5">
        <f t="shared" si="16"/>
        <v>0</v>
      </c>
      <c r="M100" s="8"/>
      <c r="N100" s="7">
        <f t="shared" si="13"/>
        <v>0</v>
      </c>
      <c r="O100" s="7">
        <f t="shared" si="13"/>
        <v>0</v>
      </c>
      <c r="P100" s="9">
        <f t="shared" si="13"/>
        <v>0</v>
      </c>
      <c r="Q100" s="7"/>
      <c r="S100">
        <f t="shared" si="14"/>
        <v>0</v>
      </c>
      <c r="T100">
        <f t="shared" si="14"/>
        <v>0</v>
      </c>
      <c r="U100">
        <f t="shared" si="14"/>
        <v>0</v>
      </c>
    </row>
    <row r="101" spans="10:21">
      <c r="J101" s="4">
        <f t="shared" si="17"/>
        <v>0</v>
      </c>
      <c r="K101" s="5">
        <f t="shared" si="15"/>
        <v>0</v>
      </c>
      <c r="L101" s="5">
        <f t="shared" si="16"/>
        <v>0</v>
      </c>
      <c r="M101" s="8"/>
      <c r="N101" s="7">
        <f t="shared" si="13"/>
        <v>0</v>
      </c>
      <c r="O101" s="7">
        <f t="shared" si="13"/>
        <v>0</v>
      </c>
      <c r="P101" s="9">
        <f t="shared" si="13"/>
        <v>0</v>
      </c>
      <c r="Q101" s="7"/>
      <c r="S101">
        <f t="shared" si="14"/>
        <v>0</v>
      </c>
      <c r="T101">
        <f t="shared" si="14"/>
        <v>0</v>
      </c>
      <c r="U101">
        <f t="shared" si="14"/>
        <v>0</v>
      </c>
    </row>
    <row r="102" spans="10:21">
      <c r="M102" s="8"/>
      <c r="N102" s="7"/>
      <c r="O102" s="7"/>
      <c r="P102" s="9"/>
      <c r="Q102" s="7"/>
    </row>
    <row r="103" spans="10:21" ht="15.75" thickBot="1">
      <c r="M103" s="10"/>
      <c r="N103" s="11"/>
      <c r="O103" s="11"/>
      <c r="P103" s="12"/>
      <c r="Q10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P1</vt:lpstr>
      <vt:lpstr>P2-a y b</vt:lpstr>
      <vt:lpstr>P2 c y d</vt:lpstr>
      <vt:lpstr>Regresion</vt:lpstr>
      <vt:lpstr>P2 d Oxigeno</vt:lpstr>
      <vt:lpstr>P2 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2022-07-24T03:10:38Z</dcterms:created>
  <dcterms:modified xsi:type="dcterms:W3CDTF">2022-07-24T04:32:39Z</dcterms:modified>
</cp:coreProperties>
</file>