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anario\Desktop\"/>
    </mc:Choice>
  </mc:AlternateContent>
  <bookViews>
    <workbookView xWindow="0" yWindow="0" windowWidth="28800" windowHeight="11805"/>
  </bookViews>
  <sheets>
    <sheet name="COA FINAL" sheetId="16" r:id="rId1"/>
  </sheets>
  <definedNames>
    <definedName name="_xlnm.Print_Area" localSheetId="0">'COA FINAL'!$A:$I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6" l="1"/>
  <c r="I7" i="16"/>
  <c r="I9" i="16"/>
  <c r="I11" i="16"/>
  <c r="I13" i="16"/>
  <c r="I15" i="16"/>
  <c r="I16" i="16"/>
  <c r="I17" i="16"/>
  <c r="I18" i="16"/>
  <c r="I19" i="16"/>
  <c r="I21" i="16"/>
  <c r="I23" i="16"/>
  <c r="I24" i="16"/>
  <c r="I5" i="16"/>
  <c r="D27" i="16" l="1"/>
  <c r="A5" i="16"/>
  <c r="D5" i="16" s="1"/>
  <c r="A6" i="16" l="1"/>
  <c r="D6" i="16" s="1"/>
  <c r="A7" i="16" s="1"/>
  <c r="D7" i="16" s="1"/>
  <c r="A8" i="16" l="1"/>
  <c r="D8" i="16" s="1"/>
  <c r="A9" i="16" l="1"/>
  <c r="D9" i="16" s="1"/>
  <c r="A10" i="16" l="1"/>
  <c r="D10" i="16" s="1"/>
  <c r="A11" i="16" l="1"/>
  <c r="D11" i="16" s="1"/>
  <c r="A12" i="16" l="1"/>
  <c r="D12" i="16" s="1"/>
  <c r="A13" i="16" l="1"/>
  <c r="D13" i="16" s="1"/>
  <c r="A14" i="16" l="1"/>
  <c r="D14" i="16" s="1"/>
  <c r="A15" i="16" l="1"/>
  <c r="D15" i="16" s="1"/>
  <c r="A16" i="16" l="1"/>
  <c r="D16" i="16" s="1"/>
  <c r="A17" i="16" l="1"/>
  <c r="D17" i="16" s="1"/>
  <c r="A18" i="16" l="1"/>
  <c r="D18" i="16" s="1"/>
  <c r="A19" i="16" s="1"/>
  <c r="D19" i="16" l="1"/>
  <c r="A20" i="16" s="1"/>
  <c r="D20" i="16" l="1"/>
  <c r="A21" i="16" s="1"/>
  <c r="D21" i="16" s="1"/>
  <c r="A22" i="16" s="1"/>
  <c r="D22" i="16" l="1"/>
  <c r="A23" i="16" s="1"/>
  <c r="D23" i="16" l="1"/>
  <c r="A24" i="16" s="1"/>
  <c r="D24" i="16" l="1"/>
  <c r="D28" i="16" l="1"/>
  <c r="D29" i="16" s="1"/>
</calcChain>
</file>

<file path=xl/sharedStrings.xml><?xml version="1.0" encoding="utf-8"?>
<sst xmlns="http://schemas.openxmlformats.org/spreadsheetml/2006/main" count="76" uniqueCount="40">
  <si>
    <t>ETA</t>
  </si>
  <si>
    <t>Lugar</t>
  </si>
  <si>
    <t>País</t>
  </si>
  <si>
    <t>ETD</t>
  </si>
  <si>
    <t>Tipo puerto</t>
  </si>
  <si>
    <t>Dist. tabla</t>
  </si>
  <si>
    <t>Días mar</t>
  </si>
  <si>
    <t>Días puerto</t>
  </si>
  <si>
    <t>SOA ajustado</t>
  </si>
  <si>
    <t>Valparaíso</t>
  </si>
  <si>
    <t>Chile</t>
  </si>
  <si>
    <t>Inicio</t>
  </si>
  <si>
    <t>Pintado</t>
  </si>
  <si>
    <t>Visita</t>
  </si>
  <si>
    <t>Curaçao</t>
  </si>
  <si>
    <t>Panamá</t>
  </si>
  <si>
    <t>Tránsito</t>
  </si>
  <si>
    <t>Recalada</t>
  </si>
  <si>
    <t>Zarpe</t>
  </si>
  <si>
    <t>Total comisión</t>
  </si>
  <si>
    <t>Ingreso Canal Panama</t>
  </si>
  <si>
    <t>New Orleans</t>
  </si>
  <si>
    <t>EE.UU.</t>
  </si>
  <si>
    <t>Norfolk</t>
  </si>
  <si>
    <t>Baltimore</t>
  </si>
  <si>
    <t>New York &amp; New Jersey</t>
  </si>
  <si>
    <t>Iquique</t>
  </si>
  <si>
    <t>chile</t>
  </si>
  <si>
    <t>visita</t>
  </si>
  <si>
    <t>Veracruz</t>
  </si>
  <si>
    <t>Mexico</t>
  </si>
  <si>
    <t xml:space="preserve">Boston </t>
  </si>
  <si>
    <t>Arica</t>
  </si>
  <si>
    <t>Canadá</t>
  </si>
  <si>
    <t>Quebec</t>
  </si>
  <si>
    <t>Ingreso Canal Panamá</t>
  </si>
  <si>
    <t>pintado</t>
  </si>
  <si>
    <t>VIAJE DE INSTRUCCIÓN LXX B.E. "ESMERALDA" 2026 (COA Sin Santo Domingo - Con Panamá)</t>
  </si>
  <si>
    <t>Ciudad de Panamá (Balboa)</t>
  </si>
  <si>
    <t>Quintero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</si>
</sst>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m\-yy\ \ \(ddd\)"/>
    <numFmt numFmtId="165" formatCode="_(* #,##0_);_(* \(#,##0\);_(* &quot;-&quot;??_);_(@_)"/>
    <numFmt numFmtId="166" formatCode="0_ ;\-0\ "/>
    <numFmt numFmtId="167" formatCode="[$USD]\ #,##0.00"/>
  </numFmts>
  <fonts count="2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name val="Tahoma"/>
      <family val="2"/>
    </font>
    <font>
      <sz val="9"/>
      <name val="Tahoma"/>
      <family val="2"/>
    </font>
    <font>
      <b/>
      <sz val="9"/>
      <color rgb="FF3F3F76"/>
      <name val="Tahoma"/>
      <family val="2"/>
    </font>
    <font>
      <b/>
      <sz val="9"/>
      <color rgb="FFFF0000"/>
      <name val="Tahoma"/>
      <family val="2"/>
    </font>
    <font>
      <sz val="9"/>
      <color theme="1"/>
      <name val="Tahoma"/>
      <family val="2"/>
    </font>
    <font>
      <b/>
      <sz val="9"/>
      <name val="Tahoma"/>
      <family val="2"/>
    </font>
    <font>
      <sz val="10"/>
      <name val="Calibri"/>
      <family val="2"/>
    </font>
    <font>
      <b/>
      <sz val="8"/>
      <color rgb="FFFF0000"/>
      <name val="Tahoma"/>
      <family val="2"/>
    </font>
    <font>
      <b/>
      <sz val="14"/>
      <color rgb="FFFF0000"/>
      <name val="Tahoma"/>
      <family val="2"/>
    </font>
    <font>
      <sz val="9"/>
      <color rgb="FF00B050"/>
      <name val="Tahoma"/>
      <family val="2"/>
    </font>
    <font>
      <b/>
      <sz val="10"/>
      <color rgb="FF00B050"/>
      <name val="Calibri"/>
      <family val="2"/>
    </font>
    <font>
      <b/>
      <sz val="9"/>
      <color rgb="FF00B050"/>
      <name val="Tahoma"/>
      <family val="2"/>
    </font>
    <font>
      <b/>
      <sz val="11"/>
      <color rgb="FF00B050"/>
      <name val="Calibri"/>
      <family val="2"/>
      <scheme val="minor"/>
    </font>
    <font>
      <b/>
      <sz val="10"/>
      <color rgb="FFFF000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9"/>
      <color rgb="FF0070C0"/>
      <name val="Tahoma"/>
      <family val="2"/>
    </font>
    <font>
      <b/>
      <sz val="10"/>
      <color rgb="FF0070C0"/>
      <name val="Calibri"/>
      <family val="2"/>
    </font>
    <font>
      <b/>
      <sz val="11"/>
      <color rgb="FF0070C0"/>
      <name val="Calibri"/>
      <family val="2"/>
      <scheme val="minor"/>
    </font>
    <font>
      <sz val="9"/>
      <color rgb="FF0070C0"/>
      <name val="Tahoma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3" fillId="0" borderId="0"/>
    <xf numFmtId="0" fontId="23" fillId="0" borderId="0"/>
  </cellStyleXfs>
  <cellXfs count="12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/>
    <xf numFmtId="0" fontId="21" fillId="0" borderId="0" xfId="0" applyFont="1"/>
    <xf numFmtId="2" fontId="3" fillId="0" borderId="11" xfId="0" applyNumberFormat="1" applyFont="1" applyBorder="1" applyAlignment="1">
      <alignment horizontal="center" vertical="center"/>
    </xf>
    <xf numFmtId="2" fontId="19" fillId="0" borderId="11" xfId="0" applyNumberFormat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10" xfId="1" applyFont="1" applyBorder="1" applyAlignment="1">
      <alignment horizontal="center" vertical="center"/>
    </xf>
    <xf numFmtId="0" fontId="4" fillId="2" borderId="13" xfId="1" applyFont="1" applyBorder="1" applyAlignment="1">
      <alignment horizontal="center" vertical="center" wrapText="1"/>
    </xf>
    <xf numFmtId="2" fontId="6" fillId="3" borderId="11" xfId="0" applyNumberFormat="1" applyFont="1" applyFill="1" applyBorder="1" applyAlignment="1">
      <alignment horizontal="center" vertical="center"/>
    </xf>
    <xf numFmtId="0" fontId="0" fillId="3" borderId="0" xfId="0" applyFill="1"/>
    <xf numFmtId="2" fontId="13" fillId="3" borderId="11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0" fontId="17" fillId="3" borderId="0" xfId="0" applyFont="1" applyFill="1"/>
    <xf numFmtId="3" fontId="5" fillId="3" borderId="5" xfId="0" applyNumberFormat="1" applyFont="1" applyFill="1" applyBorder="1" applyAlignment="1">
      <alignment vertical="center"/>
    </xf>
    <xf numFmtId="2" fontId="5" fillId="3" borderId="5" xfId="0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2" fontId="3" fillId="3" borderId="11" xfId="0" applyNumberFormat="1" applyFont="1" applyFill="1" applyBorder="1" applyAlignment="1">
      <alignment horizontal="center" vertical="center"/>
    </xf>
    <xf numFmtId="2" fontId="3" fillId="3" borderId="12" xfId="0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5" xfId="0" applyNumberFormat="1" applyFont="1" applyBorder="1" applyAlignment="1">
      <alignment horizontal="center" vertical="center"/>
    </xf>
    <xf numFmtId="3" fontId="19" fillId="0" borderId="5" xfId="0" applyNumberFormat="1" applyFont="1" applyBorder="1" applyAlignment="1">
      <alignment vertical="center"/>
    </xf>
    <xf numFmtId="2" fontId="19" fillId="0" borderId="5" xfId="0" applyNumberFormat="1" applyFont="1" applyBorder="1" applyAlignment="1">
      <alignment horizontal="center" vertical="center"/>
    </xf>
    <xf numFmtId="3" fontId="6" fillId="3" borderId="5" xfId="0" applyNumberFormat="1" applyFont="1" applyFill="1" applyBorder="1" applyAlignment="1">
      <alignment vertical="center"/>
    </xf>
    <xf numFmtId="2" fontId="6" fillId="3" borderId="5" xfId="0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vertical="center"/>
    </xf>
    <xf numFmtId="3" fontId="13" fillId="3" borderId="5" xfId="0" applyNumberFormat="1" applyFont="1" applyFill="1" applyBorder="1" applyAlignment="1">
      <alignment vertical="center"/>
    </xf>
    <xf numFmtId="2" fontId="1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vertical="center"/>
    </xf>
    <xf numFmtId="2" fontId="3" fillId="3" borderId="6" xfId="0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vertical="center"/>
    </xf>
    <xf numFmtId="164" fontId="4" fillId="2" borderId="3" xfId="1" applyNumberFormat="1" applyFont="1" applyBorder="1" applyAlignment="1">
      <alignment horizontal="center" vertical="center"/>
    </xf>
    <xf numFmtId="3" fontId="5" fillId="4" borderId="5" xfId="0" applyNumberFormat="1" applyFont="1" applyFill="1" applyBorder="1" applyAlignment="1">
      <alignment vertical="center"/>
    </xf>
    <xf numFmtId="2" fontId="5" fillId="4" borderId="5" xfId="0" applyNumberFormat="1" applyFont="1" applyFill="1" applyBorder="1" applyAlignment="1">
      <alignment horizontal="center" vertical="center"/>
    </xf>
    <xf numFmtId="2" fontId="5" fillId="4" borderId="11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16" fillId="3" borderId="0" xfId="0" applyFont="1" applyFill="1"/>
    <xf numFmtId="0" fontId="21" fillId="3" borderId="0" xfId="0" applyFont="1" applyFill="1"/>
    <xf numFmtId="0" fontId="6" fillId="0" borderId="4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3" fontId="14" fillId="3" borderId="0" xfId="0" applyNumberFormat="1" applyFont="1" applyFill="1"/>
    <xf numFmtId="0" fontId="14" fillId="0" borderId="0" xfId="0" applyFont="1"/>
    <xf numFmtId="3" fontId="13" fillId="4" borderId="5" xfId="0" applyNumberFormat="1" applyFont="1" applyFill="1" applyBorder="1" applyAlignment="1">
      <alignment vertical="center"/>
    </xf>
    <xf numFmtId="2" fontId="13" fillId="4" borderId="5" xfId="0" applyNumberFormat="1" applyFont="1" applyFill="1" applyBorder="1" applyAlignment="1">
      <alignment horizontal="center" vertical="center"/>
    </xf>
    <xf numFmtId="2" fontId="13" fillId="4" borderId="11" xfId="0" applyNumberFormat="1" applyFont="1" applyFill="1" applyBorder="1" applyAlignment="1">
      <alignment horizontal="center" vertical="center"/>
    </xf>
    <xf numFmtId="2" fontId="11" fillId="4" borderId="5" xfId="0" applyNumberFormat="1" applyFont="1" applyFill="1" applyBorder="1" applyAlignment="1">
      <alignment horizontal="center" vertical="center"/>
    </xf>
    <xf numFmtId="3" fontId="19" fillId="4" borderId="5" xfId="0" applyNumberFormat="1" applyFont="1" applyFill="1" applyBorder="1" applyAlignment="1">
      <alignment vertical="center"/>
    </xf>
    <xf numFmtId="2" fontId="19" fillId="4" borderId="5" xfId="0" applyNumberFormat="1" applyFont="1" applyFill="1" applyBorder="1" applyAlignment="1">
      <alignment horizontal="center" vertical="center"/>
    </xf>
    <xf numFmtId="2" fontId="19" fillId="4" borderId="1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164" fontId="13" fillId="3" borderId="5" xfId="0" applyNumberFormat="1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 wrapText="1"/>
    </xf>
    <xf numFmtId="164" fontId="13" fillId="4" borderId="5" xfId="0" applyNumberFormat="1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164" fontId="19" fillId="4" borderId="5" xfId="0" applyNumberFormat="1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164" fontId="13" fillId="0" borderId="5" xfId="0" applyNumberFormat="1" applyFont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2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3" fontId="14" fillId="3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</cellXfs>
  <cellStyles count="4">
    <cellStyle name="Entrada" xfId="1" builtinId="20"/>
    <cellStyle name="Normal" xfId="0" builtinId="0"/>
    <cellStyle name="Normal 2" xfId="2"/>
    <cellStyle name="Normal 3 2" xfId="3"/>
  </cellStyles>
  <dxfs count="0"/>
  <tableStyles count="0" defaultTableStyle="TableStyleMedium2" defaultPivotStyle="PivotStyleLight16"/>
  <colors>
    <mruColors>
      <color rgb="FFC1FF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42"/>
  <sheetViews>
    <sheetView tabSelected="1" zoomScale="110" zoomScaleNormal="110" workbookViewId="0">
      <selection activeCell="M44" sqref="M44"/>
    </sheetView>
  </sheetViews>
  <sheetFormatPr baseColWidth="10" defaultRowHeight="15" x14ac:dyDescent="0.25"/>
  <cols>
    <col min="1" max="1" width="18" customWidth="1"/>
    <col min="2" max="2" width="20.85546875" customWidth="1"/>
    <col min="3" max="3" width="14.7109375" customWidth="1"/>
    <col min="4" max="4" width="18.7109375" style="4" customWidth="1"/>
    <col min="5" max="5" width="13.28515625" style="4" customWidth="1"/>
    <col min="6" max="6" width="11" customWidth="1"/>
    <col min="7" max="7" width="11.28515625" customWidth="1"/>
    <col min="8" max="8" width="11.85546875" customWidth="1"/>
    <col min="9" max="9" width="23.5703125" style="4" customWidth="1"/>
  </cols>
  <sheetData>
    <row r="1" spans="1:30" ht="19.5" x14ac:dyDescent="0.25">
      <c r="A1" s="126" t="s">
        <v>37</v>
      </c>
      <c r="B1" s="126"/>
      <c r="C1" s="126"/>
      <c r="D1" s="126"/>
      <c r="E1" s="126"/>
      <c r="F1" s="126"/>
      <c r="G1" s="126"/>
      <c r="H1" s="126"/>
      <c r="I1" s="126"/>
    </row>
    <row r="2" spans="1:30" ht="15.75" thickBot="1" x14ac:dyDescent="0.3">
      <c r="A2" s="59"/>
      <c r="B2" s="59"/>
      <c r="C2" s="59"/>
      <c r="D2" s="2"/>
      <c r="E2" s="2"/>
      <c r="F2" s="59"/>
      <c r="G2" s="59"/>
      <c r="H2" s="59"/>
      <c r="I2" s="2"/>
    </row>
    <row r="3" spans="1:30" ht="15.75" thickBot="1" x14ac:dyDescent="0.3">
      <c r="A3" s="39" t="s">
        <v>0</v>
      </c>
      <c r="B3" s="9" t="s">
        <v>1</v>
      </c>
      <c r="C3" s="10" t="s">
        <v>2</v>
      </c>
      <c r="D3" s="9" t="s">
        <v>3</v>
      </c>
      <c r="E3" s="10" t="s">
        <v>4</v>
      </c>
      <c r="F3" s="9" t="s">
        <v>5</v>
      </c>
      <c r="G3" s="9" t="s">
        <v>6</v>
      </c>
      <c r="H3" s="11" t="s">
        <v>7</v>
      </c>
      <c r="I3" s="11" t="s">
        <v>8</v>
      </c>
    </row>
    <row r="4" spans="1:30" ht="15.75" customHeight="1" x14ac:dyDescent="0.25">
      <c r="A4" s="97"/>
      <c r="B4" s="98" t="s">
        <v>9</v>
      </c>
      <c r="C4" s="99" t="s">
        <v>10</v>
      </c>
      <c r="D4" s="64">
        <v>46117</v>
      </c>
      <c r="E4" s="65" t="s">
        <v>11</v>
      </c>
      <c r="F4" s="24"/>
      <c r="G4" s="25"/>
      <c r="H4" s="26"/>
      <c r="I4" s="46"/>
    </row>
    <row r="5" spans="1:30" s="5" customFormat="1" x14ac:dyDescent="0.25">
      <c r="A5" s="66">
        <f t="shared" ref="A5:A24" si="0">D4+G5</f>
        <v>46123</v>
      </c>
      <c r="B5" s="100" t="s">
        <v>32</v>
      </c>
      <c r="C5" s="101" t="s">
        <v>27</v>
      </c>
      <c r="D5" s="66">
        <f t="shared" ref="D5:D24" si="1">A5+H5</f>
        <v>46125</v>
      </c>
      <c r="E5" s="67" t="s">
        <v>28</v>
      </c>
      <c r="F5" s="27">
        <v>882</v>
      </c>
      <c r="G5" s="28">
        <v>6</v>
      </c>
      <c r="H5" s="7">
        <v>2</v>
      </c>
      <c r="I5" s="28">
        <f>((F5/(G5*24)))</f>
        <v>6.125</v>
      </c>
    </row>
    <row r="6" spans="1:30" s="6" customFormat="1" x14ac:dyDescent="0.25">
      <c r="A6" s="68">
        <f t="shared" si="0"/>
        <v>46136</v>
      </c>
      <c r="B6" s="102" t="s">
        <v>20</v>
      </c>
      <c r="C6" s="103" t="s">
        <v>15</v>
      </c>
      <c r="D6" s="68">
        <f t="shared" si="1"/>
        <v>46138</v>
      </c>
      <c r="E6" s="69" t="s">
        <v>16</v>
      </c>
      <c r="F6" s="29">
        <v>1921</v>
      </c>
      <c r="G6" s="30">
        <v>11</v>
      </c>
      <c r="H6" s="8">
        <v>2</v>
      </c>
      <c r="I6" s="30">
        <f>((F6/(G6*24)))</f>
        <v>7.2765151515151514</v>
      </c>
    </row>
    <row r="7" spans="1:30" s="23" customFormat="1" x14ac:dyDescent="0.25">
      <c r="A7" s="84">
        <f t="shared" si="0"/>
        <v>46143</v>
      </c>
      <c r="B7" s="104" t="s">
        <v>14</v>
      </c>
      <c r="C7" s="105" t="s">
        <v>14</v>
      </c>
      <c r="D7" s="70">
        <f t="shared" si="1"/>
        <v>46144</v>
      </c>
      <c r="E7" s="71" t="s">
        <v>12</v>
      </c>
      <c r="F7" s="34">
        <v>742</v>
      </c>
      <c r="G7" s="35">
        <v>5</v>
      </c>
      <c r="H7" s="14">
        <v>1</v>
      </c>
      <c r="I7" s="49">
        <f>((F7/(G7*24)))</f>
        <v>6.1833333333333336</v>
      </c>
    </row>
    <row r="8" spans="1:30" x14ac:dyDescent="0.25">
      <c r="A8" s="66">
        <f t="shared" si="0"/>
        <v>46144</v>
      </c>
      <c r="B8" s="106" t="s">
        <v>14</v>
      </c>
      <c r="C8" s="107" t="s">
        <v>14</v>
      </c>
      <c r="D8" s="72">
        <f t="shared" si="1"/>
        <v>46147</v>
      </c>
      <c r="E8" s="73" t="s">
        <v>13</v>
      </c>
      <c r="F8" s="31">
        <v>0</v>
      </c>
      <c r="G8" s="32">
        <v>0</v>
      </c>
      <c r="H8" s="12">
        <v>3</v>
      </c>
      <c r="I8" s="28">
        <v>0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0" s="51" customFormat="1" x14ac:dyDescent="0.25">
      <c r="A9" s="84">
        <f t="shared" si="0"/>
        <v>46159</v>
      </c>
      <c r="B9" s="104" t="s">
        <v>29</v>
      </c>
      <c r="C9" s="105" t="s">
        <v>30</v>
      </c>
      <c r="D9" s="70">
        <f t="shared" si="1"/>
        <v>46160</v>
      </c>
      <c r="E9" s="71" t="s">
        <v>12</v>
      </c>
      <c r="F9" s="34">
        <v>1756</v>
      </c>
      <c r="G9" s="35">
        <v>12</v>
      </c>
      <c r="H9" s="14">
        <v>1</v>
      </c>
      <c r="I9" s="49">
        <f>((F9/(G9*24)))</f>
        <v>6.0972222222222223</v>
      </c>
      <c r="J9" s="50"/>
      <c r="K9" s="23"/>
      <c r="L9" s="50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  <row r="10" spans="1:30" x14ac:dyDescent="0.25">
      <c r="A10" s="66">
        <f t="shared" si="0"/>
        <v>46160</v>
      </c>
      <c r="B10" s="108" t="s">
        <v>29</v>
      </c>
      <c r="C10" s="109" t="s">
        <v>30</v>
      </c>
      <c r="D10" s="74">
        <f t="shared" si="1"/>
        <v>46164</v>
      </c>
      <c r="E10" s="75" t="s">
        <v>13</v>
      </c>
      <c r="F10" s="17">
        <v>0</v>
      </c>
      <c r="G10" s="18">
        <v>0</v>
      </c>
      <c r="H10" s="15">
        <v>4</v>
      </c>
      <c r="I10" s="28">
        <v>0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</row>
    <row r="11" spans="1:30" s="23" customFormat="1" x14ac:dyDescent="0.25">
      <c r="A11" s="76">
        <f t="shared" si="0"/>
        <v>46169</v>
      </c>
      <c r="B11" s="110" t="s">
        <v>21</v>
      </c>
      <c r="C11" s="111" t="s">
        <v>22</v>
      </c>
      <c r="D11" s="76">
        <f t="shared" si="1"/>
        <v>46170</v>
      </c>
      <c r="E11" s="77" t="s">
        <v>12</v>
      </c>
      <c r="F11" s="52">
        <v>789</v>
      </c>
      <c r="G11" s="53">
        <v>5</v>
      </c>
      <c r="H11" s="54">
        <v>1</v>
      </c>
      <c r="I11" s="55">
        <f>((F11/(G11*24)))</f>
        <v>6.5750000000000002</v>
      </c>
    </row>
    <row r="12" spans="1:30" s="38" customFormat="1" x14ac:dyDescent="0.25">
      <c r="A12" s="78">
        <f t="shared" si="0"/>
        <v>46170</v>
      </c>
      <c r="B12" s="112" t="s">
        <v>21</v>
      </c>
      <c r="C12" s="113" t="s">
        <v>22</v>
      </c>
      <c r="D12" s="78">
        <f t="shared" si="1"/>
        <v>46174</v>
      </c>
      <c r="E12" s="79" t="s">
        <v>13</v>
      </c>
      <c r="F12" s="40">
        <v>0</v>
      </c>
      <c r="G12" s="41">
        <v>0</v>
      </c>
      <c r="H12" s="42">
        <v>4</v>
      </c>
      <c r="I12" s="41">
        <v>0</v>
      </c>
    </row>
    <row r="13" spans="1:30" s="19" customFormat="1" x14ac:dyDescent="0.25">
      <c r="A13" s="76">
        <f t="shared" si="0"/>
        <v>46191</v>
      </c>
      <c r="B13" s="114" t="s">
        <v>23</v>
      </c>
      <c r="C13" s="111" t="s">
        <v>22</v>
      </c>
      <c r="D13" s="76">
        <f t="shared" si="1"/>
        <v>46192</v>
      </c>
      <c r="E13" s="77" t="s">
        <v>36</v>
      </c>
      <c r="F13" s="52">
        <v>1423</v>
      </c>
      <c r="G13" s="53">
        <v>17</v>
      </c>
      <c r="H13" s="54">
        <v>1</v>
      </c>
      <c r="I13" s="55">
        <f>((F13/(G13*24)))</f>
        <v>3.4877450980392157</v>
      </c>
      <c r="J13" s="125"/>
    </row>
    <row r="14" spans="1:30" s="16" customFormat="1" x14ac:dyDescent="0.25">
      <c r="A14" s="78">
        <f t="shared" si="0"/>
        <v>46192</v>
      </c>
      <c r="B14" s="115" t="s">
        <v>23</v>
      </c>
      <c r="C14" s="113" t="s">
        <v>22</v>
      </c>
      <c r="D14" s="78">
        <f t="shared" si="1"/>
        <v>46197</v>
      </c>
      <c r="E14" s="79" t="s">
        <v>13</v>
      </c>
      <c r="F14" s="40">
        <v>0</v>
      </c>
      <c r="G14" s="41">
        <v>0</v>
      </c>
      <c r="H14" s="42">
        <v>5</v>
      </c>
      <c r="I14" s="41">
        <v>0</v>
      </c>
    </row>
    <row r="15" spans="1:30" s="16" customFormat="1" x14ac:dyDescent="0.25">
      <c r="A15" s="78">
        <f t="shared" si="0"/>
        <v>46198</v>
      </c>
      <c r="B15" s="115" t="s">
        <v>24</v>
      </c>
      <c r="C15" s="113" t="s">
        <v>22</v>
      </c>
      <c r="D15" s="78">
        <f t="shared" si="1"/>
        <v>46204</v>
      </c>
      <c r="E15" s="79" t="s">
        <v>13</v>
      </c>
      <c r="F15" s="40">
        <v>156</v>
      </c>
      <c r="G15" s="41">
        <v>1</v>
      </c>
      <c r="H15" s="42">
        <v>6</v>
      </c>
      <c r="I15" s="41">
        <f>((F15/(G15*24)))</f>
        <v>6.5</v>
      </c>
    </row>
    <row r="16" spans="1:30" s="16" customFormat="1" ht="22.5" x14ac:dyDescent="0.25">
      <c r="A16" s="78">
        <f t="shared" si="0"/>
        <v>46207</v>
      </c>
      <c r="B16" s="112" t="s">
        <v>25</v>
      </c>
      <c r="C16" s="113" t="s">
        <v>22</v>
      </c>
      <c r="D16" s="78">
        <f t="shared" si="1"/>
        <v>46211</v>
      </c>
      <c r="E16" s="79" t="s">
        <v>13</v>
      </c>
      <c r="F16" s="40">
        <v>450</v>
      </c>
      <c r="G16" s="41">
        <v>3</v>
      </c>
      <c r="H16" s="42">
        <v>4</v>
      </c>
      <c r="I16" s="41">
        <f>((F16/(G16*24)))</f>
        <v>6.25</v>
      </c>
    </row>
    <row r="17" spans="1:9" s="16" customFormat="1" x14ac:dyDescent="0.25">
      <c r="A17" s="78">
        <f t="shared" si="0"/>
        <v>46214</v>
      </c>
      <c r="B17" s="115" t="s">
        <v>31</v>
      </c>
      <c r="C17" s="113" t="s">
        <v>22</v>
      </c>
      <c r="D17" s="78">
        <f t="shared" si="1"/>
        <v>46219</v>
      </c>
      <c r="E17" s="79" t="s">
        <v>13</v>
      </c>
      <c r="F17" s="43">
        <v>416</v>
      </c>
      <c r="G17" s="41">
        <v>3</v>
      </c>
      <c r="H17" s="42">
        <v>5</v>
      </c>
      <c r="I17" s="41">
        <f>((F17/(G17*24)))</f>
        <v>5.7777777777777777</v>
      </c>
    </row>
    <row r="18" spans="1:9" s="44" customFormat="1" x14ac:dyDescent="0.25">
      <c r="A18" s="66">
        <f t="shared" si="0"/>
        <v>46226</v>
      </c>
      <c r="B18" s="116" t="s">
        <v>34</v>
      </c>
      <c r="C18" s="117" t="s">
        <v>33</v>
      </c>
      <c r="D18" s="80">
        <f t="shared" si="1"/>
        <v>46230</v>
      </c>
      <c r="E18" s="81" t="s">
        <v>28</v>
      </c>
      <c r="F18" s="33">
        <v>1169</v>
      </c>
      <c r="G18" s="22">
        <v>7</v>
      </c>
      <c r="H18" s="20">
        <v>4</v>
      </c>
      <c r="I18" s="28">
        <f>((F18/(G18*24)))</f>
        <v>6.958333333333333</v>
      </c>
    </row>
    <row r="19" spans="1:9" s="45" customFormat="1" x14ac:dyDescent="0.25">
      <c r="A19" s="82">
        <f t="shared" si="0"/>
        <v>46254</v>
      </c>
      <c r="B19" s="118" t="s">
        <v>35</v>
      </c>
      <c r="C19" s="119" t="s">
        <v>15</v>
      </c>
      <c r="D19" s="82">
        <f t="shared" si="1"/>
        <v>46256</v>
      </c>
      <c r="E19" s="83" t="s">
        <v>12</v>
      </c>
      <c r="F19" s="56">
        <v>3400</v>
      </c>
      <c r="G19" s="57">
        <v>24</v>
      </c>
      <c r="H19" s="58">
        <v>2</v>
      </c>
      <c r="I19" s="57">
        <f>((F19/(G19*24)))</f>
        <v>5.9027777777777777</v>
      </c>
    </row>
    <row r="20" spans="1:9" s="13" customFormat="1" x14ac:dyDescent="0.25">
      <c r="A20" s="66">
        <f t="shared" si="0"/>
        <v>46256</v>
      </c>
      <c r="B20" s="120" t="s">
        <v>38</v>
      </c>
      <c r="C20" s="117" t="s">
        <v>15</v>
      </c>
      <c r="D20" s="66">
        <f t="shared" si="1"/>
        <v>46260</v>
      </c>
      <c r="E20" s="81" t="s">
        <v>13</v>
      </c>
      <c r="F20" s="33">
        <v>0</v>
      </c>
      <c r="G20" s="22">
        <v>0</v>
      </c>
      <c r="H20" s="20">
        <v>4</v>
      </c>
      <c r="I20" s="28">
        <v>0</v>
      </c>
    </row>
    <row r="21" spans="1:9" s="23" customFormat="1" x14ac:dyDescent="0.25">
      <c r="A21" s="84">
        <f t="shared" si="0"/>
        <v>46281</v>
      </c>
      <c r="B21" s="121" t="s">
        <v>26</v>
      </c>
      <c r="C21" s="105" t="s">
        <v>10</v>
      </c>
      <c r="D21" s="84">
        <f t="shared" si="1"/>
        <v>46282</v>
      </c>
      <c r="E21" s="71" t="s">
        <v>12</v>
      </c>
      <c r="F21" s="34">
        <v>1987</v>
      </c>
      <c r="G21" s="35">
        <v>21</v>
      </c>
      <c r="H21" s="14">
        <v>1</v>
      </c>
      <c r="I21" s="49">
        <f>((F21/(G21*24)))</f>
        <v>3.9424603174603177</v>
      </c>
    </row>
    <row r="22" spans="1:9" s="13" customFormat="1" x14ac:dyDescent="0.25">
      <c r="A22" s="66">
        <f t="shared" si="0"/>
        <v>46282</v>
      </c>
      <c r="B22" s="116" t="s">
        <v>26</v>
      </c>
      <c r="C22" s="117" t="s">
        <v>10</v>
      </c>
      <c r="D22" s="80">
        <f t="shared" si="1"/>
        <v>46284</v>
      </c>
      <c r="E22" s="81" t="s">
        <v>13</v>
      </c>
      <c r="F22" s="33">
        <v>0</v>
      </c>
      <c r="G22" s="22">
        <v>0</v>
      </c>
      <c r="H22" s="20">
        <v>2</v>
      </c>
      <c r="I22" s="28">
        <v>0</v>
      </c>
    </row>
    <row r="23" spans="1:9" s="23" customFormat="1" x14ac:dyDescent="0.25">
      <c r="A23" s="84">
        <f t="shared" si="0"/>
        <v>46289</v>
      </c>
      <c r="B23" s="121" t="s">
        <v>39</v>
      </c>
      <c r="C23" s="105" t="s">
        <v>10</v>
      </c>
      <c r="D23" s="70">
        <f t="shared" si="1"/>
        <v>46290</v>
      </c>
      <c r="E23" s="71" t="s">
        <v>12</v>
      </c>
      <c r="F23" s="34">
        <v>763</v>
      </c>
      <c r="G23" s="35">
        <v>5</v>
      </c>
      <c r="H23" s="14">
        <v>1</v>
      </c>
      <c r="I23" s="49">
        <f>((F23/(G23*24)))</f>
        <v>6.3583333333333334</v>
      </c>
    </row>
    <row r="24" spans="1:9" s="13" customFormat="1" ht="15.75" thickBot="1" x14ac:dyDescent="0.3">
      <c r="A24" s="122">
        <f t="shared" si="0"/>
        <v>46290.095000000001</v>
      </c>
      <c r="B24" s="123" t="s">
        <v>9</v>
      </c>
      <c r="C24" s="124" t="s">
        <v>10</v>
      </c>
      <c r="D24" s="85">
        <f t="shared" si="1"/>
        <v>46290.095000000001</v>
      </c>
      <c r="E24" s="86" t="s">
        <v>17</v>
      </c>
      <c r="F24" s="36">
        <v>13</v>
      </c>
      <c r="G24" s="37">
        <v>9.5000000000000001E-2</v>
      </c>
      <c r="H24" s="21">
        <v>0</v>
      </c>
      <c r="I24" s="48">
        <f>((F24/(G24*24)))</f>
        <v>5.7017543859649118</v>
      </c>
    </row>
    <row r="25" spans="1:9" x14ac:dyDescent="0.25">
      <c r="A25" s="60"/>
      <c r="B25" s="60"/>
      <c r="C25" s="60"/>
      <c r="F25" s="60"/>
      <c r="G25" s="60"/>
      <c r="H25" s="60"/>
      <c r="I25" s="60"/>
    </row>
    <row r="26" spans="1:9" x14ac:dyDescent="0.25">
      <c r="A26" s="88"/>
      <c r="B26" s="59"/>
      <c r="C26" s="59"/>
      <c r="D26" s="2"/>
      <c r="E26" s="2"/>
      <c r="F26" s="59"/>
      <c r="G26" s="89"/>
      <c r="H26" s="59"/>
      <c r="I26" s="2"/>
    </row>
    <row r="27" spans="1:9" x14ac:dyDescent="0.25">
      <c r="A27" s="90"/>
      <c r="B27" s="59"/>
      <c r="C27" s="91" t="s">
        <v>18</v>
      </c>
      <c r="D27" s="61">
        <f>D4</f>
        <v>46117</v>
      </c>
      <c r="E27" s="61"/>
      <c r="F27" s="92"/>
      <c r="G27" s="63"/>
      <c r="H27" s="87"/>
      <c r="I27" s="3"/>
    </row>
    <row r="28" spans="1:9" x14ac:dyDescent="0.25">
      <c r="A28" s="93"/>
      <c r="B28" s="59"/>
      <c r="C28" s="91" t="s">
        <v>17</v>
      </c>
      <c r="D28" s="61">
        <f>SUM(A24)</f>
        <v>46290.095000000001</v>
      </c>
      <c r="E28" s="61"/>
      <c r="F28" s="60"/>
      <c r="G28" s="127"/>
      <c r="H28" s="127"/>
      <c r="I28" s="2"/>
    </row>
    <row r="29" spans="1:9" x14ac:dyDescent="0.25">
      <c r="A29" s="94"/>
      <c r="B29" s="94"/>
      <c r="C29" s="91" t="s">
        <v>19</v>
      </c>
      <c r="D29" s="62">
        <f>D28-D27</f>
        <v>173.09500000000116</v>
      </c>
      <c r="E29" s="62"/>
      <c r="F29" s="60"/>
      <c r="G29" s="95"/>
      <c r="H29" s="87"/>
      <c r="I29" s="47"/>
    </row>
    <row r="30" spans="1:9" ht="18" x14ac:dyDescent="0.25">
      <c r="A30" s="96"/>
      <c r="B30" s="96"/>
      <c r="C30" s="96"/>
      <c r="D30" s="2"/>
      <c r="E30" s="2"/>
      <c r="F30" s="59"/>
      <c r="G30" s="59"/>
      <c r="H30" s="87"/>
      <c r="I30" s="2"/>
    </row>
    <row r="31" spans="1:9" ht="18" x14ac:dyDescent="0.25">
      <c r="A31" s="96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59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59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59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59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59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59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59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1"/>
      <c r="B39" s="2"/>
      <c r="C39" s="2"/>
      <c r="D39" s="2"/>
      <c r="E39" s="2"/>
      <c r="F39" s="2"/>
      <c r="G39" s="2"/>
      <c r="H39" s="2"/>
      <c r="I39" s="2"/>
    </row>
    <row r="40" spans="1:9" x14ac:dyDescent="0.25">
      <c r="B40" s="2"/>
      <c r="C40" s="2"/>
      <c r="D40" s="2"/>
      <c r="E40" s="2"/>
      <c r="F40" s="2"/>
      <c r="G40" s="2"/>
      <c r="H40" s="2"/>
      <c r="I40" s="2"/>
    </row>
    <row r="41" spans="1:9" x14ac:dyDescent="0.25">
      <c r="B41" s="2"/>
      <c r="C41" s="2"/>
      <c r="D41" s="2"/>
      <c r="E41" s="2"/>
      <c r="F41" s="2"/>
      <c r="G41" s="2"/>
      <c r="H41" s="2"/>
      <c r="I41" s="2"/>
    </row>
    <row r="42" spans="1:9" x14ac:dyDescent="0.25">
      <c r="B42" s="2"/>
      <c r="C42" s="2"/>
      <c r="D42" s="2"/>
      <c r="E42" s="2"/>
      <c r="F42" s="2"/>
      <c r="G42" s="2"/>
      <c r="H42" s="2"/>
      <c r="I42" s="2"/>
    </row>
  </sheetData>
  <mergeCells count="2">
    <mergeCell ref="A1:I1"/>
    <mergeCell ref="G28:H28"/>
  </mergeCells>
  <pageMargins left="0.7" right="0.7" top="0.75" bottom="0.75" header="0.3" footer="0.3"/>
  <pageSetup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COA FINAL</vt:lpstr>
      <vt:lpstr>'COA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 Christopher</dc:creator>
  <cp:lastModifiedBy>Canario Valdebenito, Pedro</cp:lastModifiedBy>
  <cp:lastPrinted>2025-07-14T14:12:34Z</cp:lastPrinted>
  <dcterms:created xsi:type="dcterms:W3CDTF">2023-05-08T18:03:34Z</dcterms:created>
  <dcterms:modified xsi:type="dcterms:W3CDTF">2025-07-23T14:03:53Z</dcterms:modified>
</cp:coreProperties>
</file>