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25"/>
  <c r="I8"/>
  <c r="I9"/>
  <c r="I10"/>
  <c r="I11"/>
  <c r="I12"/>
  <c r="I13"/>
  <c r="I14"/>
  <c r="I15"/>
  <c r="I16"/>
  <c r="I17"/>
  <c r="I18"/>
  <c r="I19"/>
  <c r="I20"/>
  <c r="I21"/>
  <c r="I22"/>
  <c r="I23"/>
  <c r="I24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3" i="1"/>
  <c r="H28"/>
  <c r="H30"/>
  <c r="H34"/>
  <c r="H27"/>
  <c r="H31"/>
  <c r="H32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<sst xmlns="http://schemas.openxmlformats.org/spreadsheetml/2006/main" count="129" uniqueCount="86">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</sst>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3" formatCode="_-[$$-340A]\ * #,##0_-;\-[$$-340A]\ * #,##0_-;_-[$$-340A]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66CC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7" fillId="6" borderId="5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8" xfId="0" applyNumberFormat="1" applyBorder="1"/>
    <xf numFmtId="2" fontId="0" fillId="7" borderId="8" xfId="0" applyNumberFormat="1" applyFill="1" applyBorder="1"/>
    <xf numFmtId="173" fontId="0" fillId="0" borderId="0" xfId="1" applyNumberFormat="1" applyFont="1" applyAlignment="1">
      <alignment vertical="center"/>
    </xf>
    <xf numFmtId="0" fontId="0" fillId="5" borderId="0" xfId="0" applyFill="1" applyAlignment="1">
      <alignment horizontal="left" vertical="center" wrapText="1"/>
    </xf>
    <xf numFmtId="0" fontId="0" fillId="5" borderId="0" xfId="0" applyFill="1" applyAlignment="1">
      <alignment horizontal="left" vertical="center" wrapText="1"/>
    </xf>
    <xf numFmtId="0" fontId="7" fillId="5" borderId="0" xfId="0" applyFont="1" applyFill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3" xfId="0" applyBorder="1" applyAlignment="1">
      <alignment horizontal="right"/>
    </xf>
  </cellXfs>
  <cellStyles count="2">
    <cellStyle name="Millares" xfId="1" builtinId="3"/>
    <cellStyle name="Normal" xfId="0" builtinId="0"/>
  </cellStyles>
  <dxfs count="1"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735330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D27" sqref="D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Top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Top="1" thickBot="1">
      <c r="B27" s="19" t="s">
        <v>20</v>
      </c>
      <c r="C27" s="20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5">
        <f>D27*$D$25+E27*$E$25+F27*$F$25+G27*$G$25</f>
        <v>8.3550000000000004</v>
      </c>
    </row>
    <row r="28" spans="1:11" ht="24.95" customHeight="1" thickBot="1">
      <c r="B28" s="16" t="s">
        <v>28</v>
      </c>
      <c r="C28" s="17" t="s">
        <v>29</v>
      </c>
      <c r="D28" s="23">
        <v>8.9</v>
      </c>
      <c r="E28" s="23">
        <v>8</v>
      </c>
      <c r="F28" s="23">
        <v>8.9</v>
      </c>
      <c r="G28" s="23">
        <v>6.7</v>
      </c>
      <c r="H28" s="25">
        <f>D28*$D$25+E28*$E$25+F28*$F$25+G28*$G$25</f>
        <v>8.0150000000000006</v>
      </c>
    </row>
    <row r="29" spans="1:11" ht="24.95" customHeight="1" thickBot="1">
      <c r="B29" s="16" t="s">
        <v>14</v>
      </c>
      <c r="C29" s="17" t="s">
        <v>15</v>
      </c>
      <c r="D29" s="23">
        <v>8</v>
      </c>
      <c r="E29" s="23">
        <v>9.5</v>
      </c>
      <c r="F29" s="23">
        <v>5.8</v>
      </c>
      <c r="G29" s="23">
        <v>7.5</v>
      </c>
      <c r="H29" s="25">
        <f>D29*$D$25+E29*$E$25+F29*$F$25+G29*$G$25</f>
        <v>8.004999999999999</v>
      </c>
    </row>
    <row r="30" spans="1:11" ht="24.95" customHeight="1" thickBot="1">
      <c r="B30" s="16" t="s">
        <v>16</v>
      </c>
      <c r="C30" s="17" t="s">
        <v>17</v>
      </c>
      <c r="D30" s="23">
        <v>5.7</v>
      </c>
      <c r="E30" s="23">
        <v>8.8000000000000007</v>
      </c>
      <c r="F30" s="23">
        <v>6.8</v>
      </c>
      <c r="G30" s="23">
        <v>8.9</v>
      </c>
      <c r="H30" s="24">
        <f>D30*$D$25+E30*$E$25+F30*$F$25+G30*$G$25</f>
        <v>7.5449999999999999</v>
      </c>
    </row>
    <row r="31" spans="1:11" ht="24.95" customHeight="1" thickBot="1">
      <c r="B31" s="16" t="s">
        <v>22</v>
      </c>
      <c r="C31" s="17" t="s">
        <v>23</v>
      </c>
      <c r="D31" s="23">
        <v>5.9</v>
      </c>
      <c r="E31" s="23">
        <v>6.9</v>
      </c>
      <c r="F31" s="23">
        <v>7.9</v>
      </c>
      <c r="G31" s="23">
        <v>7.9</v>
      </c>
      <c r="H31" s="24">
        <f>D31*$D$25+E31*$E$25+F31*$F$25+G31*$G$25</f>
        <v>6.95</v>
      </c>
    </row>
    <row r="32" spans="1:11" ht="24.95" customHeight="1" thickBot="1">
      <c r="B32" s="16" t="s">
        <v>24</v>
      </c>
      <c r="C32" s="17" t="s">
        <v>25</v>
      </c>
      <c r="D32" s="23">
        <v>5.8</v>
      </c>
      <c r="E32" s="23">
        <v>7.9</v>
      </c>
      <c r="F32" s="23">
        <v>8.9</v>
      </c>
      <c r="G32" s="23">
        <v>6.8</v>
      </c>
      <c r="H32" s="24">
        <f>D32*$D$25+E32*$E$25+F32*$F$25+G32*$G$25</f>
        <v>6.9349999999999996</v>
      </c>
    </row>
    <row r="33" spans="2:8" ht="24.95" customHeight="1" thickBot="1">
      <c r="B33" s="16" t="s">
        <v>26</v>
      </c>
      <c r="C33" s="17" t="s">
        <v>27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4">
        <f>D33*$D$25+E33*$E$25+F33*$F$25+G33*$G$25</f>
        <v>6.84</v>
      </c>
    </row>
    <row r="34" spans="2:8" ht="24.95" customHeight="1" thickBot="1">
      <c r="B34" s="16" t="s">
        <v>18</v>
      </c>
      <c r="C34" s="17" t="s">
        <v>19</v>
      </c>
      <c r="D34" s="23">
        <v>6.8</v>
      </c>
      <c r="E34" s="23">
        <v>6.7</v>
      </c>
      <c r="F34" s="23">
        <v>7.8</v>
      </c>
      <c r="G34" s="23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0" priority="1" operator="lessThan">
      <formula>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4" workbookViewId="0">
      <selection activeCell="C28" sqref="C28:D28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2.25" customWidth="1"/>
    <col min="10" max="10" width="12" customWidth="1"/>
    <col min="11" max="11" width="11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29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6">
        <f>G29+10%*G29*F29</f>
        <v>816000</v>
      </c>
      <c r="I29" s="6">
        <f>IF(E29="fonasa",H29*$G$24,H29*$G$25)</f>
        <v>57120.000000000007</v>
      </c>
      <c r="J29" s="6">
        <f>H29*$G$26</f>
        <v>97920</v>
      </c>
      <c r="K29" s="26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6">
        <f t="shared" ref="H30:H36" si="0">G30+10%*G30*F30</f>
        <v>1014000</v>
      </c>
      <c r="I30" s="6">
        <f t="shared" ref="I30:I36" si="1">IF(E30="fonasa",H30*$G$24,H30*$G$25)</f>
        <v>81120</v>
      </c>
      <c r="J30" s="6">
        <f t="shared" ref="J30:J36" si="2">H30*$G$26</f>
        <v>121680</v>
      </c>
      <c r="K30" s="26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6">
        <f t="shared" si="0"/>
        <v>1320000</v>
      </c>
      <c r="I31" s="6">
        <f t="shared" si="1"/>
        <v>105600</v>
      </c>
      <c r="J31" s="6">
        <f t="shared" si="2"/>
        <v>158400</v>
      </c>
      <c r="K31" s="26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6">
        <f t="shared" si="0"/>
        <v>1157000</v>
      </c>
      <c r="I32" s="6">
        <f t="shared" si="1"/>
        <v>80990.000000000015</v>
      </c>
      <c r="J32" s="6">
        <f t="shared" si="2"/>
        <v>138840</v>
      </c>
      <c r="K32" s="26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6">
        <f t="shared" si="0"/>
        <v>816000</v>
      </c>
      <c r="I33" s="6">
        <f t="shared" si="1"/>
        <v>57120.000000000007</v>
      </c>
      <c r="J33" s="6">
        <f t="shared" si="2"/>
        <v>97920</v>
      </c>
      <c r="K33" s="26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6">
        <f t="shared" si="0"/>
        <v>812000</v>
      </c>
      <c r="I34" s="6">
        <f t="shared" si="1"/>
        <v>64960</v>
      </c>
      <c r="J34" s="6">
        <f t="shared" si="2"/>
        <v>97440</v>
      </c>
      <c r="K34" s="26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6">
        <f t="shared" si="0"/>
        <v>1014000</v>
      </c>
      <c r="I35" s="6">
        <f t="shared" si="1"/>
        <v>81120</v>
      </c>
      <c r="J35" s="6">
        <f t="shared" si="2"/>
        <v>121680</v>
      </c>
      <c r="K35" s="26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6">
        <f t="shared" si="0"/>
        <v>1335000</v>
      </c>
      <c r="I36" s="6">
        <f t="shared" si="1"/>
        <v>106800</v>
      </c>
      <c r="J36" s="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M7" sqref="M7:M25"/>
    </sheetView>
  </sheetViews>
  <sheetFormatPr baseColWidth="10" defaultRowHeight="15.75"/>
  <cols>
    <col min="10" max="10" width="22.375" customWidth="1"/>
  </cols>
  <sheetData>
    <row r="4" spans="2:13">
      <c r="F4" t="s">
        <v>45</v>
      </c>
      <c r="K4" s="13">
        <v>0.4</v>
      </c>
    </row>
    <row r="5" spans="2:13" ht="16.5" thickBot="1"/>
    <row r="6" spans="2:13" ht="16.5" thickBot="1">
      <c r="B6" s="30" t="s">
        <v>46</v>
      </c>
      <c r="C6" s="31"/>
      <c r="D6" s="31" t="s">
        <v>47</v>
      </c>
      <c r="E6" s="31" t="s">
        <v>48</v>
      </c>
      <c r="F6" s="31" t="s">
        <v>49</v>
      </c>
      <c r="G6" s="31" t="s">
        <v>50</v>
      </c>
      <c r="H6" s="31" t="s">
        <v>51</v>
      </c>
      <c r="I6" s="31" t="s">
        <v>52</v>
      </c>
      <c r="J6" s="31" t="s">
        <v>53</v>
      </c>
      <c r="K6" s="31" t="s">
        <v>54</v>
      </c>
      <c r="L6" s="31" t="s">
        <v>55</v>
      </c>
      <c r="M6" s="32" t="s">
        <v>56</v>
      </c>
    </row>
    <row r="7" spans="2:13" ht="16.5" thickBot="1">
      <c r="B7" s="16" t="s">
        <v>14</v>
      </c>
      <c r="C7" s="17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33">
        <f>AVERAGE(D7:H7)</f>
        <v>8.08</v>
      </c>
      <c r="J7" s="17" t="str">
        <f>IF(I7&gt;=8,"eximido","examen")</f>
        <v>eximido</v>
      </c>
      <c r="K7" s="17"/>
      <c r="L7" s="17">
        <f>IF(J7="eximido",I7,I7*60%+K7*$K$4)</f>
        <v>8.08</v>
      </c>
      <c r="M7" s="18" t="str">
        <f>IF(L7&gt;=6,"aprobado","reprobado")</f>
        <v>aprobado</v>
      </c>
    </row>
    <row r="8" spans="2:13" ht="16.5" thickBot="1">
      <c r="B8" s="16" t="s">
        <v>16</v>
      </c>
      <c r="C8" s="17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33">
        <f t="shared" ref="I8:I24" si="0">AVERAGE(D8:H8)</f>
        <v>5.4799999999999995</v>
      </c>
      <c r="J8" s="17" t="str">
        <f t="shared" ref="J8:J24" si="1">IF(I8&gt;=8,"eximido","examen")</f>
        <v>examen</v>
      </c>
      <c r="K8" s="33">
        <v>8.4</v>
      </c>
      <c r="L8" s="17">
        <f t="shared" ref="L8:L25" si="2">IF(J8="eximido",I8,I8*60%+K8*$K$4)</f>
        <v>6.6479999999999997</v>
      </c>
      <c r="M8" s="18" t="str">
        <f t="shared" ref="M8:M25" si="3">IF(L8&gt;=6,"aprobado","reprobado")</f>
        <v>aprobado</v>
      </c>
    </row>
    <row r="9" spans="2:13" ht="16.5" thickBot="1">
      <c r="B9" s="16" t="s">
        <v>18</v>
      </c>
      <c r="C9" s="17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33">
        <f t="shared" si="0"/>
        <v>6.9799999999999995</v>
      </c>
      <c r="J9" s="17" t="str">
        <f t="shared" si="1"/>
        <v>examen</v>
      </c>
      <c r="K9" s="33">
        <v>9</v>
      </c>
      <c r="L9" s="17">
        <f t="shared" si="2"/>
        <v>7.7880000000000003</v>
      </c>
      <c r="M9" s="18" t="str">
        <f t="shared" si="3"/>
        <v>aprobado</v>
      </c>
    </row>
    <row r="10" spans="2:13" ht="16.5" thickBot="1">
      <c r="B10" s="16" t="s">
        <v>20</v>
      </c>
      <c r="C10" s="17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33">
        <f t="shared" si="0"/>
        <v>6.9</v>
      </c>
      <c r="J10" s="17" t="str">
        <f t="shared" si="1"/>
        <v>examen</v>
      </c>
      <c r="K10" s="33">
        <v>7.5</v>
      </c>
      <c r="L10" s="17">
        <f t="shared" si="2"/>
        <v>7.14</v>
      </c>
      <c r="M10" s="18" t="str">
        <f t="shared" si="3"/>
        <v>aprobado</v>
      </c>
    </row>
    <row r="11" spans="2:13" ht="16.5" thickBot="1">
      <c r="B11" s="16" t="s">
        <v>22</v>
      </c>
      <c r="C11" s="17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33">
        <f t="shared" si="0"/>
        <v>7.0400000000000009</v>
      </c>
      <c r="J11" s="17" t="str">
        <f t="shared" si="1"/>
        <v>examen</v>
      </c>
      <c r="K11" s="33">
        <v>8.1999999999999993</v>
      </c>
      <c r="L11" s="17">
        <f t="shared" si="2"/>
        <v>7.5039999999999996</v>
      </c>
      <c r="M11" s="18" t="str">
        <f t="shared" si="3"/>
        <v>aprobado</v>
      </c>
    </row>
    <row r="12" spans="2:13" ht="16.5" thickBot="1">
      <c r="B12" s="16" t="s">
        <v>24</v>
      </c>
      <c r="C12" s="17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33">
        <f t="shared" si="0"/>
        <v>7.62</v>
      </c>
      <c r="J12" s="17" t="str">
        <f t="shared" si="1"/>
        <v>examen</v>
      </c>
      <c r="K12" s="33">
        <v>9.5</v>
      </c>
      <c r="L12" s="17">
        <f t="shared" si="2"/>
        <v>8.3719999999999999</v>
      </c>
      <c r="M12" s="18" t="str">
        <f t="shared" si="3"/>
        <v>aprobado</v>
      </c>
    </row>
    <row r="13" spans="2:13" ht="16.5" thickBot="1">
      <c r="B13" s="16" t="s">
        <v>26</v>
      </c>
      <c r="C13" s="17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33">
        <f t="shared" si="0"/>
        <v>6.7200000000000006</v>
      </c>
      <c r="J13" s="17" t="str">
        <f t="shared" si="1"/>
        <v>examen</v>
      </c>
      <c r="K13" s="33">
        <v>8.5</v>
      </c>
      <c r="L13" s="17">
        <f t="shared" si="2"/>
        <v>7.4320000000000004</v>
      </c>
      <c r="M13" s="18" t="str">
        <f t="shared" si="3"/>
        <v>aprobado</v>
      </c>
    </row>
    <row r="14" spans="2:13" ht="16.5" thickBot="1">
      <c r="B14" s="16" t="s">
        <v>28</v>
      </c>
      <c r="C14" s="17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33">
        <f t="shared" si="0"/>
        <v>6.7</v>
      </c>
      <c r="J14" s="17" t="str">
        <f t="shared" si="1"/>
        <v>examen</v>
      </c>
      <c r="K14" s="33">
        <v>8.4</v>
      </c>
      <c r="L14" s="17">
        <f t="shared" si="2"/>
        <v>7.38</v>
      </c>
      <c r="M14" s="18" t="str">
        <f t="shared" si="3"/>
        <v>aprobado</v>
      </c>
    </row>
    <row r="15" spans="2:13" ht="16.5" thickBot="1">
      <c r="B15" s="16" t="s">
        <v>74</v>
      </c>
      <c r="C15" s="17" t="s">
        <v>57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33">
        <f t="shared" si="0"/>
        <v>8.3800000000000008</v>
      </c>
      <c r="J15" s="17" t="str">
        <f t="shared" si="1"/>
        <v>eximido</v>
      </c>
      <c r="K15" s="17"/>
      <c r="L15" s="17">
        <f t="shared" si="2"/>
        <v>8.3800000000000008</v>
      </c>
      <c r="M15" s="18" t="str">
        <f t="shared" si="3"/>
        <v>aprobado</v>
      </c>
    </row>
    <row r="16" spans="2:13" ht="16.5" thickBot="1">
      <c r="B16" s="16" t="s">
        <v>75</v>
      </c>
      <c r="C16" s="17" t="s">
        <v>58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33">
        <f t="shared" si="0"/>
        <v>7.9599999999999991</v>
      </c>
      <c r="J16" s="17" t="str">
        <f t="shared" si="1"/>
        <v>examen</v>
      </c>
      <c r="K16" s="33">
        <v>7.9</v>
      </c>
      <c r="L16" s="17">
        <f t="shared" si="2"/>
        <v>7.9359999999999991</v>
      </c>
      <c r="M16" s="18" t="str">
        <f t="shared" si="3"/>
        <v>aprobado</v>
      </c>
    </row>
    <row r="17" spans="2:13" ht="16.5" thickBot="1">
      <c r="B17" s="16" t="s">
        <v>76</v>
      </c>
      <c r="C17" s="17" t="s">
        <v>59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33">
        <f t="shared" si="0"/>
        <v>6.1</v>
      </c>
      <c r="J17" s="17" t="str">
        <f t="shared" si="1"/>
        <v>examen</v>
      </c>
      <c r="K17" s="33">
        <v>8.9</v>
      </c>
      <c r="L17" s="17">
        <f t="shared" si="2"/>
        <v>7.2200000000000006</v>
      </c>
      <c r="M17" s="18" t="str">
        <f t="shared" si="3"/>
        <v>aprobado</v>
      </c>
    </row>
    <row r="18" spans="2:13" ht="16.5" thickBot="1">
      <c r="B18" s="16" t="s">
        <v>77</v>
      </c>
      <c r="C18" s="17" t="s">
        <v>60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33">
        <f t="shared" si="0"/>
        <v>4.6599999999999993</v>
      </c>
      <c r="J18" s="17" t="str">
        <f t="shared" si="1"/>
        <v>examen</v>
      </c>
      <c r="K18" s="33">
        <v>4.5</v>
      </c>
      <c r="L18" s="17">
        <f t="shared" si="2"/>
        <v>4.5959999999999992</v>
      </c>
      <c r="M18" s="18" t="str">
        <f t="shared" si="3"/>
        <v>reprobado</v>
      </c>
    </row>
    <row r="19" spans="2:13" ht="16.5" thickBot="1">
      <c r="B19" s="16" t="s">
        <v>78</v>
      </c>
      <c r="C19" s="17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33">
        <f t="shared" si="0"/>
        <v>8.0400000000000009</v>
      </c>
      <c r="J19" s="17" t="str">
        <f t="shared" si="1"/>
        <v>eximido</v>
      </c>
      <c r="K19" s="17"/>
      <c r="L19" s="17">
        <f t="shared" si="2"/>
        <v>8.0400000000000009</v>
      </c>
      <c r="M19" s="18" t="str">
        <f t="shared" si="3"/>
        <v>aprobado</v>
      </c>
    </row>
    <row r="20" spans="2:13" ht="16.5" thickBot="1">
      <c r="B20" s="16" t="s">
        <v>79</v>
      </c>
      <c r="C20" s="17" t="s">
        <v>61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33">
        <f t="shared" si="0"/>
        <v>4.4800000000000004</v>
      </c>
      <c r="J20" s="17" t="str">
        <f t="shared" si="1"/>
        <v>examen</v>
      </c>
      <c r="K20" s="33">
        <v>4.8</v>
      </c>
      <c r="L20" s="17">
        <f t="shared" si="2"/>
        <v>4.6080000000000005</v>
      </c>
      <c r="M20" s="18" t="str">
        <f t="shared" si="3"/>
        <v>reprobado</v>
      </c>
    </row>
    <row r="21" spans="2:13" ht="16.5" thickBot="1">
      <c r="B21" s="16" t="s">
        <v>80</v>
      </c>
      <c r="C21" s="17" t="s">
        <v>62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33">
        <f t="shared" si="0"/>
        <v>4.16</v>
      </c>
      <c r="J21" s="17" t="str">
        <f t="shared" si="1"/>
        <v>examen</v>
      </c>
      <c r="K21" s="33">
        <v>5.5</v>
      </c>
      <c r="L21" s="17">
        <f t="shared" si="2"/>
        <v>4.6959999999999997</v>
      </c>
      <c r="M21" s="18" t="str">
        <f t="shared" si="3"/>
        <v>reprobado</v>
      </c>
    </row>
    <row r="22" spans="2:13" ht="16.5" thickBot="1">
      <c r="B22" s="16" t="s">
        <v>81</v>
      </c>
      <c r="C22" s="17" t="s">
        <v>63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33">
        <f t="shared" si="0"/>
        <v>6.7799999999999994</v>
      </c>
      <c r="J22" s="17" t="str">
        <f t="shared" si="1"/>
        <v>examen</v>
      </c>
      <c r="K22" s="33">
        <v>9.4</v>
      </c>
      <c r="L22" s="17">
        <f t="shared" si="2"/>
        <v>7.8279999999999994</v>
      </c>
      <c r="M22" s="18" t="str">
        <f t="shared" si="3"/>
        <v>aprobado</v>
      </c>
    </row>
    <row r="23" spans="2:13" ht="16.5" thickBot="1">
      <c r="B23" s="16" t="s">
        <v>82</v>
      </c>
      <c r="C23" s="17" t="s">
        <v>64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33">
        <f t="shared" si="0"/>
        <v>8.58</v>
      </c>
      <c r="J23" s="17" t="str">
        <f t="shared" si="1"/>
        <v>eximido</v>
      </c>
      <c r="K23" s="17"/>
      <c r="L23" s="17">
        <f t="shared" si="2"/>
        <v>8.58</v>
      </c>
      <c r="M23" s="18" t="str">
        <f t="shared" si="3"/>
        <v>aprobado</v>
      </c>
    </row>
    <row r="24" spans="2:13" ht="16.5" thickBot="1">
      <c r="B24" s="16" t="s">
        <v>83</v>
      </c>
      <c r="C24" s="17" t="s">
        <v>65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33">
        <f t="shared" si="0"/>
        <v>2.4799999999999995</v>
      </c>
      <c r="J24" s="17" t="str">
        <f t="shared" si="1"/>
        <v>examen</v>
      </c>
      <c r="K24" s="33">
        <v>4.3</v>
      </c>
      <c r="L24" s="17">
        <f t="shared" si="2"/>
        <v>3.2079999999999997</v>
      </c>
      <c r="M24" s="18" t="str">
        <f t="shared" si="3"/>
        <v>reprobado</v>
      </c>
    </row>
    <row r="25" spans="2:13" ht="16.5" thickBot="1">
      <c r="B25" s="16" t="s">
        <v>84</v>
      </c>
      <c r="C25" s="17" t="s">
        <v>66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33">
        <f>AVERAGE(D25:H25)</f>
        <v>8.379999999999999</v>
      </c>
      <c r="J25" s="17"/>
      <c r="K25" s="17"/>
      <c r="L25" s="17">
        <f t="shared" si="2"/>
        <v>5.0279999999999996</v>
      </c>
      <c r="M25" s="18" t="str">
        <f t="shared" si="3"/>
        <v>reprobado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2024-04-11T13:55:21Z</dcterms:modified>
</cp:coreProperties>
</file>