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H29"/>
  <c r="J29"/>
  <c r="H30"/>
  <c r="I30"/>
  <c r="H31"/>
  <c r="I31"/>
  <c r="H32"/>
  <c r="I32"/>
  <c r="H33"/>
  <c r="I33"/>
  <c r="H34"/>
  <c r="I34"/>
  <c r="H35"/>
  <c r="I35"/>
  <c r="H36"/>
  <c r="I36"/>
  <c r="I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<sst xmlns="http://schemas.openxmlformats.org/spreadsheetml/2006/main" count="72" uniqueCount="45">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</sst>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66" formatCode="&quot;$&quot;\ #,##0.0"/>
    <numFmt numFmtId="167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9" fontId="5" fillId="0" borderId="0" xfId="0" applyNumberFormat="1" applyFont="1"/>
    <xf numFmtId="0" fontId="0" fillId="0" borderId="7" xfId="0" applyBorder="1"/>
    <xf numFmtId="0" fontId="0" fillId="0" borderId="8" xfId="0" applyBorder="1"/>
    <xf numFmtId="0" fontId="0" fillId="0" borderId="6" xfId="0" applyBorder="1"/>
    <xf numFmtId="2" fontId="0" fillId="0" borderId="7" xfId="0" applyNumberFormat="1" applyBorder="1"/>
    <xf numFmtId="2" fontId="0" fillId="0" borderId="6" xfId="0" applyNumberFormat="1" applyBorder="1"/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66" fontId="0" fillId="0" borderId="0" xfId="0" applyNumberFormat="1" applyAlignment="1">
      <alignment vertical="center"/>
    </xf>
    <xf numFmtId="167" fontId="0" fillId="0" borderId="0" xfId="0" applyNumberFormat="1" applyAlignment="1">
      <alignment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638175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142875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F21" sqref="F21"/>
    </sheetView>
  </sheetViews>
  <sheetFormatPr baseColWidth="10" defaultRowHeight="15.75"/>
  <cols>
    <col min="2" max="2" width="12.375" customWidth="1"/>
    <col min="3" max="3" width="12.125" customWidth="1"/>
    <col min="4" max="4" width="14" customWidth="1"/>
    <col min="5" max="5" width="14.25" customWidth="1"/>
    <col min="6" max="6" width="13.375" customWidth="1"/>
    <col min="7" max="7" width="13.5" customWidth="1"/>
    <col min="8" max="8" width="13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8">
        <v>0.35</v>
      </c>
      <c r="E25" s="18">
        <v>0.25</v>
      </c>
      <c r="F25" s="18">
        <v>0.1</v>
      </c>
      <c r="G25" s="18">
        <v>0.3</v>
      </c>
    </row>
    <row r="26" spans="1:11" ht="27.75" customHeight="1" thickBot="1">
      <c r="B26" s="24" t="s">
        <v>7</v>
      </c>
      <c r="C26" s="25" t="s">
        <v>8</v>
      </c>
      <c r="D26" s="25" t="s">
        <v>9</v>
      </c>
      <c r="E26" s="25" t="s">
        <v>10</v>
      </c>
      <c r="F26" s="25" t="s">
        <v>11</v>
      </c>
      <c r="G26" s="26" t="s">
        <v>12</v>
      </c>
      <c r="H26" s="27" t="s">
        <v>13</v>
      </c>
    </row>
    <row r="27" spans="1:11">
      <c r="A27" s="4"/>
      <c r="B27" s="20" t="s">
        <v>20</v>
      </c>
      <c r="C27" s="20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2">
        <f>D27*$D$25+E27*$E$25+F27*$F$25+G27*$G$25</f>
        <v>8.3550000000000004</v>
      </c>
      <c r="I27" s="4"/>
    </row>
    <row r="28" spans="1:11">
      <c r="A28" s="4"/>
      <c r="B28" s="21" t="s">
        <v>28</v>
      </c>
      <c r="C28" s="21" t="s">
        <v>29</v>
      </c>
      <c r="D28" s="21">
        <v>8.9</v>
      </c>
      <c r="E28" s="21">
        <v>8</v>
      </c>
      <c r="F28" s="21">
        <v>8.9</v>
      </c>
      <c r="G28" s="21">
        <v>6.7</v>
      </c>
      <c r="H28" s="22">
        <f>D28*$D$25+E28*$E$25+F28*$F$25+G28*$G$25</f>
        <v>8.0150000000000006</v>
      </c>
      <c r="I28" s="4"/>
    </row>
    <row r="29" spans="1:11">
      <c r="A29" s="4"/>
      <c r="B29" s="21" t="s">
        <v>14</v>
      </c>
      <c r="C29" s="21" t="s">
        <v>15</v>
      </c>
      <c r="D29" s="21">
        <v>8</v>
      </c>
      <c r="E29" s="21">
        <v>9.5</v>
      </c>
      <c r="F29" s="21">
        <v>5.8</v>
      </c>
      <c r="G29" s="21">
        <v>7.5</v>
      </c>
      <c r="H29" s="23">
        <f>D29*$D$25+E29*$E$25+F29*$F$25+G29*$G$25</f>
        <v>8.004999999999999</v>
      </c>
      <c r="I29" s="4"/>
    </row>
    <row r="30" spans="1:11">
      <c r="A30" s="4"/>
      <c r="B30" s="21" t="s">
        <v>16</v>
      </c>
      <c r="C30" s="21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3">
        <f>D30*$D$25+E30*$E$25+F30*$F$25+G30*$G$25</f>
        <v>7.5449999999999999</v>
      </c>
      <c r="I30" s="4"/>
    </row>
    <row r="31" spans="1:11">
      <c r="A31" s="4"/>
      <c r="B31" s="21" t="s">
        <v>22</v>
      </c>
      <c r="C31" s="21" t="s">
        <v>23</v>
      </c>
      <c r="D31" s="21">
        <v>5.9</v>
      </c>
      <c r="E31" s="21">
        <v>6.9</v>
      </c>
      <c r="F31" s="21">
        <v>7.9</v>
      </c>
      <c r="G31" s="21">
        <v>7.9</v>
      </c>
      <c r="H31" s="23">
        <f>D31*$D$25+E31*$E$25+F31*$F$25+G31*$G$25</f>
        <v>6.95</v>
      </c>
      <c r="I31" s="4"/>
    </row>
    <row r="32" spans="1:11">
      <c r="A32" s="4"/>
      <c r="B32" s="21" t="s">
        <v>24</v>
      </c>
      <c r="C32" s="21" t="s">
        <v>25</v>
      </c>
      <c r="D32" s="21">
        <v>5.8</v>
      </c>
      <c r="E32" s="21">
        <v>7.9</v>
      </c>
      <c r="F32" s="21">
        <v>8.9</v>
      </c>
      <c r="G32" s="21">
        <v>6.8</v>
      </c>
      <c r="H32" s="23">
        <f>D32*$D$25+E32*$E$25+F32*$F$25+G32*$G$25</f>
        <v>6.9349999999999996</v>
      </c>
      <c r="I32" s="4"/>
    </row>
    <row r="33" spans="1:9">
      <c r="A33" s="4"/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3">
        <f>D33*$D$25+E33*$E$25+F33*$F$25+G33*$G$25</f>
        <v>6.84</v>
      </c>
      <c r="I33" s="4"/>
    </row>
    <row r="34" spans="1:9">
      <c r="A34" s="4"/>
      <c r="B34" s="21" t="s">
        <v>18</v>
      </c>
      <c r="C34" s="21" t="s">
        <v>19</v>
      </c>
      <c r="D34" s="21">
        <v>6.8</v>
      </c>
      <c r="E34" s="21">
        <v>6.7</v>
      </c>
      <c r="F34" s="21">
        <v>7.8</v>
      </c>
      <c r="G34" s="21">
        <v>5.8</v>
      </c>
      <c r="H34" s="23">
        <f>D34*$D$25+E34*$E$25+F34*$F$25+G34*$G$25</f>
        <v>6.5750000000000002</v>
      </c>
      <c r="I34" s="4"/>
    </row>
    <row r="35" spans="1:9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B26:H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22" workbookViewId="0">
      <selection activeCell="G39" sqref="G39"/>
    </sheetView>
  </sheetViews>
  <sheetFormatPr baseColWidth="10" defaultRowHeight="15.75"/>
  <cols>
    <col min="3" max="3" width="8" customWidth="1"/>
    <col min="4" max="4" width="11.125" customWidth="1"/>
    <col min="5" max="5" width="15.875" customWidth="1"/>
    <col min="6" max="6" width="13.5" customWidth="1"/>
    <col min="7" max="7" width="14.625" customWidth="1"/>
    <col min="8" max="8" width="16.25" customWidth="1"/>
    <col min="9" max="10" width="15.875" customWidth="1"/>
    <col min="11" max="11" width="18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 ht="16.5" thickBot="1">
      <c r="G27" s="2"/>
      <c r="H27" s="2"/>
    </row>
    <row r="28" spans="1:14" ht="29.25" customHeight="1" thickBot="1">
      <c r="C28" s="30" t="s">
        <v>33</v>
      </c>
      <c r="D28" s="31"/>
      <c r="E28" s="16" t="s">
        <v>34</v>
      </c>
      <c r="F28" s="16" t="s">
        <v>35</v>
      </c>
      <c r="G28" s="16" t="s">
        <v>36</v>
      </c>
      <c r="H28" s="16" t="s">
        <v>37</v>
      </c>
      <c r="I28" s="32" t="s">
        <v>38</v>
      </c>
      <c r="J28" s="16" t="s">
        <v>32</v>
      </c>
      <c r="K28" s="17" t="s">
        <v>39</v>
      </c>
      <c r="L28" s="8"/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29">
        <v>680000</v>
      </c>
      <c r="H29" s="28">
        <f>G29+10%*F29*G29</f>
        <v>816000</v>
      </c>
      <c r="I29" s="29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29">
        <v>780000</v>
      </c>
      <c r="H30" s="28">
        <f t="shared" ref="H30:H36" si="0">G30+10%*F30*G30</f>
        <v>1014000</v>
      </c>
      <c r="I30" s="29">
        <f t="shared" ref="I30:I36" si="1">IF(E30="fonasa",H30*$G$24,H30*$G$25)</f>
        <v>81120</v>
      </c>
      <c r="J30" s="29">
        <f t="shared" ref="J30:J36" si="2">H30*$G$26</f>
        <v>121680</v>
      </c>
      <c r="K30" s="29">
        <f t="shared" ref="K30:K36" si="3">H30-I30-J30</f>
        <v>811200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29">
        <v>1200000</v>
      </c>
      <c r="H31" s="28">
        <f t="shared" si="0"/>
        <v>1320000</v>
      </c>
      <c r="I31" s="29">
        <f t="shared" si="1"/>
        <v>105600</v>
      </c>
      <c r="J31" s="29">
        <f t="shared" si="2"/>
        <v>158400</v>
      </c>
      <c r="K31" s="29">
        <f t="shared" si="3"/>
        <v>1056000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29">
        <v>890000</v>
      </c>
      <c r="H32" s="28">
        <f t="shared" si="0"/>
        <v>1157000</v>
      </c>
      <c r="I32" s="29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29">
        <v>680000</v>
      </c>
      <c r="H33" s="28">
        <f t="shared" si="0"/>
        <v>816000</v>
      </c>
      <c r="I33" s="29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29">
        <v>580000</v>
      </c>
      <c r="H34" s="28">
        <f t="shared" si="0"/>
        <v>812000</v>
      </c>
      <c r="I34" s="29">
        <f t="shared" si="1"/>
        <v>64960</v>
      </c>
      <c r="J34" s="29">
        <f t="shared" si="2"/>
        <v>97440</v>
      </c>
      <c r="K34" s="29">
        <f t="shared" si="3"/>
        <v>649600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29">
        <v>780000</v>
      </c>
      <c r="H35" s="28">
        <f t="shared" si="0"/>
        <v>1014000</v>
      </c>
      <c r="I35" s="29">
        <f t="shared" si="1"/>
        <v>81120</v>
      </c>
      <c r="J35" s="29">
        <f t="shared" si="2"/>
        <v>121680</v>
      </c>
      <c r="K35" s="29">
        <f t="shared" si="3"/>
        <v>811200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29">
        <v>890000</v>
      </c>
      <c r="H36" s="28">
        <f t="shared" si="0"/>
        <v>1335000</v>
      </c>
      <c r="I36" s="29">
        <f t="shared" si="1"/>
        <v>106800</v>
      </c>
      <c r="J36" s="29">
        <f t="shared" si="2"/>
        <v>160200</v>
      </c>
      <c r="K36" s="2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2022-04-04T14:02:18Z</dcterms:created>
  <dcterms:modified xsi:type="dcterms:W3CDTF">2022-04-06T12:53:19Z</dcterms:modified>
</cp:coreProperties>
</file>