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nivel">'PREGUNTA 1'!$B$6:$G$11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5"/>
  <c r="E24"/>
  <c r="E22"/>
  <c r="F14"/>
  <c r="H13" s="1"/>
  <c r="E13"/>
  <c r="J13" s="1"/>
  <c r="E12"/>
  <c r="J12" s="1"/>
  <c r="E11"/>
  <c r="J11" s="1"/>
  <c r="H10"/>
  <c r="E10"/>
  <c r="J10" s="1"/>
  <c r="H9"/>
  <c r="E9"/>
  <c r="J9" s="1"/>
  <c r="H8"/>
  <c r="G8"/>
  <c r="G9" s="1"/>
  <c r="G10" s="1"/>
  <c r="G11" s="1"/>
  <c r="G12" s="1"/>
  <c r="G13" s="1"/>
  <c r="E8"/>
  <c r="J8" s="1"/>
  <c r="H7"/>
  <c r="I7" s="1"/>
  <c r="I8" s="1"/>
  <c r="I9" s="1"/>
  <c r="I10" s="1"/>
  <c r="G7"/>
  <c r="E7"/>
  <c r="J7" s="1"/>
  <c r="J14" s="1"/>
  <c r="M33" i="4"/>
  <c r="Q25"/>
  <c r="Q20"/>
  <c r="Q21"/>
  <c r="Q22"/>
  <c r="Q23"/>
  <c r="Q24"/>
  <c r="Q19"/>
  <c r="P21"/>
  <c r="P22" s="1"/>
  <c r="P23" s="1"/>
  <c r="P24" s="1"/>
  <c r="P20"/>
  <c r="P19"/>
  <c r="O20"/>
  <c r="O21"/>
  <c r="O22"/>
  <c r="O23"/>
  <c r="O24"/>
  <c r="O19"/>
  <c r="N21"/>
  <c r="N22"/>
  <c r="N23" s="1"/>
  <c r="N24" s="1"/>
  <c r="N20"/>
  <c r="N19"/>
  <c r="M25"/>
  <c r="M20"/>
  <c r="M21"/>
  <c r="M22"/>
  <c r="M23"/>
  <c r="M24"/>
  <c r="M19"/>
  <c r="F20" i="6"/>
  <c r="F21" s="1"/>
  <c r="F22" s="1"/>
  <c r="F19"/>
  <c r="F18"/>
  <c r="E19"/>
  <c r="E20"/>
  <c r="E21"/>
  <c r="E22"/>
  <c r="E18"/>
  <c r="D20"/>
  <c r="D21" s="1"/>
  <c r="D22" s="1"/>
  <c r="D19"/>
  <c r="D18"/>
  <c r="C23"/>
  <c r="C19"/>
  <c r="C20"/>
  <c r="C21"/>
  <c r="C22"/>
  <c r="C18"/>
  <c r="H11" i="5" l="1"/>
  <c r="I11" s="1"/>
  <c r="I12" s="1"/>
  <c r="I13" s="1"/>
  <c r="H12"/>
</calcChain>
</file>

<file path=xl/sharedStrings.xml><?xml version="1.0" encoding="utf-8"?>
<sst xmlns="http://schemas.openxmlformats.org/spreadsheetml/2006/main" count="107" uniqueCount="58">
  <si>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</si>
  <si>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</si>
  <si>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</si>
  <si>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</si>
  <si>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</si>
  <si>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</si>
  <si>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</si>
  <si>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</si>
  <si>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</si>
  <si>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</si>
  <si>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</si>
  <si>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</si>
  <si>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</si>
  <si>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</si>
  <si>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</si>
  <si>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</si>
  <si>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</si>
  <si>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</si>
  <si>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</si>
  <si>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</si>
  <si>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</si>
  <si>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</si>
  <si>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</si>
  <si>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</si>
  <si>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</si>
  <si>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</si>
  <si>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</si>
  <si>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</si>
  <si>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</si>
  <si>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</si>
  <si>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</si>
  <si>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</si>
  <si>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</si>
  <si>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</si>
  <si>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</si>
  <si>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</si>
  <si>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</si>
  <si>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</si>
  <si>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</si>
  <si>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</si>
  <si>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Gabriel Antonio Vargas Lagos</t>
  </si>
  <si>
    <t>CURSO: 1°A</t>
  </si>
  <si>
    <t>FECHA: 31/05/23</t>
  </si>
  <si>
    <t>xi*fi</t>
  </si>
  <si>
    <t>Moda:</t>
  </si>
  <si>
    <t>Mediana:</t>
  </si>
  <si>
    <t>10 La mayoria de las personas encuestadas tiene un nivel de tolerancia al dolor alto</t>
  </si>
  <si>
    <t>9 La mitad de los encuestados tiene a lo mas un nivel de tolerancia al dolor moderado</t>
  </si>
  <si>
    <t>La mayoria de los cadetes han sacado 2 sotas durante el año</t>
  </si>
  <si>
    <t>La mitad de los cadetes han sacado 2 sotas durante el año</t>
  </si>
  <si>
    <t>En promedio los cadetes han sacado 2,47 sotas durante el año</t>
  </si>
  <si>
    <t>En promedio los cadetes estudian 135 minutos a la semana</t>
  </si>
  <si>
    <t>La mayoria de los cadetes estudian 163,64 minutos a la semana</t>
  </si>
  <si>
    <t>La mitad de los cadetes estudia 147,43 minutos a la semana</t>
  </si>
  <si>
    <t>Los cadetes que estudian entre 180 y 120 minutos a la semana representan el 5% del total de cadetes</t>
  </si>
  <si>
    <t>88 cadetes estudian a lo mas 180 minutos a la semana</t>
  </si>
  <si>
    <t>18 de los cadetes estudian a lo mas 120 minutos a la semana</t>
  </si>
  <si>
    <t>53% de los cadetes estudian a lo mas 150 minutos a la semana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</si>
</sst>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6">
    <xf numFmtId="0" fontId="0" fillId="0" borderId="0" xfId="0"/>
    <xf numFmtId="0" fontId="5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0" fillId="0" borderId="18" xfId="0" applyBorder="1"/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4" fillId="6" borderId="18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1" fillId="5" borderId="20" xfId="0" applyFont="1" applyFill="1" applyBorder="1" applyAlignment="1">
      <alignment horizontal="left" vertical="center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5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left" vertical="center"/>
    </xf>
    <xf numFmtId="9" fontId="0" fillId="0" borderId="12" xfId="2" applyFont="1" applyBorder="1"/>
    <xf numFmtId="9" fontId="0" fillId="0" borderId="12" xfId="0" applyNumberFormat="1" applyBorder="1"/>
    <xf numFmtId="9" fontId="0" fillId="0" borderId="13" xfId="0" applyNumberFormat="1" applyBorder="1"/>
    <xf numFmtId="9" fontId="0" fillId="0" borderId="13" xfId="2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9" fontId="0" fillId="0" borderId="14" xfId="2" applyFont="1" applyBorder="1"/>
    <xf numFmtId="9" fontId="0" fillId="0" borderId="1" xfId="2" applyFont="1" applyBorder="1"/>
    <xf numFmtId="0" fontId="5" fillId="0" borderId="14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3" borderId="27" xfId="0" applyFill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2" fontId="0" fillId="0" borderId="1" xfId="0" applyNumberFormat="1" applyBorder="1"/>
    <xf numFmtId="0" fontId="5" fillId="7" borderId="13" xfId="0" applyFont="1" applyFill="1" applyBorder="1" applyAlignment="1">
      <alignment horizontal="center"/>
    </xf>
    <xf numFmtId="0" fontId="5" fillId="7" borderId="29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0" fillId="7" borderId="13" xfId="0" applyFill="1" applyBorder="1"/>
    <xf numFmtId="9" fontId="0" fillId="7" borderId="12" xfId="2" applyFont="1" applyFill="1" applyBorder="1"/>
    <xf numFmtId="9" fontId="0" fillId="7" borderId="13" xfId="0" applyNumberFormat="1" applyFill="1" applyBorder="1"/>
    <xf numFmtId="0" fontId="0" fillId="7" borderId="27" xfId="0" applyFill="1" applyBorder="1"/>
    <xf numFmtId="2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6</xdr:col>
      <xdr:colOff>0</xdr:colOff>
      <xdr:row>34</xdr:row>
      <xdr:rowOff>101600</xdr:rowOff>
    </xdr:to>
    <xdr:pic>
      <xdr:nvPicPr>
        <xdr:cNvPr id="6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4000" y="4953000"/>
          <a:ext cx="3048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zoomScale="80" zoomScaleNormal="80"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4" t="s">
        <v>19</v>
      </c>
      <c r="E2" s="35"/>
      <c r="F2" s="35"/>
      <c r="G2" s="35"/>
      <c r="H2" s="35"/>
      <c r="I2" s="35"/>
      <c r="J2" s="36"/>
    </row>
    <row r="4" spans="4:10" ht="15.75" thickBot="1"/>
    <row r="5" spans="4:10" ht="26.25" customHeight="1" thickBot="1">
      <c r="D5" s="37" t="s">
        <v>40</v>
      </c>
      <c r="E5" s="38"/>
      <c r="F5" s="38"/>
      <c r="G5" s="38"/>
      <c r="H5" s="38"/>
      <c r="I5" s="38"/>
      <c r="J5" s="39"/>
    </row>
    <row r="6" spans="4:10" ht="26.25" customHeight="1" thickBot="1">
      <c r="D6" s="37" t="s">
        <v>41</v>
      </c>
      <c r="E6" s="38"/>
      <c r="F6" s="38"/>
      <c r="G6" s="38"/>
      <c r="H6" s="38"/>
      <c r="I6" s="38"/>
      <c r="J6" s="39"/>
    </row>
    <row r="7" spans="4:10" ht="26.25" customHeight="1" thickBot="1">
      <c r="D7" s="37" t="s">
        <v>42</v>
      </c>
      <c r="E7" s="38"/>
      <c r="F7" s="38"/>
      <c r="G7" s="38"/>
      <c r="H7" s="38"/>
      <c r="I7" s="38"/>
      <c r="J7" s="3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29"/>
  <sheetViews>
    <sheetView tabSelected="1" topLeftCell="A10" zoomScale="110" zoomScaleNormal="110" workbookViewId="0">
      <selection activeCell="C27" sqref="C27"/>
    </sheetView>
  </sheetViews>
  <sheetFormatPr baseColWidth="10" defaultRowHeight="15"/>
  <cols>
    <col min="1" max="1" width="9.85546875" customWidth="1"/>
    <col min="2" max="2" width="14.7109375" customWidth="1"/>
    <col min="3" max="3" width="15" customWidth="1"/>
  </cols>
  <sheetData>
    <row r="1" spans="1:8">
      <c r="A1" s="31" t="s">
        <v>1</v>
      </c>
      <c r="B1" s="31" t="s">
        <v>2</v>
      </c>
    </row>
    <row r="3" spans="1:8">
      <c r="B3" s="40" t="s">
        <v>31</v>
      </c>
      <c r="C3" s="40"/>
      <c r="D3" s="40"/>
      <c r="E3" s="40"/>
      <c r="F3" s="40"/>
      <c r="G3" s="40"/>
      <c r="H3" s="40"/>
    </row>
    <row r="6" spans="1:8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</row>
    <row r="7" spans="1:8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</row>
    <row r="8" spans="1:8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</row>
    <row r="9" spans="1:8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</row>
    <row r="10" spans="1:8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</row>
    <row r="11" spans="1:8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</row>
    <row r="14" spans="1:8">
      <c r="B14" t="s">
        <v>37</v>
      </c>
    </row>
    <row r="15" spans="1:8">
      <c r="B15" t="s">
        <v>39</v>
      </c>
    </row>
    <row r="16" spans="1:8" ht="15.75" thickBot="1"/>
    <row r="17" spans="2:6" ht="24" thickBot="1">
      <c r="B17" s="20" t="s">
        <v>4</v>
      </c>
      <c r="C17" s="20" t="s">
        <v>5</v>
      </c>
      <c r="D17" s="20" t="s">
        <v>6</v>
      </c>
      <c r="E17" s="20" t="s">
        <v>11</v>
      </c>
      <c r="F17" s="20" t="s">
        <v>12</v>
      </c>
    </row>
    <row r="18" spans="2:6" ht="19.5" thickBot="1">
      <c r="B18" s="13" t="s">
        <v>33</v>
      </c>
      <c r="C18" s="15">
        <f>COUNTIF(nivel, B18)</f>
        <v>7</v>
      </c>
      <c r="D18" s="17">
        <f>C18</f>
        <v>7</v>
      </c>
      <c r="E18" s="51">
        <f>C18/$C$23</f>
        <v>0.19444444444444445</v>
      </c>
      <c r="F18" s="52">
        <f>E18</f>
        <v>0.19444444444444445</v>
      </c>
    </row>
    <row r="19" spans="2:6" ht="19.5" thickBot="1">
      <c r="B19" s="14" t="s">
        <v>32</v>
      </c>
      <c r="C19" s="15">
        <f>COUNTIF(nivel, B19)</f>
        <v>3</v>
      </c>
      <c r="D19" s="18">
        <f>D18+C19</f>
        <v>10</v>
      </c>
      <c r="E19" s="51">
        <f t="shared" ref="E19:E22" si="0">C19/$C$23</f>
        <v>8.3333333333333329E-2</v>
      </c>
      <c r="F19" s="53">
        <f>F18+E19</f>
        <v>0.27777777777777779</v>
      </c>
    </row>
    <row r="20" spans="2:6" ht="19.5" thickBot="1">
      <c r="B20" s="14" t="s">
        <v>34</v>
      </c>
      <c r="C20" s="15">
        <f>COUNTIF(nivel, B20)</f>
        <v>9</v>
      </c>
      <c r="D20" s="18">
        <f t="shared" ref="D20:D22" si="1">D19+C20</f>
        <v>19</v>
      </c>
      <c r="E20" s="51">
        <f t="shared" si="0"/>
        <v>0.25</v>
      </c>
      <c r="F20" s="53">
        <f t="shared" ref="F20:F22" si="2">F19+E20</f>
        <v>0.52777777777777779</v>
      </c>
    </row>
    <row r="21" spans="2:6" ht="19.5" thickBot="1">
      <c r="B21" s="14" t="s">
        <v>35</v>
      </c>
      <c r="C21" s="15">
        <f>COUNTIF(nivel, B21)</f>
        <v>10</v>
      </c>
      <c r="D21" s="18">
        <f t="shared" si="1"/>
        <v>29</v>
      </c>
      <c r="E21" s="51">
        <f t="shared" si="0"/>
        <v>0.27777777777777779</v>
      </c>
      <c r="F21" s="53">
        <f t="shared" si="2"/>
        <v>0.80555555555555558</v>
      </c>
    </row>
    <row r="22" spans="2:6" ht="19.5" thickBot="1">
      <c r="B22" s="14" t="s">
        <v>36</v>
      </c>
      <c r="C22" s="15">
        <f>COUNTIF(nivel, B22)</f>
        <v>7</v>
      </c>
      <c r="D22" s="18">
        <f t="shared" si="1"/>
        <v>36</v>
      </c>
      <c r="E22" s="51">
        <f t="shared" si="0"/>
        <v>0.19444444444444445</v>
      </c>
      <c r="F22" s="53">
        <f t="shared" si="2"/>
        <v>1</v>
      </c>
    </row>
    <row r="23" spans="2:6" ht="19.5" thickBot="1">
      <c r="B23" s="21" t="s">
        <v>13</v>
      </c>
      <c r="C23" s="22">
        <f>SUM(C18:C22)</f>
        <v>36</v>
      </c>
    </row>
    <row r="25" spans="2:6" ht="18.75">
      <c r="B25" s="55" t="s">
        <v>44</v>
      </c>
      <c r="C25" t="s">
        <v>46</v>
      </c>
    </row>
    <row r="27" spans="2:6" ht="18.75">
      <c r="B27" s="56"/>
    </row>
    <row r="28" spans="2:6" ht="18.75">
      <c r="B28" s="56"/>
    </row>
    <row r="29" spans="2:6" ht="18.75">
      <c r="B29" s="56" t="s">
        <v>45</v>
      </c>
      <c r="C29" t="s">
        <v>47</v>
      </c>
    </row>
  </sheetData>
  <mergeCells count="1">
    <mergeCell ref="B3:H3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B1" zoomScale="80" zoomScaleNormal="80" workbookViewId="0">
      <selection activeCell="M33" sqref="M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2" t="s">
        <v>0</v>
      </c>
      <c r="B2" s="33" t="s">
        <v>38</v>
      </c>
    </row>
    <row r="4" spans="1:14" ht="15.75">
      <c r="C4" s="42" t="s">
        <v>30</v>
      </c>
      <c r="D4" s="42"/>
      <c r="E4" s="42"/>
      <c r="F4" s="42"/>
      <c r="G4" s="42"/>
      <c r="H4" s="42"/>
      <c r="I4" s="42"/>
      <c r="J4" s="42"/>
      <c r="K4" s="42"/>
      <c r="L4" s="42"/>
      <c r="M4" s="41"/>
      <c r="N4" s="41"/>
    </row>
    <row r="5" spans="1:14" ht="21" customHeight="1"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20" t="s">
        <v>4</v>
      </c>
      <c r="M18" s="20" t="s">
        <v>5</v>
      </c>
      <c r="N18" s="20" t="s">
        <v>6</v>
      </c>
      <c r="O18" s="20" t="s">
        <v>11</v>
      </c>
      <c r="P18" s="20" t="s">
        <v>12</v>
      </c>
      <c r="Q18" s="57" t="s">
        <v>43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5">
        <v>0</v>
      </c>
      <c r="M19" s="15">
        <f>COUNTIF(sotas, L19)</f>
        <v>15</v>
      </c>
      <c r="N19" s="17">
        <f>M19</f>
        <v>15</v>
      </c>
      <c r="O19" s="51">
        <f>M19/$M$25</f>
        <v>0.16666666666666666</v>
      </c>
      <c r="P19" s="51">
        <f>O19</f>
        <v>0.16666666666666666</v>
      </c>
      <c r="Q19" s="18">
        <f>L19*M19</f>
        <v>0</v>
      </c>
    </row>
    <row r="20" spans="3:20" ht="19.5" thickBot="1">
      <c r="L20" s="16">
        <v>1</v>
      </c>
      <c r="M20" s="15">
        <f>COUNTIF(sotas, L20)</f>
        <v>9</v>
      </c>
      <c r="N20" s="18">
        <f>N19+M20</f>
        <v>24</v>
      </c>
      <c r="O20" s="51">
        <f t="shared" ref="O20:O24" si="0">M20/$M$25</f>
        <v>0.1</v>
      </c>
      <c r="P20" s="54">
        <f>P19+O20</f>
        <v>0.26666666666666666</v>
      </c>
      <c r="Q20" s="18">
        <f t="shared" ref="Q20:Q24" si="1">L20*M20</f>
        <v>9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6">
        <v>2</v>
      </c>
      <c r="M21" s="15">
        <f>COUNTIF(sotas, L21)</f>
        <v>25</v>
      </c>
      <c r="N21" s="18">
        <f t="shared" ref="N21:N24" si="2">N20+M21</f>
        <v>49</v>
      </c>
      <c r="O21" s="51">
        <f t="shared" si="0"/>
        <v>0.27777777777777779</v>
      </c>
      <c r="P21" s="54">
        <f t="shared" ref="P21:P24" si="3">P20+O21</f>
        <v>0.54444444444444451</v>
      </c>
      <c r="Q21" s="18">
        <f t="shared" si="1"/>
        <v>50</v>
      </c>
    </row>
    <row r="22" spans="3:20" ht="19.5" thickBot="1">
      <c r="C22" s="40"/>
      <c r="D22" s="40"/>
      <c r="E22" s="40"/>
      <c r="F22" s="40"/>
      <c r="G22" s="40"/>
      <c r="H22" s="40"/>
      <c r="I22" s="40"/>
      <c r="J22" s="40"/>
      <c r="L22" s="16">
        <v>3</v>
      </c>
      <c r="M22" s="15">
        <f>COUNTIF(sotas, L22)</f>
        <v>14</v>
      </c>
      <c r="N22" s="18">
        <f t="shared" si="2"/>
        <v>63</v>
      </c>
      <c r="O22" s="51">
        <f t="shared" si="0"/>
        <v>0.15555555555555556</v>
      </c>
      <c r="P22" s="54">
        <f t="shared" si="3"/>
        <v>0.70000000000000007</v>
      </c>
      <c r="Q22" s="18">
        <f t="shared" si="1"/>
        <v>42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6">
        <v>4</v>
      </c>
      <c r="M23" s="15">
        <f>COUNTIF(sotas, L23)</f>
        <v>14</v>
      </c>
      <c r="N23" s="18">
        <f t="shared" si="2"/>
        <v>77</v>
      </c>
      <c r="O23" s="51">
        <f t="shared" si="0"/>
        <v>0.15555555555555556</v>
      </c>
      <c r="P23" s="54">
        <f t="shared" si="3"/>
        <v>0.85555555555555562</v>
      </c>
      <c r="Q23" s="18">
        <f t="shared" si="1"/>
        <v>56</v>
      </c>
    </row>
    <row r="24" spans="3:20" ht="19.5" thickBot="1">
      <c r="L24" s="60">
        <v>5</v>
      </c>
      <c r="M24" s="15">
        <f>COUNTIF(sotas, L24)</f>
        <v>13</v>
      </c>
      <c r="N24" s="19">
        <f t="shared" si="2"/>
        <v>90</v>
      </c>
      <c r="O24" s="59">
        <f t="shared" si="0"/>
        <v>0.14444444444444443</v>
      </c>
      <c r="P24" s="58">
        <f t="shared" si="3"/>
        <v>1</v>
      </c>
      <c r="Q24" s="19">
        <f t="shared" si="1"/>
        <v>65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21" t="s">
        <v>13</v>
      </c>
      <c r="M25" s="22">
        <f>SUM(M19:M24)</f>
        <v>90</v>
      </c>
      <c r="Q25">
        <f>SUM(Q19:Q24)</f>
        <v>222</v>
      </c>
    </row>
    <row r="27" spans="3:20" ht="15.75">
      <c r="C27" s="3" t="s">
        <v>10</v>
      </c>
    </row>
    <row r="28" spans="3:20" ht="15.75" thickBot="1"/>
    <row r="29" spans="3:20" ht="19.5" thickBot="1">
      <c r="L29" s="23" t="s">
        <v>14</v>
      </c>
      <c r="M29" s="22">
        <v>2</v>
      </c>
      <c r="N29" s="82" t="s">
        <v>48</v>
      </c>
      <c r="O29" s="83"/>
      <c r="P29" s="83"/>
      <c r="Q29" s="83"/>
      <c r="R29" s="83"/>
      <c r="S29" s="83"/>
      <c r="T29" s="84"/>
    </row>
    <row r="30" spans="3:20" ht="15.75" thickBot="1">
      <c r="N30" s="85"/>
      <c r="O30" s="85"/>
      <c r="P30" s="85"/>
      <c r="Q30" s="85"/>
      <c r="R30" s="85"/>
      <c r="S30" s="85"/>
      <c r="T30" s="85"/>
    </row>
    <row r="31" spans="3:20" ht="19.5" thickBot="1">
      <c r="L31" s="23" t="s">
        <v>15</v>
      </c>
      <c r="M31" s="22">
        <v>2</v>
      </c>
      <c r="N31" s="82" t="s">
        <v>49</v>
      </c>
      <c r="O31" s="83"/>
      <c r="P31" s="83"/>
      <c r="Q31" s="83"/>
      <c r="R31" s="83"/>
      <c r="S31" s="83"/>
      <c r="T31" s="84"/>
    </row>
    <row r="32" spans="3:20" ht="15.75" thickBot="1">
      <c r="N32" s="85"/>
      <c r="O32" s="85"/>
      <c r="P32" s="85"/>
      <c r="Q32" s="85"/>
      <c r="R32" s="85"/>
      <c r="S32" s="85"/>
      <c r="T32" s="85"/>
    </row>
    <row r="33" spans="12:20" ht="19.5" thickBot="1">
      <c r="L33" s="23" t="s">
        <v>16</v>
      </c>
      <c r="M33" s="67">
        <f>Q25/M25</f>
        <v>2.4666666666666668</v>
      </c>
      <c r="N33" s="82" t="s">
        <v>50</v>
      </c>
      <c r="O33" s="83"/>
      <c r="P33" s="83"/>
      <c r="Q33" s="83"/>
      <c r="R33" s="83"/>
      <c r="S33" s="83"/>
      <c r="T33" s="84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zoomScale="80" zoomScaleNormal="80" workbookViewId="0">
      <selection activeCell="K27" sqref="K27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  <col min="12" max="12" width="37.7109375" customWidth="1"/>
  </cols>
  <sheetData>
    <row r="1" spans="1:15" ht="15.75" thickBot="1"/>
    <row r="2" spans="1:15" ht="16.5" thickBot="1">
      <c r="A2" s="32" t="s">
        <v>3</v>
      </c>
      <c r="B2" s="33" t="s">
        <v>38</v>
      </c>
      <c r="C2" s="25"/>
    </row>
    <row r="4" spans="1:15" ht="15.75">
      <c r="B4" s="41" t="s">
        <v>22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ht="15.75" thickBot="1"/>
    <row r="6" spans="1:15" ht="81" customHeight="1" thickBot="1">
      <c r="C6" s="46" t="s">
        <v>21</v>
      </c>
      <c r="D6" s="47"/>
      <c r="E6" s="29" t="s">
        <v>4</v>
      </c>
      <c r="F6" s="20" t="s">
        <v>5</v>
      </c>
      <c r="G6" s="20" t="s">
        <v>6</v>
      </c>
      <c r="H6" s="20" t="s">
        <v>11</v>
      </c>
      <c r="I6" s="20" t="s">
        <v>12</v>
      </c>
      <c r="J6" s="20" t="s">
        <v>24</v>
      </c>
    </row>
    <row r="7" spans="1:15" ht="19.5" thickBot="1">
      <c r="C7" s="15">
        <v>60</v>
      </c>
      <c r="D7" s="65">
        <v>90</v>
      </c>
      <c r="E7" s="63">
        <f>AVERAGE(C7, D7)</f>
        <v>75</v>
      </c>
      <c r="F7" s="15">
        <v>25</v>
      </c>
      <c r="G7" s="17">
        <f>F7</f>
        <v>25</v>
      </c>
      <c r="H7" s="51">
        <f>F7/$F$14</f>
        <v>0.25</v>
      </c>
      <c r="I7" s="52">
        <f>H7</f>
        <v>0.25</v>
      </c>
      <c r="J7" s="62">
        <f>E7*F7</f>
        <v>1875</v>
      </c>
    </row>
    <row r="8" spans="1:15" ht="19.5" thickBot="1">
      <c r="C8" s="16">
        <v>90</v>
      </c>
      <c r="D8" s="26">
        <v>120</v>
      </c>
      <c r="E8" s="63">
        <f>AVERAGE(C8, D8)</f>
        <v>105</v>
      </c>
      <c r="F8" s="16">
        <v>18</v>
      </c>
      <c r="G8" s="18">
        <f>G7+F8</f>
        <v>43</v>
      </c>
      <c r="H8" s="51">
        <f>F8/$F$14</f>
        <v>0.18</v>
      </c>
      <c r="I8" s="53">
        <f>I7+H8</f>
        <v>0.43</v>
      </c>
      <c r="J8" s="62">
        <f t="shared" ref="J8:J13" si="0">E8*F8</f>
        <v>1890</v>
      </c>
    </row>
    <row r="9" spans="1:15" ht="19.5" thickBot="1">
      <c r="C9" s="16">
        <v>120</v>
      </c>
      <c r="D9" s="26">
        <v>150</v>
      </c>
      <c r="E9" s="63">
        <f t="shared" ref="E9:E13" si="1">AVERAGE(C9, D9)</f>
        <v>135</v>
      </c>
      <c r="F9" s="16">
        <v>10</v>
      </c>
      <c r="G9" s="18">
        <f t="shared" ref="G9:G12" si="2">G8+F9</f>
        <v>53</v>
      </c>
      <c r="H9" s="51">
        <f>F9/$F$14</f>
        <v>0.1</v>
      </c>
      <c r="I9" s="53">
        <f t="shared" ref="I9:I12" si="3">I8+H9</f>
        <v>0.53</v>
      </c>
      <c r="J9" s="62">
        <f t="shared" si="0"/>
        <v>1350</v>
      </c>
    </row>
    <row r="10" spans="1:15" ht="19.5" thickBot="1">
      <c r="C10" s="68">
        <v>150</v>
      </c>
      <c r="D10" s="69">
        <v>180</v>
      </c>
      <c r="E10" s="70">
        <f t="shared" si="1"/>
        <v>165</v>
      </c>
      <c r="F10" s="68">
        <v>35</v>
      </c>
      <c r="G10" s="71">
        <f t="shared" si="2"/>
        <v>88</v>
      </c>
      <c r="H10" s="72">
        <f>F10/$F$14</f>
        <v>0.35</v>
      </c>
      <c r="I10" s="73">
        <f t="shared" si="3"/>
        <v>0.88</v>
      </c>
      <c r="J10" s="74">
        <f t="shared" si="0"/>
        <v>5775</v>
      </c>
    </row>
    <row r="11" spans="1:15" ht="19.5" thickBot="1">
      <c r="C11" s="16">
        <v>180</v>
      </c>
      <c r="D11" s="26">
        <v>210</v>
      </c>
      <c r="E11" s="63">
        <f t="shared" si="1"/>
        <v>195</v>
      </c>
      <c r="F11" s="16">
        <v>5</v>
      </c>
      <c r="G11" s="18">
        <f t="shared" si="2"/>
        <v>93</v>
      </c>
      <c r="H11" s="51">
        <f>F11/$F$14</f>
        <v>0.05</v>
      </c>
      <c r="I11" s="53">
        <f t="shared" si="3"/>
        <v>0.93</v>
      </c>
      <c r="J11" s="62">
        <f t="shared" si="0"/>
        <v>975</v>
      </c>
    </row>
    <row r="12" spans="1:15" ht="19.5" thickBot="1">
      <c r="C12" s="16">
        <v>210</v>
      </c>
      <c r="D12" s="26">
        <v>240</v>
      </c>
      <c r="E12" s="63">
        <f t="shared" si="1"/>
        <v>225</v>
      </c>
      <c r="F12" s="16">
        <v>5</v>
      </c>
      <c r="G12" s="18">
        <f t="shared" si="2"/>
        <v>98</v>
      </c>
      <c r="H12" s="51">
        <f>F12/$F$14</f>
        <v>0.05</v>
      </c>
      <c r="I12" s="53">
        <f t="shared" si="3"/>
        <v>0.98000000000000009</v>
      </c>
      <c r="J12" s="62">
        <f t="shared" si="0"/>
        <v>1125</v>
      </c>
    </row>
    <row r="13" spans="1:15" ht="19.5" thickBot="1">
      <c r="C13" s="60">
        <v>240</v>
      </c>
      <c r="D13" s="66">
        <v>270</v>
      </c>
      <c r="E13" s="64">
        <f t="shared" si="1"/>
        <v>255</v>
      </c>
      <c r="F13" s="60">
        <v>2</v>
      </c>
      <c r="G13" s="18">
        <f>G12+F13</f>
        <v>100</v>
      </c>
      <c r="H13" s="51">
        <f>F13/$F$14</f>
        <v>0.02</v>
      </c>
      <c r="I13" s="53">
        <f>I12+H13</f>
        <v>1</v>
      </c>
      <c r="J13" s="62">
        <f t="shared" si="0"/>
        <v>510</v>
      </c>
    </row>
    <row r="14" spans="1:15" ht="16.5" thickBot="1">
      <c r="D14" s="27"/>
      <c r="E14" s="27" t="s">
        <v>13</v>
      </c>
      <c r="F14" s="28">
        <f>SUM(F7:F13)</f>
        <v>100</v>
      </c>
      <c r="G14" s="61"/>
      <c r="J14" s="22">
        <f>SUM(J7:J13)</f>
        <v>13500</v>
      </c>
    </row>
    <row r="15" spans="1:15" ht="15.75">
      <c r="K15" s="48"/>
      <c r="L15" s="48"/>
    </row>
    <row r="16" spans="1:15" ht="27.75" customHeight="1" thickBot="1">
      <c r="K16" s="3"/>
      <c r="L16" s="3"/>
    </row>
    <row r="17" spans="1:12" ht="23.25" customHeight="1" thickBot="1">
      <c r="A17" s="43" t="s">
        <v>23</v>
      </c>
      <c r="B17" s="44"/>
      <c r="C17" s="44"/>
      <c r="D17" s="44"/>
      <c r="E17" s="44"/>
      <c r="F17" s="44"/>
      <c r="G17" s="44"/>
      <c r="H17" s="45"/>
      <c r="K17" s="2"/>
    </row>
    <row r="18" spans="1:12" ht="28.5" customHeight="1" thickBot="1">
      <c r="A18" s="43" t="s">
        <v>27</v>
      </c>
      <c r="B18" s="44"/>
      <c r="C18" s="44"/>
      <c r="D18" s="45"/>
      <c r="E18" s="76" t="s">
        <v>56</v>
      </c>
      <c r="F18" s="77"/>
      <c r="G18" s="77"/>
      <c r="H18" s="77"/>
      <c r="I18" s="77"/>
      <c r="J18" s="77"/>
      <c r="K18" s="77"/>
      <c r="L18" s="78"/>
    </row>
    <row r="19" spans="1:12" ht="28.5" customHeight="1" thickBot="1">
      <c r="A19" s="49" t="s">
        <v>17</v>
      </c>
      <c r="B19" s="49"/>
      <c r="C19" s="49"/>
      <c r="D19" s="50"/>
      <c r="E19" s="76" t="s">
        <v>55</v>
      </c>
      <c r="F19" s="77"/>
      <c r="G19" s="77"/>
      <c r="H19" s="77"/>
      <c r="I19" s="77"/>
      <c r="J19" s="77"/>
      <c r="K19" s="77"/>
      <c r="L19" s="78"/>
    </row>
    <row r="20" spans="1:12" ht="28.5" customHeight="1" thickBot="1">
      <c r="A20" s="43" t="s">
        <v>18</v>
      </c>
      <c r="B20" s="44"/>
      <c r="C20" s="44"/>
      <c r="D20" s="45"/>
      <c r="E20" s="79" t="s">
        <v>54</v>
      </c>
      <c r="F20" s="80"/>
      <c r="G20" s="80"/>
      <c r="H20" s="80"/>
      <c r="I20" s="80"/>
      <c r="J20" s="80"/>
      <c r="K20" s="80"/>
      <c r="L20" s="81"/>
    </row>
    <row r="21" spans="1:12" ht="28.5" customHeight="1" thickBot="1">
      <c r="A21" s="43" t="s">
        <v>28</v>
      </c>
      <c r="B21" s="44"/>
      <c r="C21" s="44"/>
      <c r="D21" s="45"/>
      <c r="E21" s="76" t="s">
        <v>57</v>
      </c>
      <c r="F21" s="77"/>
      <c r="G21" s="77"/>
      <c r="H21" s="77"/>
      <c r="I21" s="77"/>
      <c r="J21" s="77"/>
      <c r="K21" s="77"/>
      <c r="L21" s="78"/>
    </row>
    <row r="22" spans="1:12" ht="28.5" customHeight="1" thickBot="1">
      <c r="A22" s="43" t="s">
        <v>29</v>
      </c>
      <c r="B22" s="44"/>
      <c r="C22" s="44"/>
      <c r="D22" s="45"/>
      <c r="E22" s="75">
        <f>C10+(F10-F9)/((F10-F9)+(F10-F11))*(D10-C10)</f>
        <v>163.63636363636363</v>
      </c>
      <c r="F22" s="79" t="s">
        <v>52</v>
      </c>
      <c r="G22" s="80"/>
      <c r="H22" s="80"/>
      <c r="I22" s="80"/>
      <c r="J22" s="80"/>
      <c r="K22" s="80"/>
      <c r="L22" s="81"/>
    </row>
    <row r="23" spans="1:12" ht="28.5" customHeight="1" thickBot="1">
      <c r="A23" s="43" t="s">
        <v>25</v>
      </c>
      <c r="B23" s="44"/>
      <c r="C23" s="44"/>
      <c r="D23" s="45"/>
      <c r="E23" s="75">
        <f>C10+((100/2)-G9)/F10*(D10-C10)</f>
        <v>147.42857142857142</v>
      </c>
      <c r="F23" s="76" t="s">
        <v>53</v>
      </c>
      <c r="G23" s="77"/>
      <c r="H23" s="77"/>
      <c r="I23" s="77"/>
      <c r="J23" s="77"/>
      <c r="K23" s="77"/>
      <c r="L23" s="78"/>
    </row>
    <row r="24" spans="1:12" ht="28.5" customHeight="1" thickBot="1">
      <c r="A24" s="43" t="s">
        <v>26</v>
      </c>
      <c r="B24" s="44"/>
      <c r="C24" s="44"/>
      <c r="D24" s="45"/>
      <c r="E24" s="30">
        <f>J14/F14</f>
        <v>135</v>
      </c>
      <c r="F24" s="79" t="s">
        <v>51</v>
      </c>
      <c r="G24" s="80"/>
      <c r="H24" s="80"/>
      <c r="I24" s="80"/>
      <c r="J24" s="80"/>
      <c r="K24" s="80"/>
      <c r="L24" s="81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C6:D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7" sqref="C27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nivel</vt:lpstr>
      <vt:lpstr>sotas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Labingles_18</cp:lastModifiedBy>
  <dcterms:created xsi:type="dcterms:W3CDTF">2023-05-16T14:03:51Z</dcterms:created>
  <dcterms:modified xsi:type="dcterms:W3CDTF">2023-05-31T14:57:14Z</dcterms:modified>
</cp:coreProperties>
</file>