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4" i="2"/>
  <c r="G23"/>
  <c r="G22"/>
  <c r="G18" i="1"/>
  <c r="G16"/>
  <c r="H16" i="2"/>
  <c r="J16"/>
  <c r="J15"/>
  <c r="J8"/>
  <c r="J9"/>
  <c r="J10"/>
  <c r="J11"/>
  <c r="J12"/>
  <c r="J13"/>
  <c r="J14"/>
  <c r="J7"/>
  <c r="J6"/>
  <c r="G17" i="1"/>
  <c r="K13"/>
  <c r="I13"/>
  <c r="G13"/>
  <c r="I8" i="2"/>
  <c r="I9"/>
  <c r="I10" s="1"/>
  <c r="I11" s="1"/>
  <c r="I12" s="1"/>
  <c r="I13" s="1"/>
  <c r="I14" s="1"/>
  <c r="I15" s="1"/>
  <c r="I7"/>
  <c r="I6"/>
  <c r="H7"/>
  <c r="H8"/>
  <c r="H9"/>
  <c r="H10"/>
  <c r="H11"/>
  <c r="H12"/>
  <c r="H13"/>
  <c r="H14"/>
  <c r="H15"/>
  <c r="H6"/>
  <c r="G8"/>
  <c r="G9"/>
  <c r="G10" s="1"/>
  <c r="G11" s="1"/>
  <c r="G12" s="1"/>
  <c r="G13" s="1"/>
  <c r="G14" s="1"/>
  <c r="G15" s="1"/>
  <c r="G7"/>
  <c r="G6"/>
  <c r="E7"/>
  <c r="E8"/>
  <c r="E9"/>
  <c r="E10"/>
  <c r="E11"/>
  <c r="E12"/>
  <c r="E13"/>
  <c r="E14"/>
  <c r="E15"/>
  <c r="E6"/>
  <c r="K12" i="1"/>
  <c r="K11"/>
  <c r="K10"/>
  <c r="K9"/>
  <c r="K8"/>
  <c r="K7"/>
  <c r="K6"/>
  <c r="H7"/>
  <c r="H8" s="1"/>
  <c r="H9" s="1"/>
  <c r="H10" s="1"/>
  <c r="H11" s="1"/>
  <c r="H12" s="1"/>
  <c r="H6"/>
  <c r="F7"/>
  <c r="F8"/>
  <c r="F9"/>
  <c r="F10"/>
  <c r="F11"/>
  <c r="F12"/>
  <c r="F6"/>
  <c r="I7" l="1"/>
  <c r="I11"/>
  <c r="I10"/>
  <c r="I9"/>
  <c r="I6"/>
  <c r="J6" s="1"/>
  <c r="J7" s="1"/>
  <c r="I8"/>
  <c r="I12"/>
  <c r="F16" i="2"/>
  <c r="D8"/>
  <c r="C8"/>
  <c r="J8" i="1" l="1"/>
  <c r="J9" s="1"/>
  <c r="J10" s="1"/>
  <c r="J11" s="1"/>
  <c r="J12" s="1"/>
  <c r="C9" i="2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<sst xmlns="http://schemas.openxmlformats.org/spreadsheetml/2006/main" count="35" uniqueCount="24">
  <si>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</si>
  <si>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</si>
  <si>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</si>
  <si>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</si>
  <si>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</si>
  <si>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</si>
  <si>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</si>
  <si>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</si>
  <si>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</si>
  <si>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</si>
  <si>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</si>
  <si>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</si>
  <si>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</si>
  <si>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</si>
  <si>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</si>
  <si>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r>
      <rPr>
        <b/>
        <vertAlign val="subscript"/>
        <sz val="16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</si>
  <si>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>mi*fi</t>
  </si>
  <si>
    <t>n =</t>
  </si>
  <si>
    <t>En promedio utilizan el celular 1080 minutos</t>
  </si>
  <si>
    <t>La mayoría utiliza el celular entre 900 y 1100 minutos</t>
  </si>
  <si>
    <t>El 50% de los brigadieres usa el celular al menos 1025 minutos</t>
  </si>
  <si>
    <t>La mayoría de los cadetes miden entre 1,75mts y 1,80mts</t>
  </si>
  <si>
    <t>En promedio los cadetes miden 1,81mts</t>
  </si>
  <si>
    <t>La mitad de los cadetes mide a lo más 1,79mts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</si>
</sst>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b/>
      <vertAlign val="subscript"/>
      <sz val="16"/>
      <color theme="1"/>
      <name val="Calibri"/>
      <family val="2"/>
      <scheme val="minor"/>
    </font>
    <font>
      <b/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69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4" xfId="0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6" fillId="0" borderId="13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9" fontId="0" fillId="0" borderId="4" xfId="1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9" fontId="4" fillId="0" borderId="7" xfId="1" applyFont="1" applyBorder="1" applyAlignment="1">
      <alignment horizontal="center" vertical="center"/>
    </xf>
    <xf numFmtId="9" fontId="4" fillId="0" borderId="4" xfId="1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9" fontId="0" fillId="0" borderId="22" xfId="0" applyNumberFormat="1" applyBorder="1" applyAlignment="1">
      <alignment horizontal="center"/>
    </xf>
    <xf numFmtId="9" fontId="0" fillId="0" borderId="4" xfId="0" applyNumberFormat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5" fillId="0" borderId="11" xfId="0" applyFont="1" applyBorder="1" applyAlignment="1">
      <alignment horizontal="center"/>
    </xf>
    <xf numFmtId="9" fontId="0" fillId="0" borderId="23" xfId="1" applyFont="1" applyBorder="1" applyAlignment="1">
      <alignment horizontal="center"/>
    </xf>
    <xf numFmtId="9" fontId="0" fillId="0" borderId="24" xfId="1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" xfId="0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2" fontId="4" fillId="0" borderId="22" xfId="0" applyNumberFormat="1" applyFont="1" applyBorder="1" applyAlignment="1">
      <alignment horizontal="center"/>
    </xf>
    <xf numFmtId="2" fontId="4" fillId="0" borderId="4" xfId="0" applyNumberFormat="1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2" fontId="4" fillId="0" borderId="8" xfId="0" applyNumberFormat="1" applyFont="1" applyBorder="1" applyAlignment="1">
      <alignment horizontal="center"/>
    </xf>
    <xf numFmtId="2" fontId="4" fillId="0" borderId="5" xfId="0" applyNumberFormat="1" applyFont="1" applyBorder="1" applyAlignment="1">
      <alignment horizontal="center"/>
    </xf>
    <xf numFmtId="2" fontId="4" fillId="0" borderId="2" xfId="0" applyNumberFormat="1" applyFont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9" fontId="0" fillId="3" borderId="1" xfId="1" applyFont="1" applyFill="1" applyBorder="1" applyAlignment="1">
      <alignment horizontal="center" vertical="center"/>
    </xf>
    <xf numFmtId="9" fontId="0" fillId="3" borderId="10" xfId="0" applyNumberForma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0" borderId="12" xfId="0" applyBorder="1" applyAlignment="1">
      <alignment horizontal="right" vertical="center"/>
    </xf>
    <xf numFmtId="1" fontId="10" fillId="0" borderId="0" xfId="0" applyNumberFormat="1" applyFont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9" fontId="1" fillId="0" borderId="19" xfId="1" applyFont="1" applyBorder="1" applyAlignment="1">
      <alignment horizontal="center" vertical="center"/>
    </xf>
    <xf numFmtId="164" fontId="10" fillId="0" borderId="0" xfId="0" applyNumberFormat="1" applyFont="1" applyAlignment="1">
      <alignment horizontal="center" vertical="center"/>
    </xf>
    <xf numFmtId="9" fontId="4" fillId="6" borderId="4" xfId="1" applyFont="1" applyFill="1" applyBorder="1" applyAlignment="1">
      <alignment horizontal="center" vertical="center"/>
    </xf>
    <xf numFmtId="0" fontId="4" fillId="5" borderId="17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2" fontId="4" fillId="5" borderId="5" xfId="0" applyNumberFormat="1" applyFont="1" applyFill="1" applyBorder="1" applyAlignment="1">
      <alignment horizontal="center"/>
    </xf>
    <xf numFmtId="2" fontId="10" fillId="0" borderId="0" xfId="0" applyNumberFormat="1" applyFont="1" applyAlignment="1">
      <alignment horizontal="center" vertical="center"/>
    </xf>
    <xf numFmtId="9" fontId="0" fillId="6" borderId="4" xfId="0" applyNumberFormat="1" applyFill="1" applyBorder="1" applyAlignment="1">
      <alignment horizontal="center"/>
    </xf>
    <xf numFmtId="2" fontId="4" fillId="6" borderId="6" xfId="0" applyNumberFormat="1" applyFont="1" applyFill="1" applyBorder="1" applyAlignment="1">
      <alignment horizontal="center"/>
    </xf>
    <xf numFmtId="2" fontId="4" fillId="6" borderId="5" xfId="0" applyNumberFormat="1" applyFont="1" applyFill="1" applyBorder="1" applyAlignment="1">
      <alignment horizont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/>
    </xf>
    <xf numFmtId="0" fontId="0" fillId="2" borderId="21" xfId="0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Minutos</a:t>
            </a:r>
            <a:r>
              <a:rPr lang="en-US" baseline="0"/>
              <a:t> en el celular por Brigadieres</a:t>
            </a:r>
            <a:endParaRPr lang="en-US"/>
          </a:p>
        </c:rich>
      </c:tx>
      <c:layout/>
    </c:title>
    <c:plotArea>
      <c:layout/>
      <c:barChart>
        <c:barDir val="col"/>
        <c:grouping val="clustered"/>
        <c:ser>
          <c:idx val="1"/>
          <c:order val="0"/>
          <c:tx>
            <c:strRef>
              <c:f>'ACTIVIDAD 1'!$G$5</c:f>
              <c:strCache>
                <c:ptCount val="1"/>
                <c:pt idx="0">
                  <c:v>fi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cat>
            <c:numRef>
              <c:f>'ACTIVIDAD 1'!$F$6:$F$12</c:f>
              <c:numCache>
                <c:formatCode>General</c:formatCode>
                <c:ptCount val="7"/>
                <c:pt idx="0">
                  <c:v>600</c:v>
                </c:pt>
                <c:pt idx="1">
                  <c:v>800</c:v>
                </c:pt>
                <c:pt idx="2">
                  <c:v>1000</c:v>
                </c:pt>
                <c:pt idx="3">
                  <c:v>1200</c:v>
                </c:pt>
                <c:pt idx="4">
                  <c:v>1400</c:v>
                </c:pt>
                <c:pt idx="5">
                  <c:v>1600</c:v>
                </c:pt>
                <c:pt idx="6">
                  <c:v>1800</c:v>
                </c:pt>
              </c:numCache>
            </c:numRef>
          </c:cat>
          <c:val>
            <c:numRef>
              <c:f>'ACTIVIDAD 1'!$G$6:$G$12</c:f>
              <c:numCache>
                <c:formatCode>General</c:formatCode>
                <c:ptCount val="7"/>
                <c:pt idx="0">
                  <c:v>10</c:v>
                </c:pt>
                <c:pt idx="1">
                  <c:v>10</c:v>
                </c:pt>
                <c:pt idx="2">
                  <c:v>12</c:v>
                </c:pt>
                <c:pt idx="3">
                  <c:v>8</c:v>
                </c:pt>
                <c:pt idx="4">
                  <c:v>6</c:v>
                </c:pt>
                <c:pt idx="5">
                  <c:v>4</c:v>
                </c:pt>
                <c:pt idx="6">
                  <c:v>5</c:v>
                </c:pt>
              </c:numCache>
            </c:numRef>
          </c:val>
        </c:ser>
        <c:axId val="117602560"/>
        <c:axId val="120472320"/>
      </c:barChart>
      <c:catAx>
        <c:axId val="11760256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Promedio de minutos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120472320"/>
        <c:crosses val="autoZero"/>
        <c:auto val="1"/>
        <c:lblAlgn val="ctr"/>
        <c:lblOffset val="100"/>
      </c:catAx>
      <c:valAx>
        <c:axId val="12047232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 de Brigadieres</a:t>
                </a:r>
              </a:p>
            </c:rich>
          </c:tx>
          <c:layout/>
        </c:title>
        <c:numFmt formatCode="General" sourceLinked="1"/>
        <c:tickLblPos val="nextTo"/>
        <c:crossAx val="117602560"/>
        <c:crosses val="autoZero"/>
        <c:crossBetween val="between"/>
      </c:valAx>
    </c:plotArea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Estaturas</a:t>
            </a:r>
            <a:r>
              <a:rPr lang="en-US" baseline="0"/>
              <a:t> de cadetes</a:t>
            </a:r>
            <a:endParaRPr lang="en-US"/>
          </a:p>
        </c:rich>
      </c:tx>
      <c:layout/>
    </c:title>
    <c:plotArea>
      <c:layout/>
      <c:barChart>
        <c:barDir val="col"/>
        <c:grouping val="clustered"/>
        <c:ser>
          <c:idx val="1"/>
          <c:order val="0"/>
          <c:tx>
            <c:strRef>
              <c:f>'ACTIVIDAD 2'!$F$5</c:f>
              <c:strCache>
                <c:ptCount val="1"/>
                <c:pt idx="0">
                  <c:v>fi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cat>
            <c:numRef>
              <c:f>'ACTIVIDAD 2'!$E$6:$E$15</c:f>
              <c:numCache>
                <c:formatCode>0.00</c:formatCode>
                <c:ptCount val="10"/>
                <c:pt idx="0">
                  <c:v>1.6749999999999998</c:v>
                </c:pt>
                <c:pt idx="1">
                  <c:v>1.7250000000000001</c:v>
                </c:pt>
                <c:pt idx="2">
                  <c:v>1.7749999999999999</c:v>
                </c:pt>
                <c:pt idx="3">
                  <c:v>1.8149999999999999</c:v>
                </c:pt>
                <c:pt idx="4">
                  <c:v>1.8450000000000002</c:v>
                </c:pt>
                <c:pt idx="5">
                  <c:v>1.875</c:v>
                </c:pt>
                <c:pt idx="6">
                  <c:v>1.9050000000000002</c:v>
                </c:pt>
                <c:pt idx="7">
                  <c:v>1.9350000000000001</c:v>
                </c:pt>
                <c:pt idx="8">
                  <c:v>1.9650000000000003</c:v>
                </c:pt>
                <c:pt idx="9">
                  <c:v>1.9950000000000001</c:v>
                </c:pt>
              </c:numCache>
            </c:numRef>
          </c:cat>
          <c:val>
            <c:numRef>
              <c:f>'ACTIVIDAD 2'!$F$6:$F$15</c:f>
              <c:numCache>
                <c:formatCode>General</c:formatCode>
                <c:ptCount val="10"/>
                <c:pt idx="0">
                  <c:v>12</c:v>
                </c:pt>
                <c:pt idx="1">
                  <c:v>24</c:v>
                </c:pt>
                <c:pt idx="2">
                  <c:v>50</c:v>
                </c:pt>
                <c:pt idx="3">
                  <c:v>40</c:v>
                </c:pt>
                <c:pt idx="4">
                  <c:v>24</c:v>
                </c:pt>
                <c:pt idx="5">
                  <c:v>20</c:v>
                </c:pt>
                <c:pt idx="6">
                  <c:v>12</c:v>
                </c:pt>
                <c:pt idx="7">
                  <c:v>10</c:v>
                </c:pt>
                <c:pt idx="8">
                  <c:v>6</c:v>
                </c:pt>
                <c:pt idx="9">
                  <c:v>2</c:v>
                </c:pt>
              </c:numCache>
            </c:numRef>
          </c:val>
        </c:ser>
        <c:axId val="120484992"/>
        <c:axId val="121919744"/>
      </c:barChart>
      <c:catAx>
        <c:axId val="120484992"/>
        <c:scaling>
          <c:orientation val="minMax"/>
        </c:scaling>
        <c:axPos val="b"/>
        <c:numFmt formatCode="0.00" sourceLinked="1"/>
        <c:tickLblPos val="nextTo"/>
        <c:crossAx val="121919744"/>
        <c:crosses val="autoZero"/>
        <c:auto val="1"/>
        <c:lblAlgn val="ctr"/>
        <c:lblOffset val="100"/>
      </c:catAx>
      <c:valAx>
        <c:axId val="121919744"/>
        <c:scaling>
          <c:orientation val="minMax"/>
        </c:scaling>
        <c:axPos val="l"/>
        <c:majorGridlines/>
        <c:numFmt formatCode="General" sourceLinked="1"/>
        <c:tickLblPos val="nextTo"/>
        <c:crossAx val="120484992"/>
        <c:crosses val="autoZero"/>
        <c:crossBetween val="between"/>
      </c:valAx>
    </c:plotArea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190500</xdr:colOff>
      <xdr:row>4</xdr:row>
      <xdr:rowOff>19050</xdr:rowOff>
    </xdr:from>
    <xdr:to>
      <xdr:col>17</xdr:col>
      <xdr:colOff>190500</xdr:colOff>
      <xdr:row>17</xdr:row>
      <xdr:rowOff>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228600</xdr:colOff>
      <xdr:row>4</xdr:row>
      <xdr:rowOff>0</xdr:rowOff>
    </xdr:from>
    <xdr:to>
      <xdr:col>16</xdr:col>
      <xdr:colOff>228600</xdr:colOff>
      <xdr:row>18</xdr:row>
      <xdr:rowOff>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tabSelected="1" topLeftCell="B4" workbookViewId="0">
      <selection activeCell="D5" sqref="D5:E5"/>
    </sheetView>
  </sheetViews>
  <sheetFormatPr baseColWidth="10" defaultRowHeight="15"/>
  <sheetData>
    <row r="3" spans="2:14" ht="18">
      <c r="B3" s="8" t="s">
        <v>10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</row>
    <row r="4" spans="2:14" ht="15.75" thickBot="1"/>
    <row r="5" spans="2:14" ht="24.75" thickBot="1">
      <c r="D5" s="65" t="s">
        <v>9</v>
      </c>
      <c r="E5" s="66"/>
      <c r="F5" s="9" t="s">
        <v>15</v>
      </c>
      <c r="G5" s="10" t="s">
        <v>8</v>
      </c>
      <c r="H5" s="11" t="s">
        <v>7</v>
      </c>
      <c r="I5" s="11" t="s">
        <v>6</v>
      </c>
      <c r="J5" s="11" t="s">
        <v>5</v>
      </c>
      <c r="K5" s="11" t="s">
        <v>16</v>
      </c>
    </row>
    <row r="6" spans="2:14">
      <c r="D6" s="12">
        <v>500</v>
      </c>
      <c r="E6" s="13">
        <v>700</v>
      </c>
      <c r="F6" s="14">
        <f>AVERAGE(D6,E6)</f>
        <v>600</v>
      </c>
      <c r="G6" s="14">
        <v>10</v>
      </c>
      <c r="H6" s="14">
        <f>G6</f>
        <v>10</v>
      </c>
      <c r="I6" s="23">
        <f>G6/$H$12</f>
        <v>0.18181818181818182</v>
      </c>
      <c r="J6" s="23">
        <f>I6</f>
        <v>0.18181818181818182</v>
      </c>
      <c r="K6" s="14">
        <f t="shared" ref="K6:K12" si="0">F6*G6</f>
        <v>6000</v>
      </c>
    </row>
    <row r="7" spans="2:14">
      <c r="D7" s="15">
        <v>700</v>
      </c>
      <c r="E7" s="16">
        <v>900</v>
      </c>
      <c r="F7" s="17">
        <f t="shared" ref="F7:F12" si="1">AVERAGE(D7,E7)</f>
        <v>800</v>
      </c>
      <c r="G7" s="17">
        <v>10</v>
      </c>
      <c r="H7" s="17">
        <f>H6+G7</f>
        <v>20</v>
      </c>
      <c r="I7" s="24">
        <f t="shared" ref="I7:I12" si="2">G7/$H$12</f>
        <v>0.18181818181818182</v>
      </c>
      <c r="J7" s="24">
        <f>J6+I7</f>
        <v>0.36363636363636365</v>
      </c>
      <c r="K7" s="17">
        <f t="shared" si="0"/>
        <v>8000</v>
      </c>
    </row>
    <row r="8" spans="2:14">
      <c r="D8" s="52">
        <v>900</v>
      </c>
      <c r="E8" s="53">
        <v>1100</v>
      </c>
      <c r="F8" s="17">
        <f t="shared" si="1"/>
        <v>1000</v>
      </c>
      <c r="G8" s="54">
        <v>12</v>
      </c>
      <c r="H8" s="17">
        <f t="shared" ref="H8:H12" si="3">H7+G8</f>
        <v>32</v>
      </c>
      <c r="I8" s="24">
        <f t="shared" si="2"/>
        <v>0.21818181818181817</v>
      </c>
      <c r="J8" s="57">
        <f t="shared" ref="J8:J12" si="4">J7+I8</f>
        <v>0.58181818181818179</v>
      </c>
      <c r="K8" s="17">
        <f t="shared" si="0"/>
        <v>12000</v>
      </c>
    </row>
    <row r="9" spans="2:14">
      <c r="D9" s="15">
        <v>1100</v>
      </c>
      <c r="E9" s="16">
        <v>1300</v>
      </c>
      <c r="F9" s="17">
        <f t="shared" si="1"/>
        <v>1200</v>
      </c>
      <c r="G9" s="17">
        <v>8</v>
      </c>
      <c r="H9" s="17">
        <f t="shared" si="3"/>
        <v>40</v>
      </c>
      <c r="I9" s="24">
        <f t="shared" si="2"/>
        <v>0.14545454545454545</v>
      </c>
      <c r="J9" s="24">
        <f t="shared" si="4"/>
        <v>0.72727272727272729</v>
      </c>
      <c r="K9" s="17">
        <f t="shared" si="0"/>
        <v>9600</v>
      </c>
    </row>
    <row r="10" spans="2:14">
      <c r="D10" s="15">
        <v>1300</v>
      </c>
      <c r="E10" s="16">
        <v>1500</v>
      </c>
      <c r="F10" s="17">
        <f t="shared" si="1"/>
        <v>1400</v>
      </c>
      <c r="G10" s="17">
        <v>6</v>
      </c>
      <c r="H10" s="17">
        <f t="shared" si="3"/>
        <v>46</v>
      </c>
      <c r="I10" s="18">
        <f t="shared" si="2"/>
        <v>0.10909090909090909</v>
      </c>
      <c r="J10" s="18">
        <f t="shared" si="4"/>
        <v>0.83636363636363642</v>
      </c>
      <c r="K10" s="17">
        <f t="shared" si="0"/>
        <v>8400</v>
      </c>
    </row>
    <row r="11" spans="2:14">
      <c r="D11" s="15">
        <v>1500</v>
      </c>
      <c r="E11" s="16">
        <v>1700</v>
      </c>
      <c r="F11" s="17">
        <f t="shared" si="1"/>
        <v>1600</v>
      </c>
      <c r="G11" s="17">
        <v>4</v>
      </c>
      <c r="H11" s="17">
        <f t="shared" si="3"/>
        <v>50</v>
      </c>
      <c r="I11" s="18">
        <f t="shared" si="2"/>
        <v>7.2727272727272724E-2</v>
      </c>
      <c r="J11" s="18">
        <f t="shared" si="4"/>
        <v>0.90909090909090917</v>
      </c>
      <c r="K11" s="17">
        <f t="shared" si="0"/>
        <v>6400</v>
      </c>
    </row>
    <row r="12" spans="2:14" ht="15.75" thickBot="1">
      <c r="D12" s="19">
        <v>1700</v>
      </c>
      <c r="E12" s="20">
        <v>1900</v>
      </c>
      <c r="F12" s="21">
        <f t="shared" si="1"/>
        <v>1800</v>
      </c>
      <c r="G12" s="21">
        <v>5</v>
      </c>
      <c r="H12" s="45">
        <f t="shared" si="3"/>
        <v>55</v>
      </c>
      <c r="I12" s="22">
        <f t="shared" si="2"/>
        <v>9.0909090909090912E-2</v>
      </c>
      <c r="J12" s="46">
        <f t="shared" si="4"/>
        <v>1</v>
      </c>
      <c r="K12" s="21">
        <f t="shared" si="0"/>
        <v>9000</v>
      </c>
    </row>
    <row r="13" spans="2:14" ht="15.75" thickBot="1">
      <c r="F13" s="49" t="s">
        <v>17</v>
      </c>
      <c r="G13" s="48">
        <f>SUM(G6:G12)</f>
        <v>55</v>
      </c>
      <c r="I13" s="47">
        <f>SUM(I6:I12)</f>
        <v>1</v>
      </c>
      <c r="K13" s="51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G16" s="56">
        <f>D8+((G8-G7)/((G8-G7)+(G8-G9)))*(E8-D8)</f>
        <v>966.66666666666663</v>
      </c>
      <c r="H16" t="s">
        <v>19</v>
      </c>
    </row>
    <row r="17" spans="3:8" ht="18">
      <c r="C17" s="1" t="s">
        <v>1</v>
      </c>
      <c r="D17" s="1"/>
      <c r="E17" s="1"/>
      <c r="F17" s="1"/>
      <c r="G17" s="50">
        <f>K13/G13</f>
        <v>1080</v>
      </c>
      <c r="H17" t="s">
        <v>18</v>
      </c>
    </row>
    <row r="18" spans="3:8" ht="18">
      <c r="C18" s="1" t="s">
        <v>0</v>
      </c>
      <c r="D18" s="1"/>
      <c r="E18" s="1"/>
      <c r="F18" s="1"/>
      <c r="G18" s="50">
        <f>D8+(((G13/2)-H7)/G8)*(E8-D8)</f>
        <v>1025</v>
      </c>
      <c r="H18" t="s">
        <v>20</v>
      </c>
    </row>
    <row r="19" spans="3:8" ht="18">
      <c r="C19" s="1" t="s">
        <v>11</v>
      </c>
    </row>
  </sheetData>
  <mergeCells count="1">
    <mergeCell ref="D5:E5"/>
  </mergeCells>
  <pageMargins left="0.7" right="0.7" top="0.75" bottom="0.75" header="0.3" footer="0.3"/>
  <pageSetup paperSize="9" orientation="portrait" r:id="rId1"/>
  <ignoredErrors>
    <ignoredError sqref="I6:I12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C3:J26"/>
  <sheetViews>
    <sheetView topLeftCell="A4" workbookViewId="0">
      <selection activeCell="A4" sqref="A4"/>
    </sheetView>
  </sheetViews>
  <sheetFormatPr baseColWidth="10" defaultRowHeight="15"/>
  <sheetData>
    <row r="3" spans="3:10" ht="18">
      <c r="C3" s="1" t="s">
        <v>14</v>
      </c>
      <c r="D3" s="1"/>
      <c r="E3" s="1"/>
      <c r="F3" s="1"/>
      <c r="G3" s="1"/>
    </row>
    <row r="4" spans="3:10" ht="15.75" thickBot="1"/>
    <row r="5" spans="3:10" ht="19.5" thickBot="1">
      <c r="C5" s="67" t="s">
        <v>12</v>
      </c>
      <c r="D5" s="68"/>
      <c r="E5" s="38" t="s">
        <v>13</v>
      </c>
      <c r="F5" s="30" t="s">
        <v>8</v>
      </c>
      <c r="G5" s="7" t="s">
        <v>7</v>
      </c>
      <c r="H5" s="30" t="s">
        <v>6</v>
      </c>
      <c r="I5" s="7" t="s">
        <v>5</v>
      </c>
      <c r="J5" s="7" t="s">
        <v>16</v>
      </c>
    </row>
    <row r="6" spans="3:10">
      <c r="C6" s="6">
        <v>1.65</v>
      </c>
      <c r="D6" s="42">
        <v>1.7</v>
      </c>
      <c r="E6" s="39">
        <f>AVERAGE(C6,D6)</f>
        <v>1.6749999999999998</v>
      </c>
      <c r="F6" s="35">
        <v>12</v>
      </c>
      <c r="G6" s="33">
        <f>F6</f>
        <v>12</v>
      </c>
      <c r="H6" s="31">
        <f>F6/$F$16</f>
        <v>0.06</v>
      </c>
      <c r="I6" s="27">
        <f>H6</f>
        <v>0.06</v>
      </c>
      <c r="J6" s="33">
        <f>E6*F6</f>
        <v>20.099999999999998</v>
      </c>
    </row>
    <row r="7" spans="3:10">
      <c r="C7" s="5">
        <v>1.7</v>
      </c>
      <c r="D7" s="4">
        <v>1.75</v>
      </c>
      <c r="E7" s="40">
        <f t="shared" ref="E7:E15" si="0">AVERAGE(C7,D7)</f>
        <v>1.7250000000000001</v>
      </c>
      <c r="F7" s="36">
        <v>24</v>
      </c>
      <c r="G7" s="3">
        <f>G6+F7</f>
        <v>36</v>
      </c>
      <c r="H7" s="31">
        <f t="shared" ref="H7:H15" si="1">F7/$F$16</f>
        <v>0.12</v>
      </c>
      <c r="I7" s="28">
        <f>I6+H7</f>
        <v>0.18</v>
      </c>
      <c r="J7" s="3">
        <f>E7*F7</f>
        <v>41.400000000000006</v>
      </c>
    </row>
    <row r="8" spans="3:10">
      <c r="C8" s="59">
        <f>D7</f>
        <v>1.75</v>
      </c>
      <c r="D8" s="60">
        <f>C8+0.05</f>
        <v>1.8</v>
      </c>
      <c r="E8" s="40">
        <f t="shared" si="0"/>
        <v>1.7749999999999999</v>
      </c>
      <c r="F8" s="58">
        <v>50</v>
      </c>
      <c r="G8" s="3">
        <f t="shared" ref="G8:G15" si="2">G7+F8</f>
        <v>86</v>
      </c>
      <c r="H8" s="31">
        <f t="shared" si="1"/>
        <v>0.25</v>
      </c>
      <c r="I8" s="28">
        <f t="shared" ref="I8:I15" si="3">I7+H8</f>
        <v>0.43</v>
      </c>
      <c r="J8" s="3">
        <f t="shared" ref="J8:J14" si="4">E8*F8</f>
        <v>88.75</v>
      </c>
    </row>
    <row r="9" spans="3:10">
      <c r="C9" s="63">
        <f>D8</f>
        <v>1.8</v>
      </c>
      <c r="D9" s="64">
        <f>C9+0.03</f>
        <v>1.83</v>
      </c>
      <c r="E9" s="40">
        <f t="shared" si="0"/>
        <v>1.8149999999999999</v>
      </c>
      <c r="F9" s="36">
        <v>40</v>
      </c>
      <c r="G9" s="3">
        <f t="shared" si="2"/>
        <v>126</v>
      </c>
      <c r="H9" s="31">
        <f t="shared" si="1"/>
        <v>0.2</v>
      </c>
      <c r="I9" s="62">
        <f t="shared" si="3"/>
        <v>0.63</v>
      </c>
      <c r="J9" s="3">
        <f t="shared" si="4"/>
        <v>72.599999999999994</v>
      </c>
    </row>
    <row r="10" spans="3:10">
      <c r="C10" s="5">
        <f t="shared" ref="C10:C12" si="5">D9</f>
        <v>1.83</v>
      </c>
      <c r="D10" s="43">
        <f t="shared" ref="D10:D12" si="6">C10+0.03</f>
        <v>1.86</v>
      </c>
      <c r="E10" s="40">
        <f t="shared" si="0"/>
        <v>1.8450000000000002</v>
      </c>
      <c r="F10" s="36">
        <v>24</v>
      </c>
      <c r="G10" s="3">
        <f t="shared" si="2"/>
        <v>150</v>
      </c>
      <c r="H10" s="31">
        <f t="shared" si="1"/>
        <v>0.12</v>
      </c>
      <c r="I10" s="28">
        <f t="shared" si="3"/>
        <v>0.75</v>
      </c>
      <c r="J10" s="3">
        <f t="shared" si="4"/>
        <v>44.28</v>
      </c>
    </row>
    <row r="11" spans="3:10">
      <c r="C11" s="5">
        <f t="shared" si="5"/>
        <v>1.86</v>
      </c>
      <c r="D11" s="43">
        <f t="shared" si="6"/>
        <v>1.8900000000000001</v>
      </c>
      <c r="E11" s="40">
        <f t="shared" si="0"/>
        <v>1.875</v>
      </c>
      <c r="F11" s="36">
        <v>20</v>
      </c>
      <c r="G11" s="3">
        <f t="shared" si="2"/>
        <v>170</v>
      </c>
      <c r="H11" s="31">
        <f t="shared" si="1"/>
        <v>0.1</v>
      </c>
      <c r="I11" s="28">
        <f t="shared" si="3"/>
        <v>0.85</v>
      </c>
      <c r="J11" s="3">
        <f t="shared" si="4"/>
        <v>37.5</v>
      </c>
    </row>
    <row r="12" spans="3:10">
      <c r="C12" s="5">
        <f t="shared" si="5"/>
        <v>1.8900000000000001</v>
      </c>
      <c r="D12" s="43">
        <f t="shared" si="6"/>
        <v>1.9200000000000002</v>
      </c>
      <c r="E12" s="40">
        <f t="shared" si="0"/>
        <v>1.9050000000000002</v>
      </c>
      <c r="F12" s="36">
        <v>12</v>
      </c>
      <c r="G12" s="3">
        <f t="shared" si="2"/>
        <v>182</v>
      </c>
      <c r="H12" s="31">
        <f t="shared" si="1"/>
        <v>0.06</v>
      </c>
      <c r="I12" s="28">
        <f t="shared" si="3"/>
        <v>0.90999999999999992</v>
      </c>
      <c r="J12" s="3">
        <f t="shared" si="4"/>
        <v>22.860000000000003</v>
      </c>
    </row>
    <row r="13" spans="3:10">
      <c r="C13" s="5">
        <f>D12</f>
        <v>1.9200000000000002</v>
      </c>
      <c r="D13" s="43">
        <f>C13+0.03</f>
        <v>1.9500000000000002</v>
      </c>
      <c r="E13" s="40">
        <f t="shared" si="0"/>
        <v>1.9350000000000001</v>
      </c>
      <c r="F13" s="36">
        <v>10</v>
      </c>
      <c r="G13" s="3">
        <f t="shared" si="2"/>
        <v>192</v>
      </c>
      <c r="H13" s="31">
        <f t="shared" si="1"/>
        <v>0.05</v>
      </c>
      <c r="I13" s="28">
        <f t="shared" si="3"/>
        <v>0.96</v>
      </c>
      <c r="J13" s="3">
        <f t="shared" si="4"/>
        <v>19.350000000000001</v>
      </c>
    </row>
    <row r="14" spans="3:10">
      <c r="C14" s="5">
        <f>D13</f>
        <v>1.9500000000000002</v>
      </c>
      <c r="D14" s="43">
        <f>C14+0.03</f>
        <v>1.9800000000000002</v>
      </c>
      <c r="E14" s="40">
        <f t="shared" si="0"/>
        <v>1.9650000000000003</v>
      </c>
      <c r="F14" s="36">
        <v>6</v>
      </c>
      <c r="G14" s="3">
        <f t="shared" si="2"/>
        <v>198</v>
      </c>
      <c r="H14" s="31">
        <f t="shared" si="1"/>
        <v>0.03</v>
      </c>
      <c r="I14" s="28">
        <f t="shared" si="3"/>
        <v>0.99</v>
      </c>
      <c r="J14" s="3">
        <f t="shared" si="4"/>
        <v>11.790000000000003</v>
      </c>
    </row>
    <row r="15" spans="3:10" ht="15.75" thickBot="1">
      <c r="C15" s="26">
        <f>D14</f>
        <v>1.9800000000000002</v>
      </c>
      <c r="D15" s="44">
        <f>C15+0.03</f>
        <v>2.0100000000000002</v>
      </c>
      <c r="E15" s="41">
        <f t="shared" si="0"/>
        <v>1.9950000000000001</v>
      </c>
      <c r="F15" s="37">
        <v>2</v>
      </c>
      <c r="G15" s="34">
        <f t="shared" si="2"/>
        <v>200</v>
      </c>
      <c r="H15" s="32">
        <f t="shared" si="1"/>
        <v>0.01</v>
      </c>
      <c r="I15" s="29">
        <f t="shared" si="3"/>
        <v>1</v>
      </c>
      <c r="J15" s="34">
        <f>E15*F15</f>
        <v>3.99</v>
      </c>
    </row>
    <row r="16" spans="3:10" ht="15.75" thickBot="1">
      <c r="F16" s="25">
        <f>SUM(F6:F15)</f>
        <v>200</v>
      </c>
      <c r="H16" s="55">
        <f>SUM(H6:H15)</f>
        <v>1</v>
      </c>
      <c r="J16" s="25">
        <f>SUM(J6:J15)</f>
        <v>362.62000000000006</v>
      </c>
    </row>
    <row r="20" spans="3:8" ht="18">
      <c r="C20" s="2" t="s">
        <v>4</v>
      </c>
      <c r="D20" s="1"/>
    </row>
    <row r="21" spans="3:8" ht="18">
      <c r="C21" s="1" t="s">
        <v>3</v>
      </c>
      <c r="D21" s="1"/>
      <c r="E21" s="1"/>
      <c r="F21" s="1"/>
    </row>
    <row r="22" spans="3:8" ht="18">
      <c r="C22" s="1" t="s">
        <v>2</v>
      </c>
      <c r="D22" s="1"/>
      <c r="E22" s="1"/>
      <c r="F22" s="1"/>
      <c r="G22" s="61">
        <f>C8+((F8-F7)/((F8-F7)+(F8-F9)))*(D8-C8)</f>
        <v>1.7861111111111112</v>
      </c>
      <c r="H22" t="s">
        <v>21</v>
      </c>
    </row>
    <row r="23" spans="3:8" ht="18">
      <c r="C23" s="1" t="s">
        <v>1</v>
      </c>
      <c r="D23" s="1"/>
      <c r="E23" s="1"/>
      <c r="F23" s="1"/>
      <c r="G23" s="61">
        <f>J16/F16</f>
        <v>1.8131000000000004</v>
      </c>
      <c r="H23" t="s">
        <v>22</v>
      </c>
    </row>
    <row r="24" spans="3:8" ht="18">
      <c r="C24" s="1" t="s">
        <v>0</v>
      </c>
      <c r="D24" s="1"/>
      <c r="E24" s="1"/>
      <c r="F24" s="1"/>
      <c r="G24" s="61">
        <f>C9+(((F16/2)-G8)/F9)*(D9-C9)</f>
        <v>1.8105</v>
      </c>
      <c r="H24" t="s">
        <v>23</v>
      </c>
    </row>
    <row r="25" spans="3:8" ht="18">
      <c r="C25" s="1" t="s">
        <v>11</v>
      </c>
    </row>
    <row r="26" spans="3:8" ht="18">
      <c r="C26" s="1"/>
    </row>
  </sheetData>
  <mergeCells count="1">
    <mergeCell ref="C5:D5"/>
  </mergeCells>
  <pageMargins left="0.7" right="0.7" top="0.75" bottom="0.75" header="0.3" footer="0.3"/>
  <pageSetup orientation="portrait" r:id="rId1"/>
  <ignoredErrors>
    <ignoredError sqref="H6:H15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2022-05-23T16:32:53Z</dcterms:modified>
</cp:coreProperties>
</file>