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DOLOR">'PREGUNTA 1'!$B$6:$G$11</definedName>
    <definedName name="estudio">'PREGUNTA 3'!$A$7:$B$13</definedName>
    <definedName name="SOTAS">'PREGUNTA 2'!$C$7:$L$15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5"/>
  <c r="H9"/>
  <c r="H10"/>
  <c r="H11"/>
  <c r="H12"/>
  <c r="H13"/>
  <c r="H7"/>
  <c r="H14" s="1"/>
  <c r="F13"/>
  <c r="F12"/>
  <c r="F11"/>
  <c r="F10"/>
  <c r="F9"/>
  <c r="F8"/>
  <c r="C15"/>
  <c r="E28"/>
  <c r="E27"/>
  <c r="E9"/>
  <c r="E10" s="1"/>
  <c r="E11" s="1"/>
  <c r="E12" s="1"/>
  <c r="E13" s="1"/>
  <c r="E8"/>
  <c r="E7"/>
  <c r="D14"/>
  <c r="F7" s="1"/>
  <c r="M29" i="4"/>
  <c r="M31"/>
  <c r="N25"/>
  <c r="H21" i="6"/>
  <c r="H22"/>
  <c r="H23"/>
  <c r="H24"/>
  <c r="H20"/>
  <c r="O19" i="4"/>
  <c r="O20"/>
  <c r="O21"/>
  <c r="O22"/>
  <c r="O23"/>
  <c r="O18"/>
  <c r="C8" i="5"/>
  <c r="C9"/>
  <c r="C10"/>
  <c r="C11"/>
  <c r="C12"/>
  <c r="C13"/>
  <c r="O24" i="4" l="1"/>
  <c r="Q21" s="1"/>
  <c r="Q18"/>
  <c r="I20" i="6"/>
  <c r="I21" s="1"/>
  <c r="I22" s="1"/>
  <c r="I23" s="1"/>
  <c r="I24" s="1"/>
  <c r="M33" i="4"/>
  <c r="H25" i="6"/>
  <c r="J21" s="1"/>
  <c r="K21" s="1"/>
  <c r="P18" i="4"/>
  <c r="P19" s="1"/>
  <c r="P20" s="1"/>
  <c r="P21" s="1"/>
  <c r="P22" s="1"/>
  <c r="P23" s="1"/>
  <c r="Q22" l="1"/>
  <c r="J20" i="6"/>
  <c r="K20" s="1"/>
  <c r="J24"/>
  <c r="K24" s="1"/>
  <c r="J23"/>
  <c r="K23" s="1"/>
  <c r="Q20" i="4"/>
  <c r="Q19"/>
  <c r="Q23"/>
  <c r="Q24" s="1"/>
  <c r="R18"/>
  <c r="J22" i="6"/>
  <c r="K22" s="1"/>
  <c r="R19" i="4" l="1"/>
  <c r="R20" s="1"/>
  <c r="R21" s="1"/>
  <c r="R22" s="1"/>
  <c r="R23" s="1"/>
</calcChain>
</file>

<file path=xl/sharedStrings.xml><?xml version="1.0" encoding="utf-8"?>
<sst xmlns="http://schemas.openxmlformats.org/spreadsheetml/2006/main" count="97" uniqueCount="52">
  <si>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</si>
  <si>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</si>
  <si>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</si>
  <si>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</si>
  <si>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</si>
  <si>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</si>
  <si>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</si>
  <si>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</si>
  <si>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</si>
  <si>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</si>
  <si>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</si>
  <si>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</si>
  <si>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</si>
  <si>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</si>
  <si>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</si>
  <si>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</si>
  <si>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</si>
  <si>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</si>
  <si>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</si>
  <si>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</si>
  <si>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</si>
  <si>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</si>
  <si>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</si>
  <si>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</si>
  <si>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</si>
  <si>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</si>
  <si>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</si>
  <si>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</si>
  <si>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</si>
  <si>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</si>
  <si>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</si>
  <si>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</si>
  <si>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</si>
  <si>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</si>
  <si>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</si>
  <si>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</si>
  <si>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</si>
  <si>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</si>
  <si>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</si>
  <si>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</si>
  <si>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 Matias Marin M.</t>
  </si>
  <si>
    <t>CURSO: 1° A</t>
  </si>
  <si>
    <t>FECHA: 31-05-2023</t>
  </si>
  <si>
    <t>nivel de tolerancia</t>
  </si>
  <si>
    <t>Hi</t>
  </si>
  <si>
    <t>hi</t>
  </si>
  <si>
    <t>sotas de un grupo de cadetesa de primer año</t>
  </si>
  <si>
    <t>25 cadetes se sacaron 2 sotas durante este año</t>
  </si>
  <si>
    <t>tabla tolerancia al dolor</t>
  </si>
  <si>
    <t>la mediana es 2</t>
  </si>
  <si>
    <t>la media es de 2,17</t>
  </si>
  <si>
    <t>100 cadetes estudia semanalmente entre 60-90 minutos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</si>
</sst>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95">
    <xf numFmtId="0" fontId="0" fillId="0" borderId="0" xfId="0"/>
    <xf numFmtId="0" fontId="5" fillId="0" borderId="2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0" fillId="0" borderId="0" xfId="0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0" fillId="0" borderId="20" xfId="0" applyBorder="1"/>
    <xf numFmtId="0" fontId="5" fillId="0" borderId="2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9" xfId="0" applyBorder="1"/>
    <xf numFmtId="0" fontId="1" fillId="5" borderId="22" xfId="0" applyFont="1" applyFill="1" applyBorder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4" fillId="6" borderId="20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3" fillId="0" borderId="24" xfId="0" applyFont="1" applyBorder="1" applyAlignment="1">
      <alignment horizontal="center" vertical="top"/>
    </xf>
    <xf numFmtId="0" fontId="1" fillId="5" borderId="22" xfId="0" applyFont="1" applyFill="1" applyBorder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1" fillId="5" borderId="24" xfId="0" applyFont="1" applyFill="1" applyBorder="1" applyAlignment="1">
      <alignment horizontal="left" vertical="center"/>
    </xf>
    <xf numFmtId="0" fontId="6" fillId="2" borderId="2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5" borderId="30" xfId="0" applyFont="1" applyFill="1" applyBorder="1" applyAlignment="1">
      <alignment horizontal="left" vertical="center"/>
    </xf>
    <xf numFmtId="0" fontId="1" fillId="5" borderId="29" xfId="0" applyFont="1" applyFill="1" applyBorder="1" applyAlignment="1">
      <alignment horizontal="left" vertical="center"/>
    </xf>
    <xf numFmtId="0" fontId="6" fillId="2" borderId="31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wrapText="1"/>
    </xf>
    <xf numFmtId="0" fontId="0" fillId="0" borderId="0" xfId="0" applyBorder="1"/>
    <xf numFmtId="0" fontId="0" fillId="0" borderId="20" xfId="0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34" xfId="0" applyFont="1" applyBorder="1" applyAlignment="1">
      <alignment horizontal="center" wrapText="1"/>
    </xf>
    <xf numFmtId="0" fontId="4" fillId="0" borderId="35" xfId="0" applyFont="1" applyBorder="1" applyAlignment="1">
      <alignment horizontal="center" wrapText="1"/>
    </xf>
    <xf numFmtId="0" fontId="4" fillId="0" borderId="36" xfId="0" applyFont="1" applyBorder="1" applyAlignment="1">
      <alignment horizontal="center" wrapText="1"/>
    </xf>
    <xf numFmtId="9" fontId="0" fillId="0" borderId="12" xfId="2" applyFont="1" applyBorder="1"/>
    <xf numFmtId="164" fontId="0" fillId="0" borderId="12" xfId="0" applyNumberFormat="1" applyBorder="1"/>
    <xf numFmtId="164" fontId="0" fillId="0" borderId="13" xfId="0" applyNumberFormat="1" applyBorder="1"/>
    <xf numFmtId="0" fontId="3" fillId="0" borderId="21" xfId="0" applyFont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3" fillId="0" borderId="31" xfId="0" applyFont="1" applyBorder="1" applyAlignment="1">
      <alignment horizontal="center" vertical="top"/>
    </xf>
    <xf numFmtId="0" fontId="1" fillId="5" borderId="38" xfId="0" applyFont="1" applyFill="1" applyBorder="1" applyAlignment="1">
      <alignment horizontal="left" vertical="center"/>
    </xf>
    <xf numFmtId="0" fontId="3" fillId="0" borderId="20" xfId="0" applyFont="1" applyBorder="1" applyAlignment="1">
      <alignment vertical="top"/>
    </xf>
    <xf numFmtId="0" fontId="3" fillId="0" borderId="32" xfId="0" applyFon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164" fontId="0" fillId="0" borderId="1" xfId="0" applyNumberFormat="1" applyBorder="1"/>
    <xf numFmtId="2" fontId="0" fillId="0" borderId="1" xfId="0" applyNumberFormat="1" applyBorder="1"/>
    <xf numFmtId="1" fontId="0" fillId="0" borderId="20" xfId="0" applyNumberFormat="1" applyBorder="1"/>
    <xf numFmtId="0" fontId="0" fillId="0" borderId="40" xfId="0" applyBorder="1" applyAlignment="1">
      <alignment horizontal="center"/>
    </xf>
    <xf numFmtId="0" fontId="0" fillId="0" borderId="41" xfId="0" applyBorder="1"/>
    <xf numFmtId="0" fontId="0" fillId="0" borderId="40" xfId="0" applyFill="1" applyBorder="1"/>
    <xf numFmtId="9" fontId="0" fillId="0" borderId="0" xfId="2" applyFont="1"/>
    <xf numFmtId="2" fontId="0" fillId="3" borderId="28" xfId="0" applyNumberFormat="1" applyFill="1" applyBorder="1"/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</xdr:row>
      <xdr:rowOff>88900</xdr:rowOff>
    </xdr:from>
    <xdr:to>
      <xdr:col>11</xdr:col>
      <xdr:colOff>673100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7500" y="469900"/>
          <a:ext cx="8166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800100</xdr:colOff>
      <xdr:row>13</xdr:row>
      <xdr:rowOff>63500</xdr:rowOff>
    </xdr:from>
    <xdr:to>
      <xdr:col>14</xdr:col>
      <xdr:colOff>800100</xdr:colOff>
      <xdr:row>21</xdr:row>
      <xdr:rowOff>165100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:a16="http://schemas.microsoft.com/office/drawing/2014/main" xmlns="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055100" y="2540000"/>
          <a:ext cx="33020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tabSelected="1" workbookViewId="0">
      <selection activeCell="E13" sqref="E13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42" t="s">
        <v>19</v>
      </c>
      <c r="E2" s="43"/>
      <c r="F2" s="43"/>
      <c r="G2" s="43"/>
      <c r="H2" s="43"/>
      <c r="I2" s="43"/>
      <c r="J2" s="44"/>
    </row>
    <row r="4" spans="4:10" ht="15.75" thickBot="1"/>
    <row r="5" spans="4:10" ht="26.25" customHeight="1" thickBot="1">
      <c r="D5" s="45" t="s">
        <v>40</v>
      </c>
      <c r="E5" s="46"/>
      <c r="F5" s="46"/>
      <c r="G5" s="46"/>
      <c r="H5" s="46"/>
      <c r="I5" s="46"/>
      <c r="J5" s="47"/>
    </row>
    <row r="6" spans="4:10" ht="26.25" customHeight="1" thickBot="1">
      <c r="D6" s="45" t="s">
        <v>41</v>
      </c>
      <c r="E6" s="46"/>
      <c r="F6" s="46"/>
      <c r="G6" s="46"/>
      <c r="H6" s="46"/>
      <c r="I6" s="46"/>
      <c r="J6" s="47"/>
    </row>
    <row r="7" spans="4:10" ht="26.25" customHeight="1" thickBot="1">
      <c r="D7" s="45" t="s">
        <v>42</v>
      </c>
      <c r="E7" s="46"/>
      <c r="F7" s="46"/>
      <c r="G7" s="46"/>
      <c r="H7" s="46"/>
      <c r="I7" s="46"/>
      <c r="J7" s="47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K26"/>
  <sheetViews>
    <sheetView zoomScale="120" zoomScaleNormal="120" workbookViewId="0">
      <selection activeCell="D32" sqref="D32"/>
    </sheetView>
  </sheetViews>
  <sheetFormatPr baseColWidth="10" defaultRowHeight="15"/>
  <sheetData>
    <row r="1" spans="1:8">
      <c r="A1" s="39" t="s">
        <v>1</v>
      </c>
      <c r="B1" s="39" t="s">
        <v>2</v>
      </c>
    </row>
    <row r="3" spans="1:8">
      <c r="B3" s="48" t="s">
        <v>31</v>
      </c>
      <c r="C3" s="48"/>
      <c r="D3" s="48"/>
      <c r="E3" s="48"/>
      <c r="F3" s="48"/>
      <c r="G3" s="48"/>
      <c r="H3" s="48"/>
    </row>
    <row r="6" spans="1:8">
      <c r="B6" s="25" t="s">
        <v>32</v>
      </c>
      <c r="C6" s="25" t="s">
        <v>33</v>
      </c>
      <c r="D6" s="25" t="s">
        <v>32</v>
      </c>
      <c r="E6" s="25" t="s">
        <v>32</v>
      </c>
      <c r="F6" s="25" t="s">
        <v>34</v>
      </c>
      <c r="G6" s="25" t="s">
        <v>34</v>
      </c>
    </row>
    <row r="7" spans="1:8">
      <c r="B7" s="25" t="s">
        <v>33</v>
      </c>
      <c r="C7" s="25" t="s">
        <v>33</v>
      </c>
      <c r="D7" s="25" t="s">
        <v>35</v>
      </c>
      <c r="E7" s="25" t="s">
        <v>34</v>
      </c>
      <c r="F7" s="25" t="s">
        <v>34</v>
      </c>
      <c r="G7" s="25" t="s">
        <v>33</v>
      </c>
    </row>
    <row r="8" spans="1:8">
      <c r="B8" s="25" t="s">
        <v>34</v>
      </c>
      <c r="C8" s="25" t="s">
        <v>34</v>
      </c>
      <c r="D8" s="25" t="s">
        <v>35</v>
      </c>
      <c r="E8" s="25" t="s">
        <v>33</v>
      </c>
      <c r="F8" s="25" t="s">
        <v>36</v>
      </c>
      <c r="G8" s="25" t="s">
        <v>35</v>
      </c>
    </row>
    <row r="9" spans="1:8">
      <c r="B9" s="25" t="s">
        <v>35</v>
      </c>
      <c r="C9" s="25" t="s">
        <v>36</v>
      </c>
      <c r="D9" s="25" t="s">
        <v>35</v>
      </c>
      <c r="E9" s="25" t="s">
        <v>33</v>
      </c>
      <c r="F9" s="25" t="s">
        <v>36</v>
      </c>
      <c r="G9" s="25" t="s">
        <v>35</v>
      </c>
    </row>
    <row r="10" spans="1:8">
      <c r="B10" s="25" t="s">
        <v>36</v>
      </c>
      <c r="C10" s="25" t="s">
        <v>35</v>
      </c>
      <c r="D10" s="25" t="s">
        <v>34</v>
      </c>
      <c r="E10" s="25" t="s">
        <v>36</v>
      </c>
      <c r="F10" s="25" t="s">
        <v>36</v>
      </c>
      <c r="G10" s="25" t="s">
        <v>33</v>
      </c>
    </row>
    <row r="11" spans="1:8">
      <c r="B11" s="25" t="s">
        <v>35</v>
      </c>
      <c r="C11" s="25" t="s">
        <v>36</v>
      </c>
      <c r="D11" s="25" t="s">
        <v>34</v>
      </c>
      <c r="E11" s="25" t="s">
        <v>35</v>
      </c>
      <c r="F11" s="25" t="s">
        <v>34</v>
      </c>
      <c r="G11" s="25" t="s">
        <v>35</v>
      </c>
    </row>
    <row r="14" spans="1:8">
      <c r="B14" t="s">
        <v>37</v>
      </c>
    </row>
    <row r="15" spans="1:8">
      <c r="B15" t="s">
        <v>39</v>
      </c>
    </row>
    <row r="17" spans="7:11">
      <c r="I17" s="90" t="s">
        <v>48</v>
      </c>
      <c r="J17" s="90"/>
    </row>
    <row r="18" spans="7:11">
      <c r="G18" s="68" t="s">
        <v>43</v>
      </c>
    </row>
    <row r="19" spans="7:11">
      <c r="G19" s="68"/>
      <c r="H19" s="25" t="s">
        <v>5</v>
      </c>
      <c r="I19" s="25" t="s">
        <v>6</v>
      </c>
      <c r="J19" s="25" t="s">
        <v>45</v>
      </c>
      <c r="K19" s="25" t="s">
        <v>44</v>
      </c>
    </row>
    <row r="20" spans="7:11">
      <c r="G20" s="25" t="s">
        <v>33</v>
      </c>
      <c r="H20" s="70">
        <f>COUNTIF(DOLOR,G20:G24)</f>
        <v>7</v>
      </c>
      <c r="I20" s="70">
        <f>H20</f>
        <v>7</v>
      </c>
      <c r="J20" s="89">
        <f>AVERAGE(H20:H24,I20:I24)</f>
        <v>13.7</v>
      </c>
      <c r="K20" s="89">
        <f>H20*J20</f>
        <v>95.899999999999991</v>
      </c>
    </row>
    <row r="21" spans="7:11">
      <c r="G21" s="25" t="s">
        <v>32</v>
      </c>
      <c r="H21" s="70">
        <f>COUNTIF(DOLOR,G21:G25)</f>
        <v>3</v>
      </c>
      <c r="I21" s="70">
        <f>I20+H21</f>
        <v>10</v>
      </c>
      <c r="J21" s="89">
        <f t="shared" ref="J21:J24" si="0">AVERAGE(H21:H25,I21:I25)</f>
        <v>17.666666666666668</v>
      </c>
      <c r="K21" s="89">
        <f t="shared" ref="K21:K24" si="1">H21*J21</f>
        <v>53</v>
      </c>
    </row>
    <row r="22" spans="7:11">
      <c r="G22" s="25" t="s">
        <v>34</v>
      </c>
      <c r="H22" s="70">
        <f>COUNTIF(DOLOR,G22:G26)</f>
        <v>9</v>
      </c>
      <c r="I22" s="70">
        <f t="shared" ref="I22:I24" si="2">I21+H22</f>
        <v>19</v>
      </c>
      <c r="J22" s="89">
        <f t="shared" si="0"/>
        <v>20.857142857142858</v>
      </c>
      <c r="K22" s="89">
        <f t="shared" si="1"/>
        <v>187.71428571428572</v>
      </c>
    </row>
    <row r="23" spans="7:11">
      <c r="G23" s="25" t="s">
        <v>35</v>
      </c>
      <c r="H23" s="70">
        <f>COUNTIF(DOLOR,G23:G27)</f>
        <v>10</v>
      </c>
      <c r="I23" s="70">
        <f t="shared" si="2"/>
        <v>29</v>
      </c>
      <c r="J23" s="89">
        <f t="shared" si="0"/>
        <v>23.6</v>
      </c>
      <c r="K23" s="89">
        <f t="shared" si="1"/>
        <v>236</v>
      </c>
    </row>
    <row r="24" spans="7:11">
      <c r="G24" s="25" t="s">
        <v>36</v>
      </c>
      <c r="H24" s="70">
        <f>COUNTIF(DOLOR,G24:G28)</f>
        <v>7</v>
      </c>
      <c r="I24" s="70">
        <f t="shared" si="2"/>
        <v>36</v>
      </c>
      <c r="J24" s="89">
        <f t="shared" si="0"/>
        <v>26.333333333333332</v>
      </c>
      <c r="K24" s="89">
        <f t="shared" si="1"/>
        <v>184.33333333333331</v>
      </c>
    </row>
    <row r="25" spans="7:11">
      <c r="H25" s="71">
        <f>SUM(H20:H24)</f>
        <v>36</v>
      </c>
      <c r="I25" s="22"/>
    </row>
    <row r="26" spans="7:11">
      <c r="I26" s="69"/>
      <c r="J26" s="69"/>
    </row>
  </sheetData>
  <mergeCells count="3">
    <mergeCell ref="B3:H3"/>
    <mergeCell ref="G18:G19"/>
    <mergeCell ref="I17:J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3"/>
  <sheetViews>
    <sheetView topLeftCell="C4" zoomScale="80" zoomScaleNormal="80" workbookViewId="0">
      <selection activeCell="L26" sqref="L26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  <col min="17" max="17" width="12.7109375" bestFit="1" customWidth="1"/>
  </cols>
  <sheetData>
    <row r="1" spans="1:16" ht="15.75" thickBot="1"/>
    <row r="2" spans="1:16" ht="16.5" thickBot="1">
      <c r="A2" s="40" t="s">
        <v>0</v>
      </c>
      <c r="B2" s="41" t="s">
        <v>38</v>
      </c>
    </row>
    <row r="4" spans="1:16" ht="15.75">
      <c r="C4" s="53" t="s">
        <v>30</v>
      </c>
      <c r="D4" s="53"/>
      <c r="E4" s="53"/>
      <c r="F4" s="53"/>
      <c r="G4" s="53"/>
      <c r="H4" s="53"/>
      <c r="I4" s="53"/>
      <c r="J4" s="53"/>
      <c r="K4" s="53"/>
      <c r="L4" s="53"/>
      <c r="M4" s="52"/>
      <c r="N4" s="52"/>
    </row>
    <row r="5" spans="1:16" ht="21" customHeight="1">
      <c r="C5" s="53"/>
      <c r="D5" s="53"/>
      <c r="E5" s="53"/>
      <c r="F5" s="53"/>
      <c r="G5" s="53"/>
      <c r="H5" s="53"/>
      <c r="I5" s="53"/>
      <c r="J5" s="53"/>
      <c r="K5" s="53"/>
      <c r="L5" s="53"/>
    </row>
    <row r="6" spans="1:16" ht="15.75" thickBot="1"/>
    <row r="7" spans="1:16" ht="18.75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6" ht="18.75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6" ht="18.75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6" ht="18.75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6" ht="18.75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6" ht="18.75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6" ht="18.75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6" ht="18.75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  <c r="O14" s="72" t="s">
        <v>46</v>
      </c>
      <c r="P14" s="73"/>
    </row>
    <row r="15" spans="1:16" ht="19.5" customHeight="1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  <c r="O15" s="74"/>
      <c r="P15" s="75"/>
    </row>
    <row r="16" spans="1:16" ht="19.5" thickBot="1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24" thickBot="1">
      <c r="C17" s="4"/>
      <c r="D17" s="4"/>
      <c r="E17" s="4"/>
      <c r="F17" s="4"/>
      <c r="G17" s="4"/>
      <c r="H17" s="4"/>
      <c r="I17" s="4"/>
      <c r="J17" s="4"/>
      <c r="K17" s="4"/>
      <c r="L17" s="4"/>
      <c r="N17" s="18" t="s">
        <v>4</v>
      </c>
      <c r="O17" s="18" t="s">
        <v>5</v>
      </c>
      <c r="P17" s="18" t="s">
        <v>6</v>
      </c>
      <c r="Q17" s="18" t="s">
        <v>11</v>
      </c>
      <c r="R17" s="18" t="s">
        <v>12</v>
      </c>
    </row>
    <row r="18" spans="3:20" ht="19.5" thickBot="1">
      <c r="C18" s="4"/>
      <c r="D18" s="4"/>
      <c r="E18" s="4"/>
      <c r="F18" s="4"/>
      <c r="G18" s="4"/>
      <c r="H18" s="4"/>
      <c r="I18" s="4"/>
      <c r="J18" s="4"/>
      <c r="K18" s="4"/>
      <c r="N18" s="13">
        <v>0</v>
      </c>
      <c r="O18" s="15">
        <f>COUNTIF(SOTAS,N18:N23)</f>
        <v>15</v>
      </c>
      <c r="P18" s="16">
        <f>O18</f>
        <v>15</v>
      </c>
      <c r="Q18" s="16">
        <f>AVERAGE(O18:O23)</f>
        <v>15</v>
      </c>
      <c r="R18" s="77">
        <f>Q18</f>
        <v>15</v>
      </c>
    </row>
    <row r="19" spans="3:20" ht="19.5" thickBot="1">
      <c r="C19" s="3" t="s">
        <v>20</v>
      </c>
      <c r="D19" s="3"/>
      <c r="E19" s="3"/>
      <c r="F19" s="3"/>
      <c r="G19" s="3"/>
      <c r="H19" s="3"/>
      <c r="I19" s="3"/>
      <c r="J19" s="3"/>
      <c r="N19" s="14">
        <v>1</v>
      </c>
      <c r="O19" s="15">
        <f>COUNTIF(SOTAS,N19:N24)</f>
        <v>9</v>
      </c>
      <c r="P19" s="17">
        <f>P18+O19</f>
        <v>24</v>
      </c>
      <c r="Q19" s="16">
        <f t="shared" ref="Q19:Q23" si="0">AVERAGE(O19:O24)</f>
        <v>27.5</v>
      </c>
      <c r="R19" s="78">
        <f>R18+Q19</f>
        <v>42.5</v>
      </c>
    </row>
    <row r="20" spans="3:20" ht="19.5" thickBot="1">
      <c r="N20" s="14">
        <v>2</v>
      </c>
      <c r="O20" s="15">
        <f>COUNTIF(SOTAS,N20:N25)</f>
        <v>25</v>
      </c>
      <c r="P20" s="17">
        <f t="shared" ref="P20:P23" si="1">P19+O20</f>
        <v>49</v>
      </c>
      <c r="Q20" s="16">
        <f t="shared" si="0"/>
        <v>31.2</v>
      </c>
      <c r="R20" s="78">
        <f t="shared" ref="R20:R23" si="2">R19+Q20</f>
        <v>73.7</v>
      </c>
    </row>
    <row r="21" spans="3:20" ht="19.5" thickBot="1">
      <c r="C21" s="3" t="s">
        <v>7</v>
      </c>
      <c r="D21" s="3"/>
      <c r="E21" s="3"/>
      <c r="F21" s="3"/>
      <c r="G21" s="3"/>
      <c r="H21" s="3"/>
      <c r="N21" s="14">
        <v>3</v>
      </c>
      <c r="O21" s="15">
        <f>COUNTIF(SOTAS,N21:N26)</f>
        <v>14</v>
      </c>
      <c r="P21" s="17">
        <f t="shared" si="1"/>
        <v>63</v>
      </c>
      <c r="Q21" s="16">
        <f t="shared" si="0"/>
        <v>32.75</v>
      </c>
      <c r="R21" s="78">
        <f t="shared" si="2"/>
        <v>106.45</v>
      </c>
    </row>
    <row r="22" spans="3:20" ht="19.5" thickBot="1">
      <c r="C22" s="48"/>
      <c r="D22" s="48"/>
      <c r="E22" s="48"/>
      <c r="F22" s="48"/>
      <c r="G22" s="48"/>
      <c r="H22" s="48"/>
      <c r="I22" s="48"/>
      <c r="J22" s="48"/>
      <c r="N22" s="14">
        <v>4</v>
      </c>
      <c r="O22" s="15">
        <f>COUNTIF(SOTAS,N22:N27)</f>
        <v>14</v>
      </c>
      <c r="P22" s="17">
        <f t="shared" si="1"/>
        <v>77</v>
      </c>
      <c r="Q22" s="16">
        <f t="shared" si="0"/>
        <v>39</v>
      </c>
      <c r="R22" s="78">
        <f t="shared" si="2"/>
        <v>145.44999999999999</v>
      </c>
    </row>
    <row r="23" spans="3:20" ht="19.5" thickBot="1">
      <c r="C23" s="3" t="s">
        <v>8</v>
      </c>
      <c r="D23" s="3"/>
      <c r="E23" s="3"/>
      <c r="F23" s="3"/>
      <c r="G23" s="3"/>
      <c r="H23" s="3"/>
      <c r="I23" s="3"/>
      <c r="J23" s="3"/>
      <c r="N23" s="14">
        <v>5</v>
      </c>
      <c r="O23" s="15">
        <f>COUNTIF(SOTAS,N23:N28)</f>
        <v>13</v>
      </c>
      <c r="P23" s="17">
        <f t="shared" si="1"/>
        <v>90</v>
      </c>
      <c r="Q23" s="91">
        <f t="shared" si="0"/>
        <v>51.5</v>
      </c>
      <c r="R23" s="78">
        <f t="shared" si="2"/>
        <v>196.95</v>
      </c>
    </row>
    <row r="24" spans="3:20" ht="19.5" thickBot="1">
      <c r="N24" s="19" t="s">
        <v>13</v>
      </c>
      <c r="O24" s="20">
        <f>SUM(O18:O23)</f>
        <v>90</v>
      </c>
      <c r="Q24" s="92">
        <f>SUM(Q18:Q23)</f>
        <v>196.95</v>
      </c>
    </row>
    <row r="25" spans="3:20" ht="15.75">
      <c r="C25" s="3" t="s">
        <v>9</v>
      </c>
      <c r="D25" s="3"/>
      <c r="E25" s="3"/>
      <c r="F25" s="3"/>
      <c r="G25" s="3"/>
      <c r="H25" s="3"/>
      <c r="I25" s="3"/>
      <c r="J25" s="3"/>
      <c r="N25">
        <f>SUM(N18:N23)</f>
        <v>15</v>
      </c>
    </row>
    <row r="27" spans="3:20" ht="15.75">
      <c r="C27" s="3" t="s">
        <v>10</v>
      </c>
    </row>
    <row r="28" spans="3:20" ht="15.75" thickBot="1"/>
    <row r="29" spans="3:20" ht="19.5" thickBot="1">
      <c r="L29" s="21" t="s">
        <v>14</v>
      </c>
      <c r="M29" s="20">
        <f>MODE(SOTAS)</f>
        <v>2</v>
      </c>
      <c r="N29" s="49" t="s">
        <v>47</v>
      </c>
      <c r="O29" s="50"/>
      <c r="P29" s="50"/>
      <c r="Q29" s="50"/>
      <c r="R29" s="50"/>
      <c r="S29" s="50"/>
      <c r="T29" s="51"/>
    </row>
    <row r="30" spans="3:20" ht="15.75" thickBot="1"/>
    <row r="31" spans="3:20" ht="19.5" thickBot="1">
      <c r="L31" s="21" t="s">
        <v>15</v>
      </c>
      <c r="M31" s="20">
        <f>MEDIAN(SOTAS)</f>
        <v>2</v>
      </c>
      <c r="N31" s="49" t="s">
        <v>49</v>
      </c>
      <c r="O31" s="50"/>
      <c r="P31" s="50"/>
      <c r="Q31" s="50"/>
      <c r="R31" s="50"/>
      <c r="S31" s="50"/>
      <c r="T31" s="51"/>
    </row>
    <row r="32" spans="3:20" ht="15.75" thickBot="1"/>
    <row r="33" spans="12:20" ht="19.5" thickBot="1">
      <c r="L33" s="21" t="s">
        <v>16</v>
      </c>
      <c r="M33" s="88">
        <f>N25*O23/O24</f>
        <v>2.1666666666666665</v>
      </c>
      <c r="N33" s="49" t="s">
        <v>50</v>
      </c>
      <c r="O33" s="50"/>
      <c r="P33" s="50"/>
      <c r="Q33" s="50"/>
      <c r="R33" s="50"/>
      <c r="S33" s="50"/>
      <c r="T33" s="51"/>
    </row>
  </sheetData>
  <mergeCells count="7">
    <mergeCell ref="N33:T33"/>
    <mergeCell ref="M4:N4"/>
    <mergeCell ref="C22:J22"/>
    <mergeCell ref="C4:L5"/>
    <mergeCell ref="N29:T29"/>
    <mergeCell ref="N31:T31"/>
    <mergeCell ref="O14:P1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9"/>
  <sheetViews>
    <sheetView topLeftCell="A2" zoomScale="70" zoomScaleNormal="70" workbookViewId="0">
      <selection activeCell="F16" sqref="F16"/>
    </sheetView>
  </sheetViews>
  <sheetFormatPr baseColWidth="10" defaultRowHeight="15"/>
  <cols>
    <col min="1" max="1" width="16.140625" bestFit="1" customWidth="1"/>
    <col min="2" max="3" width="15.140625" customWidth="1"/>
    <col min="4" max="4" width="13" customWidth="1"/>
    <col min="5" max="5" width="13.85546875" customWidth="1"/>
    <col min="6" max="6" width="11.85546875" customWidth="1"/>
    <col min="7" max="7" width="12.42578125" customWidth="1"/>
    <col min="8" max="8" width="13.42578125" customWidth="1"/>
  </cols>
  <sheetData>
    <row r="1" spans="1:15" ht="15.75" thickBot="1"/>
    <row r="2" spans="1:15" ht="16.5" thickBot="1">
      <c r="A2" s="40" t="s">
        <v>3</v>
      </c>
      <c r="B2" s="41" t="s">
        <v>38</v>
      </c>
      <c r="C2" s="27"/>
    </row>
    <row r="4" spans="1:15" ht="15.75">
      <c r="B4" s="52" t="s">
        <v>22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15.75" thickBot="1"/>
    <row r="6" spans="1:15" ht="81" customHeight="1" thickBot="1">
      <c r="A6" s="63" t="s">
        <v>21</v>
      </c>
      <c r="B6" s="67"/>
      <c r="C6" s="34" t="s">
        <v>4</v>
      </c>
      <c r="D6" s="18" t="s">
        <v>5</v>
      </c>
      <c r="E6" s="18" t="s">
        <v>6</v>
      </c>
      <c r="F6" s="18" t="s">
        <v>11</v>
      </c>
      <c r="G6" s="18" t="s">
        <v>12</v>
      </c>
      <c r="H6" s="18" t="s">
        <v>24</v>
      </c>
    </row>
    <row r="7" spans="1:15" ht="19.5" thickBot="1">
      <c r="A7" s="26">
        <v>60</v>
      </c>
      <c r="B7" s="23">
        <v>90</v>
      </c>
      <c r="C7" s="33">
        <v>25</v>
      </c>
      <c r="D7" s="28">
        <v>25</v>
      </c>
      <c r="E7" s="16">
        <f>D7</f>
        <v>25</v>
      </c>
      <c r="F7" s="76">
        <f>E7/D14</f>
        <v>0.25</v>
      </c>
      <c r="G7" s="35"/>
      <c r="H7" s="94">
        <f>C7*F7</f>
        <v>6.25</v>
      </c>
    </row>
    <row r="8" spans="1:15" ht="19.5" thickBot="1">
      <c r="A8" s="26">
        <v>90</v>
      </c>
      <c r="B8" s="24">
        <v>120</v>
      </c>
      <c r="C8" s="33">
        <f t="shared" ref="C8:C13" si="0">COUNT(A8:B14)</f>
        <v>12</v>
      </c>
      <c r="D8" s="29">
        <v>18</v>
      </c>
      <c r="E8" s="17">
        <f>E7+D8</f>
        <v>43</v>
      </c>
      <c r="F8" s="76">
        <f>D8/D14</f>
        <v>0.18</v>
      </c>
      <c r="G8" s="35"/>
      <c r="H8" s="94">
        <f t="shared" ref="H8:H13" si="1">C8*F8</f>
        <v>2.16</v>
      </c>
    </row>
    <row r="9" spans="1:15" ht="19.5" thickBot="1">
      <c r="A9" s="26">
        <v>120</v>
      </c>
      <c r="B9" s="24">
        <v>150</v>
      </c>
      <c r="C9" s="33">
        <f t="shared" si="0"/>
        <v>10</v>
      </c>
      <c r="D9" s="29">
        <v>10</v>
      </c>
      <c r="E9" s="17">
        <f t="shared" ref="E9:E13" si="2">E8+D9</f>
        <v>53</v>
      </c>
      <c r="F9" s="76">
        <f>D9/D14</f>
        <v>0.1</v>
      </c>
      <c r="G9" s="35"/>
      <c r="H9" s="94">
        <f t="shared" si="1"/>
        <v>1</v>
      </c>
    </row>
    <row r="10" spans="1:15" ht="19.5" thickBot="1">
      <c r="A10" s="26">
        <v>150</v>
      </c>
      <c r="B10" s="23">
        <v>180</v>
      </c>
      <c r="C10" s="33">
        <f t="shared" si="0"/>
        <v>8</v>
      </c>
      <c r="D10" s="29">
        <v>35</v>
      </c>
      <c r="E10" s="17">
        <f t="shared" si="2"/>
        <v>88</v>
      </c>
      <c r="F10" s="76">
        <f>D10/D14</f>
        <v>0.35</v>
      </c>
      <c r="G10" s="35"/>
      <c r="H10" s="94">
        <f t="shared" si="1"/>
        <v>2.8</v>
      </c>
    </row>
    <row r="11" spans="1:15" ht="19.5" thickBot="1">
      <c r="A11" s="26">
        <v>180</v>
      </c>
      <c r="B11" s="24">
        <v>210</v>
      </c>
      <c r="C11" s="33">
        <f>COUNT(A11:B22)</f>
        <v>6</v>
      </c>
      <c r="D11" s="29">
        <v>5</v>
      </c>
      <c r="E11" s="17">
        <f t="shared" si="2"/>
        <v>93</v>
      </c>
      <c r="F11" s="76">
        <f>D11/D14</f>
        <v>0.05</v>
      </c>
      <c r="G11" s="35"/>
      <c r="H11" s="94">
        <f t="shared" si="1"/>
        <v>0.30000000000000004</v>
      </c>
      <c r="J11" s="93"/>
    </row>
    <row r="12" spans="1:15" ht="19.5" thickBot="1">
      <c r="A12" s="26">
        <v>210</v>
      </c>
      <c r="B12" s="24">
        <v>240</v>
      </c>
      <c r="C12" s="33">
        <f>COUNT(A12:B23)</f>
        <v>4</v>
      </c>
      <c r="D12" s="29">
        <v>5</v>
      </c>
      <c r="E12" s="17">
        <f t="shared" si="2"/>
        <v>98</v>
      </c>
      <c r="F12" s="76">
        <f>D12/D14</f>
        <v>0.05</v>
      </c>
      <c r="G12" s="35"/>
      <c r="H12" s="94">
        <f t="shared" si="1"/>
        <v>0.2</v>
      </c>
    </row>
    <row r="13" spans="1:15" ht="19.5" thickBot="1">
      <c r="A13" s="26">
        <v>240</v>
      </c>
      <c r="B13" s="23">
        <v>270</v>
      </c>
      <c r="C13" s="33">
        <f>COUNT(A13:B24)</f>
        <v>2</v>
      </c>
      <c r="D13" s="30">
        <v>2</v>
      </c>
      <c r="E13" s="17">
        <f t="shared" si="2"/>
        <v>100</v>
      </c>
      <c r="F13" s="76">
        <f>D13/D14</f>
        <v>0.02</v>
      </c>
      <c r="G13" s="36"/>
      <c r="H13" s="94">
        <f t="shared" si="1"/>
        <v>0.04</v>
      </c>
    </row>
    <row r="14" spans="1:15" ht="16.5" thickBot="1">
      <c r="C14" s="31" t="s">
        <v>13</v>
      </c>
      <c r="D14" s="32">
        <f>SUM(D7:D13)</f>
        <v>100</v>
      </c>
      <c r="H14" s="87">
        <f>SUM(H7:H13)</f>
        <v>12.75</v>
      </c>
    </row>
    <row r="15" spans="1:15" ht="15.75">
      <c r="C15">
        <f>SUM(C7:C13)</f>
        <v>67</v>
      </c>
      <c r="K15" s="64"/>
      <c r="L15" s="64"/>
    </row>
    <row r="16" spans="1:15" ht="27.75" customHeight="1">
      <c r="K16" s="3"/>
      <c r="L16" s="3"/>
    </row>
    <row r="17" spans="1:12" ht="23.25" customHeight="1"/>
    <row r="18" spans="1:12" ht="28.5" customHeight="1"/>
    <row r="19" spans="1:12" ht="28.5" customHeight="1"/>
    <row r="20" spans="1:12" ht="28.5" customHeight="1"/>
    <row r="21" spans="1:12" ht="28.5" customHeight="1" thickBot="1"/>
    <row r="22" spans="1:12" ht="28.5" customHeight="1" thickBot="1">
      <c r="A22" s="60" t="s">
        <v>23</v>
      </c>
      <c r="B22" s="61"/>
      <c r="C22" s="61"/>
      <c r="D22" s="61"/>
      <c r="E22" s="61"/>
      <c r="F22" s="61"/>
      <c r="G22" s="61"/>
      <c r="H22" s="62"/>
      <c r="K22" s="2"/>
    </row>
    <row r="23" spans="1:12" ht="28.5" customHeight="1" thickBot="1">
      <c r="A23" s="60" t="s">
        <v>27</v>
      </c>
      <c r="B23" s="61"/>
      <c r="C23" s="61"/>
      <c r="D23" s="62"/>
      <c r="E23" s="54"/>
      <c r="F23" s="55"/>
      <c r="G23" s="55"/>
      <c r="H23" s="55"/>
      <c r="I23" s="55"/>
      <c r="J23" s="55"/>
      <c r="K23" s="55"/>
      <c r="L23" s="56"/>
    </row>
    <row r="24" spans="1:12" ht="28.5" customHeight="1" thickBot="1">
      <c r="A24" s="65" t="s">
        <v>17</v>
      </c>
      <c r="B24" s="65"/>
      <c r="C24" s="65"/>
      <c r="D24" s="66"/>
      <c r="E24" s="54"/>
      <c r="F24" s="55"/>
      <c r="G24" s="55"/>
      <c r="H24" s="55"/>
      <c r="I24" s="55"/>
      <c r="J24" s="55"/>
      <c r="K24" s="55"/>
      <c r="L24" s="56"/>
    </row>
    <row r="25" spans="1:12" ht="18.75" thickBot="1">
      <c r="A25" s="60" t="s">
        <v>18</v>
      </c>
      <c r="B25" s="61"/>
      <c r="C25" s="61"/>
      <c r="D25" s="62"/>
      <c r="E25" s="57"/>
      <c r="F25" s="58"/>
      <c r="G25" s="58"/>
      <c r="H25" s="58"/>
      <c r="I25" s="58"/>
      <c r="J25" s="58"/>
      <c r="K25" s="58"/>
      <c r="L25" s="59"/>
    </row>
    <row r="26" spans="1:12" ht="18.75" thickBot="1">
      <c r="A26" s="60" t="s">
        <v>28</v>
      </c>
      <c r="B26" s="61"/>
      <c r="C26" s="61"/>
      <c r="D26" s="62"/>
      <c r="E26" s="79"/>
      <c r="F26" s="80"/>
      <c r="G26" s="80"/>
      <c r="H26" s="80"/>
      <c r="I26" s="80"/>
      <c r="J26" s="80"/>
      <c r="K26" s="80"/>
      <c r="L26" s="81"/>
    </row>
    <row r="27" spans="1:12" ht="18.75" thickBot="1">
      <c r="A27" s="37" t="s">
        <v>29</v>
      </c>
      <c r="B27" s="38"/>
      <c r="C27" s="38"/>
      <c r="D27" s="82"/>
      <c r="E27" s="83">
        <f>MODE(estudio)</f>
        <v>90</v>
      </c>
      <c r="F27" s="84" t="s">
        <v>51</v>
      </c>
      <c r="G27" s="85"/>
      <c r="H27" s="85"/>
      <c r="I27" s="85"/>
      <c r="J27" s="85"/>
      <c r="K27" s="85"/>
      <c r="L27" s="86"/>
    </row>
    <row r="28" spans="1:12" ht="18.75" thickBot="1">
      <c r="A28" s="37" t="s">
        <v>25</v>
      </c>
      <c r="B28" s="38"/>
      <c r="C28" s="38"/>
      <c r="D28" s="82"/>
      <c r="E28" s="83">
        <f>MEDIAN(estudio)</f>
        <v>165</v>
      </c>
      <c r="F28" s="84"/>
      <c r="G28" s="85"/>
      <c r="H28" s="85"/>
      <c r="I28" s="85"/>
      <c r="J28" s="85"/>
      <c r="K28" s="85"/>
      <c r="L28" s="86"/>
    </row>
    <row r="29" spans="1:12" ht="18.75" thickBot="1">
      <c r="A29" s="37" t="s">
        <v>26</v>
      </c>
      <c r="B29" s="38"/>
      <c r="C29" s="38"/>
      <c r="D29" s="82"/>
      <c r="E29" s="83"/>
      <c r="F29" s="84"/>
      <c r="G29" s="85"/>
      <c r="H29" s="85"/>
      <c r="I29" s="85"/>
      <c r="J29" s="85"/>
      <c r="K29" s="85"/>
      <c r="L29" s="86"/>
    </row>
  </sheetData>
  <mergeCells count="16">
    <mergeCell ref="F28:L28"/>
    <mergeCell ref="F29:L29"/>
    <mergeCell ref="F27:L27"/>
    <mergeCell ref="M4:O4"/>
    <mergeCell ref="K15:L15"/>
    <mergeCell ref="A22:H22"/>
    <mergeCell ref="A25:D25"/>
    <mergeCell ref="A24:D24"/>
    <mergeCell ref="A23:D23"/>
    <mergeCell ref="E23:L23"/>
    <mergeCell ref="E24:L24"/>
    <mergeCell ref="E25:L25"/>
    <mergeCell ref="A6:B6"/>
    <mergeCell ref="B4:L4"/>
    <mergeCell ref="E26:L26"/>
    <mergeCell ref="A26:D2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zoomScale="80" zoomScaleNormal="80" workbookViewId="0">
      <selection activeCell="G48" sqref="G48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PORTADA DE PRUEBA</vt:lpstr>
      <vt:lpstr>PREGUNTA 1</vt:lpstr>
      <vt:lpstr>PREGUNTA 2</vt:lpstr>
      <vt:lpstr>PREGUNTA 3</vt:lpstr>
      <vt:lpstr>FÓRMULAS</vt:lpstr>
      <vt:lpstr>DOLOR</vt:lpstr>
      <vt:lpstr>estudio</vt:lpstr>
      <vt:lpstr>SOTAS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Endisp15</cp:lastModifiedBy>
  <dcterms:created xsi:type="dcterms:W3CDTF">2023-05-16T14:03:51Z</dcterms:created>
  <dcterms:modified xsi:type="dcterms:W3CDTF">2023-05-31T16:24:37Z</dcterms:modified>
</cp:coreProperties>
</file>