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\Desktop\"/>
    </mc:Choice>
  </mc:AlternateContent>
  <bookViews>
    <workbookView xWindow="120" yWindow="30" windowWidth="11595" windowHeight="5895"/>
  </bookViews>
  <sheets>
    <sheet name="EEFf" sheetId="1" r:id="rId1"/>
    <sheet name="efe" sheetId="4" r:id="rId2"/>
    <sheet name="Hoja1" sheetId="5" r:id="rId3"/>
  </sheets>
  <calcPr calcId="162913"/>
</workbook>
</file>

<file path=xl/calcChain.xml><?xml version="1.0" encoding="utf-8"?>
<calcChain xmlns="http://schemas.openxmlformats.org/spreadsheetml/2006/main">
  <c r="D4" i="5" l="1"/>
  <c r="C5" i="5"/>
  <c r="B6" i="5"/>
  <c r="A4" i="5"/>
  <c r="D31" i="4"/>
  <c r="C27" i="4"/>
  <c r="B17" i="4"/>
  <c r="B23" i="4"/>
  <c r="B16" i="4"/>
  <c r="C18" i="4" s="1"/>
  <c r="B9" i="4"/>
  <c r="B8" i="4"/>
  <c r="B5" i="4"/>
  <c r="C11" i="4" s="1"/>
  <c r="B4" i="4"/>
  <c r="C16" i="1"/>
  <c r="B16" i="1"/>
  <c r="B26" i="1"/>
  <c r="B34" i="1" s="1"/>
  <c r="B28" i="1"/>
  <c r="J20" i="1"/>
  <c r="J27" i="1"/>
  <c r="C28" i="4" l="1"/>
</calcChain>
</file>

<file path=xl/sharedStrings.xml><?xml version="1.0" encoding="utf-8"?>
<sst xmlns="http://schemas.openxmlformats.org/spreadsheetml/2006/main" count="65" uniqueCount="65">
  <si>
    <t>BALANCE CLASIFICADO</t>
  </si>
  <si>
    <t>Total Activos</t>
  </si>
  <si>
    <t>Total Pasivos</t>
  </si>
  <si>
    <t>Total Patrimonio</t>
  </si>
  <si>
    <t>Ingresos Financieros</t>
  </si>
  <si>
    <t>Gastos Financieros</t>
  </si>
  <si>
    <t>Resultado antes Impto</t>
  </si>
  <si>
    <t>Impto a la Renta</t>
  </si>
  <si>
    <t>Utilidad Liquida</t>
  </si>
  <si>
    <t>ESTADO DE RESULTADOS</t>
  </si>
  <si>
    <t>ESTADO DE FLUJOS DE EFECTIVO</t>
  </si>
  <si>
    <t>efectivo recibido de clientes</t>
  </si>
  <si>
    <t xml:space="preserve">efectivo pagado a proveedores </t>
  </si>
  <si>
    <t>intereses pagados</t>
  </si>
  <si>
    <t>impto a la renta</t>
  </si>
  <si>
    <t>interes percibidos</t>
  </si>
  <si>
    <t>efectivo neto provisto en actividades operacionales</t>
  </si>
  <si>
    <t>Flujos de caja correspondientes a actividades de Inversion</t>
  </si>
  <si>
    <t>pagos por adquisiciones de activo fijo tangible</t>
  </si>
  <si>
    <t>efectivo neto usado en actividades de Inversion</t>
  </si>
  <si>
    <t>Flujo de caja correspondiente a actividades de financiamiento</t>
  </si>
  <si>
    <t>dividendos pagados</t>
  </si>
  <si>
    <t>efectivo neto usado en actividades de financiamiento</t>
  </si>
  <si>
    <t>Disminucion de efectivo</t>
  </si>
  <si>
    <t>saldo inicial</t>
  </si>
  <si>
    <t>Saldo final</t>
  </si>
  <si>
    <t>efectivo recibido por venta Activo Fijo</t>
  </si>
  <si>
    <t>Efectivo Recibido por Venta de Bonos</t>
  </si>
  <si>
    <t>Flujo de caja correspondiente a actividades de Operación</t>
  </si>
  <si>
    <t>Efectivo Recibido por aumento de Capital</t>
  </si>
  <si>
    <t>Efectivo</t>
  </si>
  <si>
    <t>Inversión Financiera</t>
  </si>
  <si>
    <t>Deudores por Venta</t>
  </si>
  <si>
    <t>Existencias</t>
  </si>
  <si>
    <t>Impuestos por Recuperar</t>
  </si>
  <si>
    <t>ANC disponible para Venta</t>
  </si>
  <si>
    <t>Inv. En Otras Empresas</t>
  </si>
  <si>
    <t>Total Activo Corriente</t>
  </si>
  <si>
    <t>Propiedad Planta y Equipos</t>
  </si>
  <si>
    <t>Total Activo No Corriente</t>
  </si>
  <si>
    <t>Instrumentos Financieros</t>
  </si>
  <si>
    <t>Acreedores Comerciales</t>
  </si>
  <si>
    <t>Otros Acreedores</t>
  </si>
  <si>
    <t>Impuesto por Pagar</t>
  </si>
  <si>
    <t>Oblig. Por Titulos de Deuda CP</t>
  </si>
  <si>
    <t>Oblig. Por Titulos de Deuda LP</t>
  </si>
  <si>
    <t>Total  Pasivo Corriente</t>
  </si>
  <si>
    <t>Total Pasivo No Corriente</t>
  </si>
  <si>
    <t>Capital</t>
  </si>
  <si>
    <t>Reservas</t>
  </si>
  <si>
    <t>Resultado del Ejercicio</t>
  </si>
  <si>
    <t>Ingresos de Operación</t>
  </si>
  <si>
    <t>Costos de Ventas</t>
  </si>
  <si>
    <t>Gts de Administración</t>
  </si>
  <si>
    <t>Margen Bruto</t>
  </si>
  <si>
    <t>Otras Ganancias</t>
  </si>
  <si>
    <t>Otros Activos Corrientes (GA)</t>
  </si>
  <si>
    <t>Remuneraciones</t>
  </si>
  <si>
    <t>efectivo recibido por venta inv</t>
  </si>
  <si>
    <t>Gastos de Comercialización</t>
  </si>
  <si>
    <t>Arriendos pagados</t>
  </si>
  <si>
    <t>efectivo pagado por compra de Empresa</t>
  </si>
  <si>
    <t>gastos financieros</t>
  </si>
  <si>
    <t>ingresos financieros</t>
  </si>
  <si>
    <t>efectivo pagado por TIT DEUDA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</si>
</sst>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0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1" fillId="0" borderId="0" xfId="0" applyFont="1"/>
    <xf numFmtId="0" fontId="4" fillId="0" borderId="0" xfId="0" applyFont="1" applyAlignment="1">
      <alignment horizontal="center"/>
    </xf>
    <xf numFmtId="3" fontId="0" fillId="0" borderId="1" xfId="0" applyNumberFormat="1" applyBorder="1"/>
    <xf numFmtId="3" fontId="1" fillId="0" borderId="1" xfId="0" applyNumberFormat="1" applyFont="1" applyBorder="1"/>
    <xf numFmtId="0" fontId="4" fillId="0" borderId="0" xfId="0" applyFont="1"/>
    <xf numFmtId="3" fontId="1" fillId="0" borderId="0" xfId="0" applyNumberFormat="1" applyFont="1" applyBorder="1"/>
    <xf numFmtId="2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center"/>
    </xf>
    <xf numFmtId="3" fontId="5" fillId="3" borderId="0" xfId="0" applyNumberFormat="1" applyFont="1" applyFill="1"/>
    <xf numFmtId="3" fontId="5" fillId="0" borderId="0" xfId="0" applyNumberFormat="1" applyFont="1"/>
    <xf numFmtId="3" fontId="6" fillId="2" borderId="0" xfId="0" applyNumberFormat="1" applyFont="1" applyFill="1" applyAlignment="1">
      <alignment horizontal="center"/>
    </xf>
    <xf numFmtId="3" fontId="5" fillId="2" borderId="0" xfId="0" applyNumberFormat="1" applyFont="1" applyFill="1"/>
    <xf numFmtId="3" fontId="6" fillId="2" borderId="0" xfId="0" applyNumberFormat="1" applyFont="1" applyFill="1" applyAlignment="1">
      <alignment horizontal="center"/>
    </xf>
    <xf numFmtId="3" fontId="5" fillId="2" borderId="0" xfId="0" applyNumberFormat="1" applyFont="1" applyFill="1" applyBorder="1"/>
    <xf numFmtId="0" fontId="7" fillId="2" borderId="0" xfId="0" applyNumberFormat="1" applyFont="1" applyFill="1" applyBorder="1" applyAlignment="1">
      <alignment horizontal="center"/>
    </xf>
    <xf numFmtId="0" fontId="5" fillId="2" borderId="0" xfId="0" applyNumberFormat="1" applyFont="1" applyFill="1" applyBorder="1"/>
    <xf numFmtId="3" fontId="8" fillId="2" borderId="0" xfId="0" applyNumberFormat="1" applyFont="1" applyFill="1" applyBorder="1"/>
    <xf numFmtId="3" fontId="7" fillId="2" borderId="0" xfId="0" applyNumberFormat="1" applyFont="1" applyFill="1" applyBorder="1"/>
    <xf numFmtId="3" fontId="8" fillId="2" borderId="0" xfId="0" applyNumberFormat="1" applyFont="1" applyFill="1"/>
    <xf numFmtId="3" fontId="6" fillId="2" borderId="0" xfId="0" applyNumberFormat="1" applyFont="1" applyFill="1" applyBorder="1" applyAlignment="1">
      <alignment horizontal="center"/>
    </xf>
    <xf numFmtId="3" fontId="9" fillId="2" borderId="0" xfId="0" applyNumberFormat="1" applyFont="1" applyFill="1" applyBorder="1"/>
    <xf numFmtId="3" fontId="5" fillId="0" borderId="0" xfId="0" applyNumberFormat="1" applyFont="1" applyBorder="1"/>
    <xf numFmtId="3" fontId="6" fillId="2" borderId="0" xfId="0" applyNumberFormat="1" applyFont="1" applyFill="1" applyBorder="1" applyAlignment="1">
      <alignment horizontal="center"/>
    </xf>
    <xf numFmtId="3" fontId="7" fillId="2" borderId="0" xfId="0" applyNumberFormat="1" applyFont="1" applyFill="1"/>
    <xf numFmtId="3" fontId="8" fillId="0" borderId="0" xfId="0" applyNumberFormat="1" applyFont="1"/>
    <xf numFmtId="3" fontId="8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3"/>
  <sheetViews>
    <sheetView tabSelected="1" zoomScale="110" zoomScaleNormal="110" workbookViewId="0">
      <selection activeCell="L11" sqref="L11"/>
    </sheetView>
  </sheetViews>
  <sheetFormatPr baseColWidth="10" defaultColWidth="11.42578125" defaultRowHeight="12.75" x14ac:dyDescent="0.2"/>
  <cols>
    <col min="1" max="1" width="21.85546875" style="13" customWidth="1"/>
    <col min="2" max="2" width="8.42578125" style="13" customWidth="1"/>
    <col min="3" max="3" width="6.5703125" style="13" bestFit="1" customWidth="1"/>
    <col min="4" max="4" width="4" style="13" customWidth="1"/>
    <col min="5" max="5" width="32.85546875" style="13" customWidth="1"/>
    <col min="6" max="6" width="7.5703125" style="13" bestFit="1" customWidth="1"/>
    <col min="7" max="7" width="6.5703125" style="13" bestFit="1" customWidth="1"/>
    <col min="8" max="8" width="4.42578125" style="13" customWidth="1"/>
    <col min="9" max="16384" width="11.42578125" style="13"/>
  </cols>
  <sheetData>
    <row r="1" spans="1:8" x14ac:dyDescent="0.2">
      <c r="A1" s="12"/>
      <c r="B1" s="12"/>
      <c r="C1" s="12"/>
      <c r="D1" s="12"/>
      <c r="E1" s="12"/>
      <c r="F1" s="12"/>
      <c r="G1" s="12"/>
      <c r="H1" s="12"/>
    </row>
    <row r="2" spans="1:8" ht="15.75" x14ac:dyDescent="0.25">
      <c r="A2" s="14" t="s">
        <v>0</v>
      </c>
      <c r="B2" s="14"/>
      <c r="C2" s="14"/>
      <c r="D2" s="14"/>
      <c r="E2" s="14"/>
      <c r="F2" s="14"/>
      <c r="G2" s="14"/>
      <c r="H2" s="15"/>
    </row>
    <row r="3" spans="1:8" ht="15.75" x14ac:dyDescent="0.25">
      <c r="A3" s="16"/>
      <c r="B3" s="16"/>
      <c r="C3" s="16"/>
      <c r="D3" s="16"/>
      <c r="E3" s="16"/>
      <c r="F3" s="16"/>
      <c r="G3" s="16"/>
      <c r="H3" s="15"/>
    </row>
    <row r="4" spans="1:8" x14ac:dyDescent="0.2">
      <c r="A4" s="17"/>
      <c r="B4" s="18">
        <v>2008</v>
      </c>
      <c r="C4" s="18">
        <v>2009</v>
      </c>
      <c r="D4" s="19"/>
      <c r="E4" s="19"/>
      <c r="F4" s="18">
        <v>2008</v>
      </c>
      <c r="G4" s="18">
        <v>2009</v>
      </c>
      <c r="H4" s="15"/>
    </row>
    <row r="5" spans="1:8" x14ac:dyDescent="0.2">
      <c r="A5" s="20" t="s">
        <v>30</v>
      </c>
      <c r="B5" s="20">
        <v>25000</v>
      </c>
      <c r="C5" s="20">
        <v>48000</v>
      </c>
      <c r="D5" s="20"/>
      <c r="E5" s="20" t="s">
        <v>44</v>
      </c>
      <c r="F5" s="20">
        <v>12000</v>
      </c>
      <c r="G5" s="20">
        <v>15000</v>
      </c>
      <c r="H5" s="15"/>
    </row>
    <row r="6" spans="1:8" x14ac:dyDescent="0.2">
      <c r="A6" s="20" t="s">
        <v>31</v>
      </c>
      <c r="B6" s="20">
        <v>30000</v>
      </c>
      <c r="C6" s="20">
        <v>15000</v>
      </c>
      <c r="D6" s="20"/>
      <c r="E6" s="20" t="s">
        <v>41</v>
      </c>
      <c r="F6" s="20">
        <v>44500</v>
      </c>
      <c r="G6" s="20">
        <v>32000</v>
      </c>
      <c r="H6" s="15"/>
    </row>
    <row r="7" spans="1:8" x14ac:dyDescent="0.2">
      <c r="A7" s="20" t="s">
        <v>32</v>
      </c>
      <c r="B7" s="20">
        <v>65500</v>
      </c>
      <c r="C7" s="20">
        <v>47800</v>
      </c>
      <c r="D7" s="20"/>
      <c r="E7" s="20" t="s">
        <v>42</v>
      </c>
      <c r="F7" s="20">
        <v>0</v>
      </c>
      <c r="G7" s="20">
        <v>20000</v>
      </c>
      <c r="H7" s="15"/>
    </row>
    <row r="8" spans="1:8" x14ac:dyDescent="0.2">
      <c r="A8" s="20" t="s">
        <v>33</v>
      </c>
      <c r="B8" s="20">
        <v>77000</v>
      </c>
      <c r="C8" s="20">
        <v>56200</v>
      </c>
      <c r="D8" s="20"/>
      <c r="E8" s="20" t="s">
        <v>43</v>
      </c>
      <c r="F8" s="20">
        <v>9500</v>
      </c>
      <c r="G8" s="20">
        <v>0</v>
      </c>
      <c r="H8" s="15"/>
    </row>
    <row r="9" spans="1:8" x14ac:dyDescent="0.2">
      <c r="A9" s="20" t="s">
        <v>34</v>
      </c>
      <c r="B9" s="20">
        <v>0</v>
      </c>
      <c r="C9" s="20">
        <v>7500</v>
      </c>
      <c r="D9" s="20"/>
      <c r="E9" s="21" t="s">
        <v>46</v>
      </c>
      <c r="F9" s="21">
        <v>66000</v>
      </c>
      <c r="G9" s="21">
        <v>67000</v>
      </c>
      <c r="H9" s="15"/>
    </row>
    <row r="10" spans="1:8" x14ac:dyDescent="0.2">
      <c r="A10" s="20" t="s">
        <v>56</v>
      </c>
      <c r="B10" s="20">
        <v>12500</v>
      </c>
      <c r="C10" s="20">
        <v>18900</v>
      </c>
      <c r="D10" s="20"/>
      <c r="E10" s="20"/>
      <c r="F10" s="20"/>
      <c r="G10" s="20"/>
      <c r="H10" s="15"/>
    </row>
    <row r="11" spans="1:8" x14ac:dyDescent="0.2">
      <c r="A11" s="20" t="s">
        <v>35</v>
      </c>
      <c r="B11" s="20">
        <v>22000</v>
      </c>
      <c r="C11" s="20">
        <v>0</v>
      </c>
      <c r="D11" s="20"/>
      <c r="E11" s="20" t="s">
        <v>45</v>
      </c>
      <c r="F11" s="20">
        <v>55000</v>
      </c>
      <c r="G11" s="20">
        <v>40000</v>
      </c>
      <c r="H11" s="15"/>
    </row>
    <row r="12" spans="1:8" x14ac:dyDescent="0.2">
      <c r="A12" s="21" t="s">
        <v>37</v>
      </c>
      <c r="B12" s="21">
        <v>232000</v>
      </c>
      <c r="C12" s="21">
        <v>193400</v>
      </c>
      <c r="D12" s="20"/>
      <c r="E12" s="21" t="s">
        <v>47</v>
      </c>
      <c r="F12" s="21">
        <v>55000</v>
      </c>
      <c r="G12" s="21">
        <v>40000</v>
      </c>
      <c r="H12" s="15"/>
    </row>
    <row r="13" spans="1:8" x14ac:dyDescent="0.2">
      <c r="A13" s="20"/>
      <c r="B13" s="20"/>
      <c r="C13" s="20"/>
      <c r="D13" s="20"/>
      <c r="E13" s="20"/>
      <c r="F13" s="20"/>
      <c r="G13" s="20"/>
      <c r="H13" s="15"/>
    </row>
    <row r="14" spans="1:8" x14ac:dyDescent="0.2">
      <c r="A14" s="20" t="s">
        <v>40</v>
      </c>
      <c r="B14" s="20">
        <v>30000</v>
      </c>
      <c r="C14" s="20">
        <v>10000</v>
      </c>
      <c r="D14" s="20"/>
      <c r="E14" s="20"/>
      <c r="F14" s="20"/>
      <c r="G14" s="20"/>
      <c r="H14" s="15"/>
    </row>
    <row r="15" spans="1:8" x14ac:dyDescent="0.2">
      <c r="A15" s="20" t="s">
        <v>36</v>
      </c>
      <c r="B15" s="20">
        <v>0</v>
      </c>
      <c r="C15" s="20">
        <v>22000</v>
      </c>
      <c r="D15" s="20"/>
      <c r="E15" s="20" t="s">
        <v>48</v>
      </c>
      <c r="F15" s="20">
        <v>100000</v>
      </c>
      <c r="G15" s="20">
        <v>150000</v>
      </c>
      <c r="H15" s="15"/>
    </row>
    <row r="16" spans="1:8" x14ac:dyDescent="0.2">
      <c r="A16" s="20" t="s">
        <v>38</v>
      </c>
      <c r="B16" s="20">
        <f>95000-65000</f>
        <v>30000</v>
      </c>
      <c r="C16" s="20">
        <f>135000-70000</f>
        <v>65000</v>
      </c>
      <c r="D16" s="20"/>
      <c r="E16" s="20" t="s">
        <v>49</v>
      </c>
      <c r="F16" s="20">
        <v>27000</v>
      </c>
      <c r="G16" s="20">
        <v>22000</v>
      </c>
      <c r="H16" s="15"/>
    </row>
    <row r="17" spans="1:10" x14ac:dyDescent="0.2">
      <c r="A17" s="21" t="s">
        <v>39</v>
      </c>
      <c r="B17" s="21">
        <v>60000</v>
      </c>
      <c r="C17" s="21">
        <v>97000</v>
      </c>
      <c r="D17" s="20"/>
      <c r="E17" s="20" t="s">
        <v>50</v>
      </c>
      <c r="F17" s="20">
        <v>44000</v>
      </c>
      <c r="G17" s="20">
        <v>11400</v>
      </c>
      <c r="H17" s="15"/>
    </row>
    <row r="18" spans="1:10" x14ac:dyDescent="0.2">
      <c r="A18" s="20"/>
      <c r="B18" s="20"/>
      <c r="C18" s="20"/>
      <c r="D18" s="20"/>
      <c r="E18" s="21" t="s">
        <v>3</v>
      </c>
      <c r="F18" s="21">
        <v>171000</v>
      </c>
      <c r="G18" s="21">
        <v>183400</v>
      </c>
      <c r="H18" s="15"/>
    </row>
    <row r="19" spans="1:10" x14ac:dyDescent="0.2">
      <c r="A19" s="21" t="s">
        <v>1</v>
      </c>
      <c r="B19" s="21">
        <v>292000</v>
      </c>
      <c r="C19" s="21">
        <v>290400</v>
      </c>
      <c r="D19" s="20"/>
      <c r="E19" s="21" t="s">
        <v>2</v>
      </c>
      <c r="F19" s="21">
        <v>292000</v>
      </c>
      <c r="G19" s="21">
        <v>290400</v>
      </c>
      <c r="H19" s="15"/>
    </row>
    <row r="20" spans="1:10" x14ac:dyDescent="0.2">
      <c r="A20" s="15"/>
      <c r="B20" s="15"/>
      <c r="C20" s="15"/>
      <c r="D20" s="15"/>
      <c r="E20" s="15"/>
      <c r="F20" s="15"/>
      <c r="G20" s="15"/>
      <c r="H20" s="15"/>
      <c r="J20" s="13">
        <f>+G19-C19</f>
        <v>0</v>
      </c>
    </row>
    <row r="21" spans="1:10" x14ac:dyDescent="0.2">
      <c r="A21" s="22"/>
      <c r="B21" s="22"/>
      <c r="C21" s="22"/>
      <c r="D21" s="22"/>
      <c r="E21" s="22"/>
      <c r="F21" s="15"/>
      <c r="G21" s="15"/>
      <c r="H21" s="15"/>
    </row>
    <row r="22" spans="1:10" ht="15.75" x14ac:dyDescent="0.25">
      <c r="A22" s="23" t="s">
        <v>9</v>
      </c>
      <c r="B22" s="23"/>
      <c r="C22" s="23"/>
      <c r="D22" s="22"/>
      <c r="E22" s="24"/>
      <c r="F22" s="17"/>
      <c r="G22" s="17"/>
      <c r="H22" s="17"/>
      <c r="I22" s="25"/>
    </row>
    <row r="23" spans="1:10" ht="15.75" x14ac:dyDescent="0.25">
      <c r="A23" s="26"/>
      <c r="B23" s="26"/>
      <c r="C23" s="26"/>
      <c r="D23" s="22"/>
      <c r="E23" s="24"/>
      <c r="F23" s="17"/>
      <c r="G23" s="17"/>
      <c r="H23" s="17"/>
      <c r="I23" s="25"/>
    </row>
    <row r="24" spans="1:10" x14ac:dyDescent="0.2">
      <c r="A24" s="20" t="s">
        <v>51</v>
      </c>
      <c r="B24" s="20">
        <v>145700</v>
      </c>
      <c r="C24" s="20"/>
      <c r="D24" s="22"/>
      <c r="E24" s="17"/>
      <c r="F24" s="17"/>
      <c r="G24" s="17"/>
      <c r="H24" s="17"/>
      <c r="I24" s="25"/>
    </row>
    <row r="25" spans="1:10" x14ac:dyDescent="0.2">
      <c r="A25" s="20" t="s">
        <v>52</v>
      </c>
      <c r="B25" s="20">
        <v>-76900</v>
      </c>
      <c r="C25" s="20"/>
      <c r="D25" s="22"/>
      <c r="E25" s="20"/>
      <c r="F25" s="20"/>
      <c r="G25" s="17"/>
      <c r="H25" s="17"/>
      <c r="I25" s="25"/>
    </row>
    <row r="26" spans="1:10" x14ac:dyDescent="0.2">
      <c r="A26" s="21" t="s">
        <v>54</v>
      </c>
      <c r="B26" s="21">
        <f>+B24+B25</f>
        <v>68800</v>
      </c>
      <c r="C26" s="20"/>
      <c r="D26" s="22"/>
      <c r="E26" s="20"/>
      <c r="F26" s="20"/>
      <c r="G26" s="17"/>
      <c r="H26" s="17"/>
      <c r="I26" s="25"/>
    </row>
    <row r="27" spans="1:10" x14ac:dyDescent="0.2">
      <c r="A27" s="21"/>
      <c r="B27" s="21"/>
      <c r="C27" s="20"/>
      <c r="D27" s="22"/>
      <c r="E27" s="20"/>
      <c r="F27" s="20"/>
      <c r="G27" s="17"/>
      <c r="H27" s="17"/>
      <c r="I27" s="25"/>
      <c r="J27" s="13" t="e">
        <f>+#REF!-B36</f>
        <v>#REF!</v>
      </c>
    </row>
    <row r="28" spans="1:10" x14ac:dyDescent="0.2">
      <c r="A28" s="20" t="s">
        <v>53</v>
      </c>
      <c r="B28" s="20">
        <f>-32300+12000</f>
        <v>-20300</v>
      </c>
      <c r="C28" s="20"/>
      <c r="D28" s="22"/>
      <c r="E28" s="20"/>
      <c r="F28" s="20"/>
      <c r="G28" s="17"/>
      <c r="H28" s="17"/>
      <c r="I28" s="25"/>
    </row>
    <row r="29" spans="1:10" x14ac:dyDescent="0.2">
      <c r="A29" s="20" t="s">
        <v>59</v>
      </c>
      <c r="B29" s="20">
        <v>-12000</v>
      </c>
      <c r="C29" s="20"/>
      <c r="D29" s="22"/>
      <c r="E29" s="20"/>
      <c r="F29" s="20"/>
      <c r="G29" s="17"/>
      <c r="H29" s="17"/>
      <c r="I29" s="25"/>
    </row>
    <row r="30" spans="1:10" x14ac:dyDescent="0.2">
      <c r="A30" s="20" t="s">
        <v>4</v>
      </c>
      <c r="B30" s="20">
        <v>3600</v>
      </c>
      <c r="C30" s="20"/>
      <c r="D30" s="22"/>
      <c r="E30" s="20"/>
      <c r="F30" s="20"/>
      <c r="G30" s="17"/>
      <c r="H30" s="17"/>
      <c r="I30" s="25"/>
    </row>
    <row r="31" spans="1:10" x14ac:dyDescent="0.2">
      <c r="A31" s="20" t="s">
        <v>5</v>
      </c>
      <c r="B31" s="20">
        <v>-27100</v>
      </c>
      <c r="C31" s="20"/>
      <c r="D31" s="22"/>
      <c r="E31" s="20"/>
      <c r="F31" s="20"/>
      <c r="G31" s="17"/>
      <c r="H31" s="17"/>
      <c r="I31" s="25"/>
    </row>
    <row r="32" spans="1:10" x14ac:dyDescent="0.2">
      <c r="A32" s="20" t="s">
        <v>55</v>
      </c>
      <c r="B32" s="20">
        <v>12400</v>
      </c>
      <c r="C32" s="20"/>
      <c r="D32" s="22"/>
      <c r="E32" s="20"/>
      <c r="F32" s="20"/>
      <c r="G32" s="17"/>
      <c r="H32" s="17"/>
      <c r="I32" s="25"/>
    </row>
    <row r="33" spans="1:9" x14ac:dyDescent="0.2">
      <c r="A33" s="21"/>
      <c r="B33" s="21"/>
      <c r="C33" s="20"/>
      <c r="D33" s="22"/>
      <c r="E33" s="20"/>
      <c r="F33" s="20"/>
      <c r="G33" s="17"/>
      <c r="H33" s="17"/>
      <c r="I33" s="25"/>
    </row>
    <row r="34" spans="1:9" x14ac:dyDescent="0.2">
      <c r="A34" s="20" t="s">
        <v>6</v>
      </c>
      <c r="B34" s="20">
        <f>SUM(B26:B32)</f>
        <v>25400</v>
      </c>
      <c r="C34" s="20"/>
      <c r="D34" s="22"/>
      <c r="E34" s="20"/>
      <c r="F34" s="20"/>
      <c r="G34" s="17"/>
      <c r="H34" s="17"/>
      <c r="I34" s="25"/>
    </row>
    <row r="35" spans="1:9" x14ac:dyDescent="0.2">
      <c r="A35" s="20" t="s">
        <v>7</v>
      </c>
      <c r="B35" s="20">
        <v>-14000</v>
      </c>
      <c r="C35" s="20"/>
      <c r="D35" s="22"/>
      <c r="E35" s="20"/>
      <c r="F35" s="20"/>
      <c r="G35" s="17"/>
      <c r="H35" s="17"/>
      <c r="I35" s="25"/>
    </row>
    <row r="36" spans="1:9" x14ac:dyDescent="0.2">
      <c r="A36" s="27" t="s">
        <v>8</v>
      </c>
      <c r="B36" s="27">
        <v>11400</v>
      </c>
      <c r="C36" s="22"/>
      <c r="D36" s="22"/>
      <c r="E36" s="20"/>
      <c r="F36" s="17"/>
      <c r="G36" s="17"/>
      <c r="H36" s="17"/>
      <c r="I36" s="25"/>
    </row>
    <row r="37" spans="1:9" x14ac:dyDescent="0.2">
      <c r="A37" s="22"/>
      <c r="B37" s="22"/>
      <c r="C37" s="22"/>
      <c r="D37" s="22"/>
      <c r="E37" s="20"/>
      <c r="F37" s="17"/>
      <c r="G37" s="17"/>
      <c r="H37" s="17"/>
      <c r="I37" s="25"/>
    </row>
    <row r="38" spans="1:9" x14ac:dyDescent="0.2">
      <c r="A38" s="28"/>
      <c r="B38" s="28"/>
      <c r="C38" s="28"/>
      <c r="D38" s="28"/>
      <c r="E38" s="29"/>
      <c r="F38" s="25"/>
      <c r="G38" s="25"/>
      <c r="H38" s="25"/>
      <c r="I38" s="25"/>
    </row>
    <row r="39" spans="1:9" x14ac:dyDescent="0.2">
      <c r="A39" s="28"/>
      <c r="B39" s="28"/>
      <c r="C39" s="28"/>
      <c r="D39" s="28"/>
      <c r="E39" s="29"/>
      <c r="F39" s="25"/>
      <c r="G39" s="25"/>
      <c r="H39" s="25"/>
      <c r="I39" s="25"/>
    </row>
    <row r="40" spans="1:9" x14ac:dyDescent="0.2">
      <c r="A40" s="28"/>
      <c r="B40" s="28"/>
      <c r="C40" s="28"/>
      <c r="D40" s="28"/>
      <c r="E40" s="29"/>
      <c r="F40" s="25"/>
      <c r="G40" s="25"/>
      <c r="H40" s="25"/>
      <c r="I40" s="25"/>
    </row>
    <row r="41" spans="1:9" x14ac:dyDescent="0.2">
      <c r="A41" s="28"/>
      <c r="B41" s="28"/>
      <c r="C41" s="28"/>
      <c r="D41" s="28"/>
      <c r="E41" s="29"/>
      <c r="F41" s="25"/>
      <c r="G41" s="25"/>
      <c r="H41" s="25"/>
      <c r="I41" s="25"/>
    </row>
    <row r="42" spans="1:9" x14ac:dyDescent="0.2">
      <c r="A42" s="28"/>
      <c r="B42" s="28"/>
      <c r="C42" s="28"/>
      <c r="D42" s="28"/>
      <c r="E42" s="29"/>
      <c r="F42" s="25"/>
      <c r="G42" s="25"/>
      <c r="H42" s="25"/>
      <c r="I42" s="25"/>
    </row>
    <row r="43" spans="1:9" x14ac:dyDescent="0.2">
      <c r="A43" s="28"/>
      <c r="B43" s="28"/>
      <c r="C43" s="28"/>
      <c r="D43" s="28"/>
      <c r="E43" s="28"/>
    </row>
    <row r="44" spans="1:9" x14ac:dyDescent="0.2">
      <c r="A44" s="28"/>
      <c r="B44" s="28"/>
      <c r="C44" s="28"/>
      <c r="D44" s="28"/>
      <c r="E44" s="28"/>
    </row>
    <row r="45" spans="1:9" x14ac:dyDescent="0.2">
      <c r="A45" s="28"/>
      <c r="B45" s="28"/>
      <c r="C45" s="28"/>
      <c r="D45" s="28"/>
      <c r="E45" s="28"/>
    </row>
    <row r="46" spans="1:9" x14ac:dyDescent="0.2">
      <c r="A46" s="28"/>
      <c r="B46" s="28"/>
      <c r="C46" s="28"/>
      <c r="D46" s="28"/>
      <c r="E46" s="28"/>
    </row>
    <row r="47" spans="1:9" x14ac:dyDescent="0.2">
      <c r="A47" s="28"/>
      <c r="B47" s="28"/>
      <c r="C47" s="28"/>
      <c r="D47" s="28"/>
      <c r="E47" s="28"/>
    </row>
    <row r="48" spans="1:9" x14ac:dyDescent="0.2">
      <c r="A48" s="28"/>
      <c r="B48" s="28"/>
      <c r="C48" s="28"/>
      <c r="D48" s="28"/>
      <c r="E48" s="28"/>
    </row>
    <row r="49" spans="1:5" x14ac:dyDescent="0.2">
      <c r="A49" s="28"/>
      <c r="B49" s="28"/>
      <c r="C49" s="28"/>
      <c r="D49" s="28"/>
      <c r="E49" s="28"/>
    </row>
    <row r="50" spans="1:5" x14ac:dyDescent="0.2">
      <c r="A50" s="28"/>
      <c r="B50" s="28"/>
      <c r="C50" s="28"/>
      <c r="D50" s="28"/>
      <c r="E50" s="28"/>
    </row>
    <row r="51" spans="1:5" x14ac:dyDescent="0.2">
      <c r="A51" s="28"/>
      <c r="B51" s="28"/>
      <c r="C51" s="28"/>
      <c r="D51" s="28"/>
      <c r="E51" s="28"/>
    </row>
    <row r="52" spans="1:5" x14ac:dyDescent="0.2">
      <c r="A52" s="28"/>
      <c r="B52" s="28"/>
      <c r="C52" s="28"/>
      <c r="D52" s="28"/>
      <c r="E52" s="28"/>
    </row>
    <row r="53" spans="1:5" x14ac:dyDescent="0.2">
      <c r="A53" s="28"/>
      <c r="B53" s="28"/>
      <c r="C53" s="28"/>
      <c r="D53" s="28"/>
      <c r="E53" s="28"/>
    </row>
    <row r="54" spans="1:5" x14ac:dyDescent="0.2">
      <c r="A54" s="28"/>
      <c r="B54" s="28"/>
      <c r="C54" s="28"/>
      <c r="D54" s="28"/>
      <c r="E54" s="28"/>
    </row>
    <row r="55" spans="1:5" x14ac:dyDescent="0.2">
      <c r="A55" s="28"/>
      <c r="B55" s="28"/>
      <c r="C55" s="28"/>
      <c r="D55" s="28"/>
      <c r="E55" s="28"/>
    </row>
    <row r="56" spans="1:5" x14ac:dyDescent="0.2">
      <c r="A56" s="28"/>
      <c r="B56" s="28"/>
      <c r="C56" s="28"/>
      <c r="D56" s="28"/>
      <c r="E56" s="28"/>
    </row>
    <row r="57" spans="1:5" x14ac:dyDescent="0.2">
      <c r="A57" s="28"/>
      <c r="B57" s="28"/>
      <c r="C57" s="28"/>
      <c r="D57" s="28"/>
      <c r="E57" s="28"/>
    </row>
    <row r="58" spans="1:5" x14ac:dyDescent="0.2">
      <c r="A58" s="28"/>
      <c r="B58" s="28"/>
      <c r="C58" s="28"/>
      <c r="D58" s="28"/>
      <c r="E58" s="28"/>
    </row>
    <row r="59" spans="1:5" x14ac:dyDescent="0.2">
      <c r="A59" s="28"/>
      <c r="B59" s="28"/>
      <c r="C59" s="28"/>
      <c r="D59" s="28"/>
      <c r="E59" s="28"/>
    </row>
    <row r="60" spans="1:5" x14ac:dyDescent="0.2">
      <c r="A60" s="28"/>
      <c r="B60" s="28"/>
      <c r="C60" s="28"/>
      <c r="D60" s="28"/>
      <c r="E60" s="28"/>
    </row>
    <row r="61" spans="1:5" x14ac:dyDescent="0.2">
      <c r="A61" s="28"/>
      <c r="B61" s="28"/>
      <c r="C61" s="28"/>
      <c r="D61" s="28"/>
      <c r="E61" s="28"/>
    </row>
    <row r="62" spans="1:5" x14ac:dyDescent="0.2">
      <c r="A62" s="28"/>
      <c r="B62" s="28"/>
      <c r="C62" s="28"/>
      <c r="D62" s="28"/>
      <c r="E62" s="28"/>
    </row>
    <row r="63" spans="1:5" x14ac:dyDescent="0.2">
      <c r="A63" s="28"/>
      <c r="B63" s="28"/>
      <c r="C63" s="28"/>
      <c r="D63" s="28"/>
      <c r="E63" s="28"/>
    </row>
    <row r="64" spans="1:5" x14ac:dyDescent="0.2">
      <c r="A64" s="28"/>
      <c r="B64" s="28"/>
      <c r="C64" s="28"/>
      <c r="D64" s="28"/>
      <c r="E64" s="28"/>
    </row>
    <row r="65" spans="1:5" x14ac:dyDescent="0.2">
      <c r="A65" s="28"/>
      <c r="B65" s="28"/>
      <c r="C65" s="28"/>
      <c r="D65" s="28"/>
      <c r="E65" s="28"/>
    </row>
    <row r="66" spans="1:5" x14ac:dyDescent="0.2">
      <c r="A66" s="28"/>
      <c r="B66" s="28"/>
      <c r="C66" s="28"/>
      <c r="D66" s="28"/>
      <c r="E66" s="28"/>
    </row>
    <row r="67" spans="1:5" x14ac:dyDescent="0.2">
      <c r="A67" s="28"/>
      <c r="B67" s="28"/>
      <c r="C67" s="28"/>
      <c r="D67" s="28"/>
      <c r="E67" s="28"/>
    </row>
    <row r="68" spans="1:5" x14ac:dyDescent="0.2">
      <c r="A68" s="28"/>
      <c r="B68" s="28"/>
      <c r="C68" s="28"/>
      <c r="D68" s="28"/>
      <c r="E68" s="28"/>
    </row>
    <row r="69" spans="1:5" x14ac:dyDescent="0.2">
      <c r="A69" s="28"/>
      <c r="B69" s="28"/>
      <c r="C69" s="28"/>
      <c r="D69" s="28"/>
      <c r="E69" s="28"/>
    </row>
    <row r="70" spans="1:5" x14ac:dyDescent="0.2">
      <c r="A70" s="28"/>
      <c r="B70" s="28"/>
      <c r="C70" s="28"/>
      <c r="D70" s="28"/>
      <c r="E70" s="28"/>
    </row>
    <row r="71" spans="1:5" x14ac:dyDescent="0.2">
      <c r="A71" s="28"/>
      <c r="B71" s="28"/>
      <c r="C71" s="28"/>
      <c r="D71" s="28"/>
      <c r="E71" s="28"/>
    </row>
    <row r="72" spans="1:5" x14ac:dyDescent="0.2">
      <c r="A72" s="28"/>
      <c r="B72" s="28"/>
      <c r="C72" s="28"/>
      <c r="D72" s="28"/>
      <c r="E72" s="28"/>
    </row>
    <row r="73" spans="1:5" x14ac:dyDescent="0.2">
      <c r="A73" s="28"/>
      <c r="B73" s="28"/>
      <c r="C73" s="28"/>
      <c r="D73" s="28"/>
      <c r="E73" s="28"/>
    </row>
    <row r="74" spans="1:5" x14ac:dyDescent="0.2">
      <c r="A74" s="28"/>
      <c r="B74" s="28"/>
      <c r="C74" s="28"/>
      <c r="D74" s="28"/>
      <c r="E74" s="28"/>
    </row>
    <row r="75" spans="1:5" x14ac:dyDescent="0.2">
      <c r="A75" s="28"/>
      <c r="B75" s="28"/>
      <c r="C75" s="28"/>
      <c r="D75" s="28"/>
      <c r="E75" s="28"/>
    </row>
    <row r="76" spans="1:5" x14ac:dyDescent="0.2">
      <c r="A76" s="28"/>
      <c r="B76" s="28"/>
      <c r="C76" s="28"/>
      <c r="D76" s="28"/>
      <c r="E76" s="28"/>
    </row>
    <row r="77" spans="1:5" x14ac:dyDescent="0.2">
      <c r="A77" s="28"/>
      <c r="B77" s="28"/>
      <c r="C77" s="28"/>
      <c r="D77" s="28"/>
      <c r="E77" s="28"/>
    </row>
    <row r="78" spans="1:5" x14ac:dyDescent="0.2">
      <c r="A78" s="28"/>
      <c r="B78" s="28"/>
      <c r="C78" s="28"/>
      <c r="D78" s="28"/>
      <c r="E78" s="28"/>
    </row>
    <row r="79" spans="1:5" x14ac:dyDescent="0.2">
      <c r="A79" s="28"/>
      <c r="B79" s="28"/>
      <c r="C79" s="28"/>
      <c r="D79" s="28"/>
      <c r="E79" s="28"/>
    </row>
    <row r="80" spans="1:5" x14ac:dyDescent="0.2">
      <c r="A80" s="28"/>
      <c r="B80" s="28"/>
      <c r="C80" s="28"/>
      <c r="D80" s="28"/>
      <c r="E80" s="28"/>
    </row>
    <row r="81" spans="1:5" x14ac:dyDescent="0.2">
      <c r="A81" s="28"/>
      <c r="B81" s="28"/>
      <c r="C81" s="28"/>
      <c r="D81" s="28"/>
      <c r="E81" s="28"/>
    </row>
    <row r="82" spans="1:5" x14ac:dyDescent="0.2">
      <c r="A82" s="28"/>
      <c r="B82" s="28"/>
      <c r="C82" s="28"/>
      <c r="D82" s="28"/>
      <c r="E82" s="28"/>
    </row>
    <row r="83" spans="1:5" x14ac:dyDescent="0.2">
      <c r="A83" s="28"/>
      <c r="B83" s="28"/>
      <c r="C83" s="28"/>
      <c r="D83" s="28"/>
      <c r="E83" s="28"/>
    </row>
    <row r="84" spans="1:5" x14ac:dyDescent="0.2">
      <c r="A84" s="28"/>
      <c r="B84" s="28"/>
      <c r="C84" s="28"/>
      <c r="D84" s="28"/>
      <c r="E84" s="28"/>
    </row>
    <row r="85" spans="1:5" x14ac:dyDescent="0.2">
      <c r="A85" s="28"/>
      <c r="B85" s="28"/>
      <c r="C85" s="28"/>
      <c r="D85" s="28"/>
      <c r="E85" s="28"/>
    </row>
    <row r="86" spans="1:5" x14ac:dyDescent="0.2">
      <c r="A86" s="28"/>
      <c r="B86" s="28"/>
      <c r="C86" s="28"/>
      <c r="D86" s="28"/>
      <c r="E86" s="28"/>
    </row>
    <row r="87" spans="1:5" x14ac:dyDescent="0.2">
      <c r="A87" s="28"/>
      <c r="B87" s="28"/>
      <c r="C87" s="28"/>
      <c r="D87" s="28"/>
      <c r="E87" s="28"/>
    </row>
    <row r="88" spans="1:5" x14ac:dyDescent="0.2">
      <c r="A88" s="28"/>
      <c r="B88" s="28"/>
      <c r="C88" s="28"/>
      <c r="D88" s="28"/>
      <c r="E88" s="28"/>
    </row>
    <row r="89" spans="1:5" x14ac:dyDescent="0.2">
      <c r="A89" s="28"/>
      <c r="B89" s="28"/>
      <c r="C89" s="28"/>
      <c r="D89" s="28"/>
      <c r="E89" s="28"/>
    </row>
    <row r="90" spans="1:5" x14ac:dyDescent="0.2">
      <c r="A90" s="28"/>
      <c r="B90" s="28"/>
      <c r="C90" s="28"/>
      <c r="D90" s="28"/>
      <c r="E90" s="28"/>
    </row>
    <row r="91" spans="1:5" x14ac:dyDescent="0.2">
      <c r="A91" s="28"/>
      <c r="B91" s="28"/>
      <c r="C91" s="28"/>
      <c r="D91" s="28"/>
      <c r="E91" s="28"/>
    </row>
    <row r="92" spans="1:5" x14ac:dyDescent="0.2">
      <c r="A92" s="28"/>
      <c r="B92" s="28"/>
      <c r="C92" s="28"/>
      <c r="D92" s="28"/>
      <c r="E92" s="28"/>
    </row>
    <row r="93" spans="1:5" x14ac:dyDescent="0.2">
      <c r="A93" s="28"/>
      <c r="B93" s="28"/>
      <c r="C93" s="28"/>
      <c r="D93" s="28"/>
      <c r="E93" s="28"/>
    </row>
    <row r="94" spans="1:5" x14ac:dyDescent="0.2">
      <c r="A94" s="28"/>
      <c r="B94" s="28"/>
      <c r="C94" s="28"/>
      <c r="D94" s="28"/>
      <c r="E94" s="28"/>
    </row>
    <row r="95" spans="1:5" x14ac:dyDescent="0.2">
      <c r="A95" s="28"/>
      <c r="B95" s="28"/>
      <c r="C95" s="28"/>
      <c r="D95" s="28"/>
      <c r="E95" s="28"/>
    </row>
    <row r="96" spans="1:5" x14ac:dyDescent="0.2">
      <c r="A96" s="28"/>
      <c r="B96" s="28"/>
      <c r="C96" s="28"/>
      <c r="D96" s="28"/>
      <c r="E96" s="28"/>
    </row>
    <row r="97" spans="1:5" x14ac:dyDescent="0.2">
      <c r="A97" s="28"/>
      <c r="B97" s="28"/>
      <c r="C97" s="28"/>
      <c r="D97" s="28"/>
      <c r="E97" s="28"/>
    </row>
    <row r="98" spans="1:5" x14ac:dyDescent="0.2">
      <c r="A98" s="28"/>
      <c r="B98" s="28"/>
      <c r="C98" s="28"/>
      <c r="D98" s="28"/>
      <c r="E98" s="28"/>
    </row>
    <row r="99" spans="1:5" x14ac:dyDescent="0.2">
      <c r="A99" s="28"/>
      <c r="B99" s="28"/>
      <c r="C99" s="28"/>
      <c r="D99" s="28"/>
      <c r="E99" s="28"/>
    </row>
    <row r="100" spans="1:5" x14ac:dyDescent="0.2">
      <c r="A100" s="28"/>
      <c r="B100" s="28"/>
      <c r="C100" s="28"/>
      <c r="D100" s="28"/>
      <c r="E100" s="28"/>
    </row>
    <row r="101" spans="1:5" x14ac:dyDescent="0.2">
      <c r="A101" s="28"/>
      <c r="B101" s="28"/>
      <c r="C101" s="28"/>
      <c r="D101" s="28"/>
      <c r="E101" s="28"/>
    </row>
    <row r="102" spans="1:5" x14ac:dyDescent="0.2">
      <c r="A102" s="28"/>
      <c r="B102" s="28"/>
      <c r="C102" s="28"/>
      <c r="D102" s="28"/>
      <c r="E102" s="28"/>
    </row>
    <row r="103" spans="1:5" x14ac:dyDescent="0.2">
      <c r="A103" s="28"/>
      <c r="B103" s="28"/>
      <c r="C103" s="28"/>
      <c r="D103" s="28"/>
      <c r="E103" s="28"/>
    </row>
    <row r="104" spans="1:5" x14ac:dyDescent="0.2">
      <c r="A104" s="28"/>
      <c r="B104" s="28"/>
      <c r="C104" s="28"/>
      <c r="D104" s="28"/>
      <c r="E104" s="28"/>
    </row>
    <row r="105" spans="1:5" x14ac:dyDescent="0.2">
      <c r="A105" s="28"/>
      <c r="B105" s="28"/>
      <c r="C105" s="28"/>
      <c r="D105" s="28"/>
      <c r="E105" s="28"/>
    </row>
    <row r="106" spans="1:5" x14ac:dyDescent="0.2">
      <c r="A106" s="28"/>
      <c r="B106" s="28"/>
      <c r="C106" s="28"/>
      <c r="D106" s="28"/>
      <c r="E106" s="28"/>
    </row>
    <row r="107" spans="1:5" x14ac:dyDescent="0.2">
      <c r="A107" s="28"/>
      <c r="B107" s="28"/>
      <c r="C107" s="28"/>
      <c r="D107" s="28"/>
      <c r="E107" s="28"/>
    </row>
    <row r="108" spans="1:5" x14ac:dyDescent="0.2">
      <c r="A108" s="28"/>
      <c r="B108" s="28"/>
      <c r="C108" s="28"/>
      <c r="D108" s="28"/>
      <c r="E108" s="28"/>
    </row>
    <row r="109" spans="1:5" x14ac:dyDescent="0.2">
      <c r="A109" s="28"/>
      <c r="B109" s="28"/>
      <c r="C109" s="28"/>
      <c r="D109" s="28"/>
      <c r="E109" s="28"/>
    </row>
    <row r="110" spans="1:5" x14ac:dyDescent="0.2">
      <c r="A110" s="28"/>
      <c r="B110" s="28"/>
      <c r="C110" s="28"/>
      <c r="D110" s="28"/>
      <c r="E110" s="28"/>
    </row>
    <row r="111" spans="1:5" x14ac:dyDescent="0.2">
      <c r="A111" s="28"/>
      <c r="B111" s="28"/>
      <c r="C111" s="28"/>
      <c r="D111" s="28"/>
      <c r="E111" s="28"/>
    </row>
    <row r="112" spans="1:5" x14ac:dyDescent="0.2">
      <c r="A112" s="28"/>
      <c r="B112" s="28"/>
      <c r="C112" s="28"/>
      <c r="D112" s="28"/>
      <c r="E112" s="28"/>
    </row>
    <row r="113" spans="1:5" x14ac:dyDescent="0.2">
      <c r="A113" s="28"/>
      <c r="B113" s="28"/>
      <c r="C113" s="28"/>
      <c r="D113" s="28"/>
      <c r="E113" s="28"/>
    </row>
    <row r="114" spans="1:5" x14ac:dyDescent="0.2">
      <c r="A114" s="28"/>
      <c r="B114" s="28"/>
      <c r="C114" s="28"/>
      <c r="D114" s="28"/>
      <c r="E114" s="28"/>
    </row>
    <row r="115" spans="1:5" x14ac:dyDescent="0.2">
      <c r="A115" s="28"/>
      <c r="B115" s="28"/>
      <c r="C115" s="28"/>
      <c r="D115" s="28"/>
      <c r="E115" s="28"/>
    </row>
    <row r="116" spans="1:5" x14ac:dyDescent="0.2">
      <c r="A116" s="28"/>
      <c r="B116" s="28"/>
      <c r="C116" s="28"/>
      <c r="D116" s="28"/>
      <c r="E116" s="28"/>
    </row>
    <row r="117" spans="1:5" x14ac:dyDescent="0.2">
      <c r="A117" s="28"/>
      <c r="B117" s="28"/>
      <c r="C117" s="28"/>
      <c r="D117" s="28"/>
      <c r="E117" s="28"/>
    </row>
    <row r="118" spans="1:5" x14ac:dyDescent="0.2">
      <c r="A118" s="28"/>
      <c r="B118" s="28"/>
      <c r="C118" s="28"/>
      <c r="D118" s="28"/>
      <c r="E118" s="28"/>
    </row>
    <row r="119" spans="1:5" x14ac:dyDescent="0.2">
      <c r="A119" s="28"/>
      <c r="B119" s="28"/>
      <c r="C119" s="28"/>
      <c r="D119" s="28"/>
      <c r="E119" s="28"/>
    </row>
    <row r="120" spans="1:5" x14ac:dyDescent="0.2">
      <c r="A120" s="28"/>
      <c r="B120" s="28"/>
      <c r="C120" s="28"/>
      <c r="D120" s="28"/>
      <c r="E120" s="28"/>
    </row>
    <row r="121" spans="1:5" x14ac:dyDescent="0.2">
      <c r="A121" s="28"/>
      <c r="B121" s="28"/>
      <c r="C121" s="28"/>
      <c r="D121" s="28"/>
      <c r="E121" s="28"/>
    </row>
    <row r="122" spans="1:5" x14ac:dyDescent="0.2">
      <c r="A122" s="28"/>
      <c r="B122" s="28"/>
      <c r="C122" s="28"/>
      <c r="D122" s="28"/>
      <c r="E122" s="28"/>
    </row>
    <row r="123" spans="1:5" x14ac:dyDescent="0.2">
      <c r="A123" s="28"/>
      <c r="B123" s="28"/>
      <c r="C123" s="28"/>
      <c r="D123" s="28"/>
      <c r="E123" s="28"/>
    </row>
    <row r="124" spans="1:5" x14ac:dyDescent="0.2">
      <c r="A124" s="28"/>
      <c r="B124" s="28"/>
      <c r="C124" s="28"/>
      <c r="D124" s="28"/>
      <c r="E124" s="28"/>
    </row>
    <row r="125" spans="1:5" x14ac:dyDescent="0.2">
      <c r="A125" s="28"/>
      <c r="B125" s="28"/>
      <c r="C125" s="28"/>
      <c r="D125" s="28"/>
      <c r="E125" s="28"/>
    </row>
    <row r="126" spans="1:5" x14ac:dyDescent="0.2">
      <c r="A126" s="28"/>
      <c r="B126" s="28"/>
      <c r="C126" s="28"/>
      <c r="D126" s="28"/>
      <c r="E126" s="28"/>
    </row>
    <row r="127" spans="1:5" x14ac:dyDescent="0.2">
      <c r="A127" s="28"/>
      <c r="B127" s="28"/>
      <c r="C127" s="28"/>
      <c r="D127" s="28"/>
      <c r="E127" s="28"/>
    </row>
    <row r="128" spans="1:5" x14ac:dyDescent="0.2">
      <c r="A128" s="28"/>
      <c r="B128" s="28"/>
      <c r="C128" s="28"/>
      <c r="D128" s="28"/>
      <c r="E128" s="28"/>
    </row>
    <row r="129" spans="1:5" x14ac:dyDescent="0.2">
      <c r="A129" s="28"/>
      <c r="B129" s="28"/>
      <c r="C129" s="28"/>
      <c r="D129" s="28"/>
      <c r="E129" s="28"/>
    </row>
    <row r="130" spans="1:5" x14ac:dyDescent="0.2">
      <c r="A130" s="28"/>
      <c r="B130" s="28"/>
      <c r="C130" s="28"/>
      <c r="D130" s="28"/>
      <c r="E130" s="28"/>
    </row>
    <row r="131" spans="1:5" x14ac:dyDescent="0.2">
      <c r="A131" s="28"/>
      <c r="B131" s="28"/>
      <c r="C131" s="28"/>
      <c r="D131" s="28"/>
      <c r="E131" s="28"/>
    </row>
    <row r="132" spans="1:5" x14ac:dyDescent="0.2">
      <c r="A132" s="28"/>
      <c r="B132" s="28"/>
      <c r="C132" s="28"/>
      <c r="D132" s="28"/>
      <c r="E132" s="28"/>
    </row>
    <row r="133" spans="1:5" x14ac:dyDescent="0.2">
      <c r="A133" s="28"/>
      <c r="B133" s="28"/>
      <c r="C133" s="28"/>
      <c r="D133" s="28"/>
      <c r="E133" s="28"/>
    </row>
    <row r="134" spans="1:5" x14ac:dyDescent="0.2">
      <c r="A134" s="28"/>
      <c r="B134" s="28"/>
      <c r="C134" s="28"/>
      <c r="D134" s="28"/>
      <c r="E134" s="28"/>
    </row>
    <row r="135" spans="1:5" x14ac:dyDescent="0.2">
      <c r="A135" s="28"/>
      <c r="B135" s="28"/>
      <c r="C135" s="28"/>
      <c r="D135" s="28"/>
      <c r="E135" s="28"/>
    </row>
    <row r="136" spans="1:5" x14ac:dyDescent="0.2">
      <c r="A136" s="28"/>
      <c r="B136" s="28"/>
      <c r="C136" s="28"/>
      <c r="D136" s="28"/>
      <c r="E136" s="28"/>
    </row>
    <row r="137" spans="1:5" x14ac:dyDescent="0.2">
      <c r="A137" s="28"/>
      <c r="B137" s="28"/>
      <c r="C137" s="28"/>
      <c r="D137" s="28"/>
      <c r="E137" s="28"/>
    </row>
    <row r="138" spans="1:5" x14ac:dyDescent="0.2">
      <c r="A138" s="28"/>
      <c r="B138" s="28"/>
      <c r="C138" s="28"/>
      <c r="D138" s="28"/>
      <c r="E138" s="28"/>
    </row>
    <row r="139" spans="1:5" x14ac:dyDescent="0.2">
      <c r="A139" s="28"/>
      <c r="B139" s="28"/>
      <c r="C139" s="28"/>
      <c r="D139" s="28"/>
      <c r="E139" s="28"/>
    </row>
    <row r="140" spans="1:5" x14ac:dyDescent="0.2">
      <c r="A140" s="28"/>
      <c r="B140" s="28"/>
      <c r="C140" s="28"/>
      <c r="D140" s="28"/>
      <c r="E140" s="28"/>
    </row>
    <row r="141" spans="1:5" x14ac:dyDescent="0.2">
      <c r="A141" s="28"/>
      <c r="B141" s="28"/>
      <c r="C141" s="28"/>
      <c r="D141" s="28"/>
      <c r="E141" s="28"/>
    </row>
    <row r="142" spans="1:5" x14ac:dyDescent="0.2">
      <c r="A142" s="28"/>
      <c r="B142" s="28"/>
      <c r="C142" s="28"/>
      <c r="D142" s="28"/>
      <c r="E142" s="28"/>
    </row>
    <row r="143" spans="1:5" x14ac:dyDescent="0.2">
      <c r="A143" s="28"/>
      <c r="B143" s="28"/>
      <c r="C143" s="28"/>
      <c r="D143" s="28"/>
      <c r="E143" s="28"/>
    </row>
    <row r="144" spans="1:5" x14ac:dyDescent="0.2">
      <c r="A144" s="28"/>
      <c r="B144" s="28"/>
      <c r="C144" s="28"/>
      <c r="D144" s="28"/>
      <c r="E144" s="28"/>
    </row>
    <row r="145" spans="1:5" x14ac:dyDescent="0.2">
      <c r="A145" s="28"/>
      <c r="B145" s="28"/>
      <c r="C145" s="28"/>
      <c r="D145" s="28"/>
      <c r="E145" s="28"/>
    </row>
    <row r="146" spans="1:5" x14ac:dyDescent="0.2">
      <c r="A146" s="28"/>
      <c r="B146" s="28"/>
      <c r="C146" s="28"/>
      <c r="D146" s="28"/>
      <c r="E146" s="28"/>
    </row>
    <row r="147" spans="1:5" x14ac:dyDescent="0.2">
      <c r="A147" s="28"/>
      <c r="B147" s="28"/>
      <c r="C147" s="28"/>
      <c r="D147" s="28"/>
      <c r="E147" s="28"/>
    </row>
    <row r="148" spans="1:5" x14ac:dyDescent="0.2">
      <c r="A148" s="28"/>
      <c r="B148" s="28"/>
      <c r="C148" s="28"/>
      <c r="D148" s="28"/>
      <c r="E148" s="28"/>
    </row>
    <row r="149" spans="1:5" x14ac:dyDescent="0.2">
      <c r="A149" s="28"/>
      <c r="B149" s="28"/>
      <c r="C149" s="28"/>
      <c r="D149" s="28"/>
      <c r="E149" s="28"/>
    </row>
    <row r="150" spans="1:5" x14ac:dyDescent="0.2">
      <c r="A150" s="28"/>
      <c r="B150" s="28"/>
      <c r="C150" s="28"/>
      <c r="D150" s="28"/>
      <c r="E150" s="28"/>
    </row>
    <row r="151" spans="1:5" x14ac:dyDescent="0.2">
      <c r="A151" s="28"/>
      <c r="B151" s="28"/>
      <c r="C151" s="28"/>
      <c r="D151" s="28"/>
      <c r="E151" s="28"/>
    </row>
    <row r="152" spans="1:5" x14ac:dyDescent="0.2">
      <c r="A152" s="28"/>
      <c r="B152" s="28"/>
      <c r="C152" s="28"/>
      <c r="D152" s="28"/>
      <c r="E152" s="28"/>
    </row>
    <row r="153" spans="1:5" x14ac:dyDescent="0.2">
      <c r="A153" s="28"/>
      <c r="B153" s="28"/>
      <c r="C153" s="28"/>
      <c r="D153" s="28"/>
      <c r="E153" s="28"/>
    </row>
    <row r="154" spans="1:5" x14ac:dyDescent="0.2">
      <c r="A154" s="28"/>
      <c r="B154" s="28"/>
      <c r="C154" s="28"/>
      <c r="D154" s="28"/>
      <c r="E154" s="28"/>
    </row>
    <row r="155" spans="1:5" x14ac:dyDescent="0.2">
      <c r="A155" s="28"/>
      <c r="B155" s="28"/>
      <c r="C155" s="28"/>
      <c r="D155" s="28"/>
      <c r="E155" s="28"/>
    </row>
    <row r="156" spans="1:5" x14ac:dyDescent="0.2">
      <c r="A156" s="28"/>
      <c r="B156" s="28"/>
      <c r="C156" s="28"/>
      <c r="D156" s="28"/>
      <c r="E156" s="28"/>
    </row>
    <row r="157" spans="1:5" x14ac:dyDescent="0.2">
      <c r="A157" s="28"/>
      <c r="B157" s="28"/>
      <c r="C157" s="28"/>
      <c r="D157" s="28"/>
      <c r="E157" s="28"/>
    </row>
    <row r="158" spans="1:5" x14ac:dyDescent="0.2">
      <c r="A158" s="28"/>
      <c r="B158" s="28"/>
      <c r="C158" s="28"/>
      <c r="D158" s="28"/>
      <c r="E158" s="28"/>
    </row>
    <row r="159" spans="1:5" x14ac:dyDescent="0.2">
      <c r="A159" s="28"/>
      <c r="B159" s="28"/>
      <c r="C159" s="28"/>
      <c r="D159" s="28"/>
      <c r="E159" s="28"/>
    </row>
    <row r="160" spans="1:5" x14ac:dyDescent="0.2">
      <c r="A160" s="28"/>
      <c r="B160" s="28"/>
      <c r="C160" s="28"/>
      <c r="D160" s="28"/>
      <c r="E160" s="28"/>
    </row>
    <row r="161" spans="1:5" x14ac:dyDescent="0.2">
      <c r="A161" s="28"/>
      <c r="B161" s="28"/>
      <c r="C161" s="28"/>
      <c r="D161" s="28"/>
      <c r="E161" s="28"/>
    </row>
    <row r="162" spans="1:5" x14ac:dyDescent="0.2">
      <c r="A162" s="28"/>
      <c r="B162" s="28"/>
      <c r="C162" s="28"/>
      <c r="D162" s="28"/>
      <c r="E162" s="28"/>
    </row>
    <row r="163" spans="1:5" x14ac:dyDescent="0.2">
      <c r="A163" s="28"/>
      <c r="B163" s="28"/>
      <c r="C163" s="28"/>
      <c r="D163" s="28"/>
      <c r="E163" s="28"/>
    </row>
  </sheetData>
  <mergeCells count="2">
    <mergeCell ref="A2:G2"/>
    <mergeCell ref="A22:C22"/>
  </mergeCells>
  <phoneticPr fontId="2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C30" sqref="C30"/>
    </sheetView>
  </sheetViews>
  <sheetFormatPr baseColWidth="10" defaultRowHeight="12.75" x14ac:dyDescent="0.2"/>
  <cols>
    <col min="1" max="1" width="52.7109375" bestFit="1" customWidth="1"/>
    <col min="2" max="2" width="11.7109375" bestFit="1" customWidth="1"/>
    <col min="4" max="4" width="3" style="4" bestFit="1" customWidth="1"/>
  </cols>
  <sheetData>
    <row r="1" spans="1:8" ht="15.75" x14ac:dyDescent="0.25">
      <c r="A1" s="11" t="s">
        <v>10</v>
      </c>
      <c r="B1" s="11"/>
      <c r="C1" s="11"/>
      <c r="D1" s="11"/>
    </row>
    <row r="3" spans="1:8" x14ac:dyDescent="0.2">
      <c r="A3" s="3" t="s">
        <v>28</v>
      </c>
    </row>
    <row r="4" spans="1:8" x14ac:dyDescent="0.2">
      <c r="A4" t="s">
        <v>11</v>
      </c>
      <c r="B4" s="1">
        <f>145700+65500-47800</f>
        <v>163400</v>
      </c>
      <c r="D4" s="4">
        <v>1</v>
      </c>
    </row>
    <row r="5" spans="1:8" x14ac:dyDescent="0.2">
      <c r="A5" t="s">
        <v>12</v>
      </c>
      <c r="B5" s="1">
        <f>(76900+56200-77000+44500-32000)*-1</f>
        <v>-68600</v>
      </c>
      <c r="D5" s="4">
        <v>1</v>
      </c>
    </row>
    <row r="6" spans="1:8" x14ac:dyDescent="0.2">
      <c r="A6" s="7" t="s">
        <v>57</v>
      </c>
      <c r="B6" s="1">
        <v>-12000</v>
      </c>
      <c r="D6" s="4">
        <v>1</v>
      </c>
    </row>
    <row r="7" spans="1:8" x14ac:dyDescent="0.2">
      <c r="A7" s="7" t="s">
        <v>60</v>
      </c>
      <c r="B7" s="1">
        <v>-21700</v>
      </c>
      <c r="D7" s="4">
        <v>1</v>
      </c>
    </row>
    <row r="8" spans="1:8" x14ac:dyDescent="0.2">
      <c r="A8" t="s">
        <v>13</v>
      </c>
      <c r="B8" s="1">
        <f>-27100*0.3</f>
        <v>-8130</v>
      </c>
      <c r="D8" s="4">
        <v>1</v>
      </c>
    </row>
    <row r="9" spans="1:8" x14ac:dyDescent="0.2">
      <c r="A9" t="s">
        <v>14</v>
      </c>
      <c r="B9" s="1">
        <f>(14000+7500+9500)*-1</f>
        <v>-31000</v>
      </c>
      <c r="D9" s="4">
        <v>1</v>
      </c>
    </row>
    <row r="10" spans="1:8" x14ac:dyDescent="0.2">
      <c r="A10" t="s">
        <v>15</v>
      </c>
      <c r="B10" s="1">
        <v>1800</v>
      </c>
      <c r="D10" s="4">
        <v>1</v>
      </c>
    </row>
    <row r="11" spans="1:8" x14ac:dyDescent="0.2">
      <c r="A11" s="3" t="s">
        <v>16</v>
      </c>
      <c r="C11" s="2">
        <f>SUM(B4:B10)</f>
        <v>23770</v>
      </c>
      <c r="D11" s="4">
        <v>1</v>
      </c>
      <c r="H11" s="10"/>
    </row>
    <row r="13" spans="1:8" x14ac:dyDescent="0.2">
      <c r="A13" s="3" t="s">
        <v>20</v>
      </c>
    </row>
    <row r="14" spans="1:8" x14ac:dyDescent="0.2">
      <c r="A14" s="7" t="s">
        <v>64</v>
      </c>
      <c r="B14" s="1">
        <v>-12000</v>
      </c>
      <c r="D14" s="4">
        <v>1</v>
      </c>
    </row>
    <row r="15" spans="1:8" x14ac:dyDescent="0.2">
      <c r="A15" t="s">
        <v>21</v>
      </c>
      <c r="B15" s="1">
        <v>-22000</v>
      </c>
      <c r="D15" s="4">
        <v>1</v>
      </c>
    </row>
    <row r="16" spans="1:8" x14ac:dyDescent="0.2">
      <c r="A16" t="s">
        <v>29</v>
      </c>
      <c r="B16" s="1">
        <f>50000-27000</f>
        <v>23000</v>
      </c>
      <c r="D16" s="4">
        <v>1</v>
      </c>
      <c r="G16" s="9"/>
    </row>
    <row r="17" spans="1:7" x14ac:dyDescent="0.2">
      <c r="A17" t="s">
        <v>62</v>
      </c>
      <c r="B17" s="1">
        <f>-27100*0.7</f>
        <v>-18970</v>
      </c>
      <c r="D17" s="4">
        <v>1</v>
      </c>
      <c r="G17" s="9"/>
    </row>
    <row r="18" spans="1:7" x14ac:dyDescent="0.2">
      <c r="A18" s="3" t="s">
        <v>22</v>
      </c>
      <c r="B18" s="3"/>
      <c r="C18" s="6">
        <f>SUM(B14:B17)</f>
        <v>-29970</v>
      </c>
      <c r="D18" s="4">
        <v>1</v>
      </c>
    </row>
    <row r="19" spans="1:7" x14ac:dyDescent="0.2">
      <c r="A19" s="3"/>
      <c r="B19" s="3"/>
      <c r="C19" s="8"/>
    </row>
    <row r="20" spans="1:7" x14ac:dyDescent="0.2">
      <c r="A20" s="3" t="s">
        <v>17</v>
      </c>
    </row>
    <row r="21" spans="1:7" x14ac:dyDescent="0.2">
      <c r="A21" s="7" t="s">
        <v>58</v>
      </c>
      <c r="B21" s="1">
        <v>15000</v>
      </c>
      <c r="D21" s="4">
        <v>1</v>
      </c>
    </row>
    <row r="22" spans="1:7" x14ac:dyDescent="0.2">
      <c r="A22" s="7" t="s">
        <v>61</v>
      </c>
      <c r="B22" s="1">
        <v>-22000</v>
      </c>
      <c r="D22" s="4">
        <v>1</v>
      </c>
    </row>
    <row r="23" spans="1:7" x14ac:dyDescent="0.2">
      <c r="A23" t="s">
        <v>26</v>
      </c>
      <c r="B23" s="1">
        <f>12400+22000</f>
        <v>34400</v>
      </c>
      <c r="D23" s="4">
        <v>1</v>
      </c>
    </row>
    <row r="24" spans="1:7" x14ac:dyDescent="0.2">
      <c r="A24" t="s">
        <v>18</v>
      </c>
      <c r="B24" s="1">
        <v>-20000</v>
      </c>
      <c r="D24" s="4">
        <v>1</v>
      </c>
    </row>
    <row r="25" spans="1:7" x14ac:dyDescent="0.2">
      <c r="A25" t="s">
        <v>27</v>
      </c>
      <c r="B25" s="1">
        <v>20000</v>
      </c>
      <c r="D25" s="4">
        <v>1</v>
      </c>
    </row>
    <row r="26" spans="1:7" x14ac:dyDescent="0.2">
      <c r="A26" t="s">
        <v>63</v>
      </c>
      <c r="B26" s="1">
        <v>1800</v>
      </c>
      <c r="D26" s="4">
        <v>1</v>
      </c>
    </row>
    <row r="27" spans="1:7" x14ac:dyDescent="0.2">
      <c r="A27" s="3" t="s">
        <v>19</v>
      </c>
      <c r="C27" s="2">
        <f>SUM(B21:B26)</f>
        <v>29200</v>
      </c>
      <c r="D27" s="4">
        <v>1</v>
      </c>
    </row>
    <row r="28" spans="1:7" x14ac:dyDescent="0.2">
      <c r="A28" s="3" t="s">
        <v>23</v>
      </c>
      <c r="B28" s="3"/>
      <c r="C28" s="2">
        <f>+C11+C27+C18</f>
        <v>23000</v>
      </c>
      <c r="D28" s="4">
        <v>1</v>
      </c>
    </row>
    <row r="29" spans="1:7" x14ac:dyDescent="0.2">
      <c r="A29" t="s">
        <v>24</v>
      </c>
      <c r="C29" s="5">
        <v>25000</v>
      </c>
      <c r="D29" s="4">
        <v>1</v>
      </c>
    </row>
    <row r="30" spans="1:7" x14ac:dyDescent="0.2">
      <c r="A30" t="s">
        <v>25</v>
      </c>
      <c r="C30" s="1">
        <v>48000</v>
      </c>
      <c r="D30" s="4">
        <v>1</v>
      </c>
    </row>
    <row r="31" spans="1:7" x14ac:dyDescent="0.2">
      <c r="D31" s="4">
        <f>SUM(D4:D30)</f>
        <v>23</v>
      </c>
    </row>
    <row r="34" spans="6:6" x14ac:dyDescent="0.2">
      <c r="F34" s="1"/>
    </row>
  </sheetData>
  <mergeCells count="1">
    <mergeCell ref="A1:D1"/>
  </mergeCells>
  <phoneticPr fontId="2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zoomScale="290" zoomScaleNormal="290" workbookViewId="0">
      <selection activeCell="D5" sqref="D5"/>
    </sheetView>
  </sheetViews>
  <sheetFormatPr baseColWidth="10" defaultRowHeight="12.75" x14ac:dyDescent="0.2"/>
  <sheetData>
    <row r="1" spans="1:4" x14ac:dyDescent="0.2">
      <c r="A1">
        <v>145700</v>
      </c>
      <c r="B1">
        <v>76900</v>
      </c>
      <c r="C1">
        <v>20300</v>
      </c>
      <c r="D1">
        <v>14000</v>
      </c>
    </row>
    <row r="2" spans="1:4" x14ac:dyDescent="0.2">
      <c r="A2">
        <v>65500</v>
      </c>
      <c r="B2">
        <v>56200</v>
      </c>
      <c r="C2">
        <v>-12500</v>
      </c>
      <c r="D2">
        <v>7500</v>
      </c>
    </row>
    <row r="3" spans="1:4" x14ac:dyDescent="0.2">
      <c r="A3">
        <v>-47800</v>
      </c>
      <c r="B3">
        <v>-77000</v>
      </c>
      <c r="C3">
        <v>18900</v>
      </c>
      <c r="D3">
        <v>9500</v>
      </c>
    </row>
    <row r="4" spans="1:4" x14ac:dyDescent="0.2">
      <c r="A4">
        <f>SUM(A1:A3)</f>
        <v>163400</v>
      </c>
      <c r="B4">
        <v>44500</v>
      </c>
      <c r="C4">
        <v>-5000</v>
      </c>
      <c r="D4">
        <f>SUM(D1:D3)</f>
        <v>31000</v>
      </c>
    </row>
    <row r="5" spans="1:4" x14ac:dyDescent="0.2">
      <c r="B5">
        <v>-32000</v>
      </c>
      <c r="C5">
        <f>SUM(C1:C4)</f>
        <v>21700</v>
      </c>
    </row>
    <row r="6" spans="1:4" x14ac:dyDescent="0.2">
      <c r="B6">
        <f>SUM(B1:B5)</f>
        <v>68600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EEFf</vt:lpstr>
      <vt:lpstr>efe</vt:lpstr>
      <vt:lpstr>Hoja1</vt:lpstr>
    </vt:vector>
  </TitlesOfParts>
  <Company>Universidad de Valparaiso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</dc:creator>
  <cp:lastModifiedBy>ProBook</cp:lastModifiedBy>
  <cp:lastPrinted>2006-05-26T13:22:55Z</cp:lastPrinted>
  <dcterms:created xsi:type="dcterms:W3CDTF">2006-05-24T17:44:48Z</dcterms:created>
  <dcterms:modified xsi:type="dcterms:W3CDTF">2017-05-23T12:26:11Z</dcterms:modified>
</cp:coreProperties>
</file>