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Isidorita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2"/>
  <c r="H10"/>
  <c r="H11"/>
  <c r="H12"/>
  <c r="H13"/>
  <c r="H8"/>
  <c r="G9"/>
  <c r="G10"/>
  <c r="G11"/>
  <c r="G12"/>
  <c r="G13"/>
  <c r="G8"/>
  <c r="F9"/>
  <c r="F10"/>
  <c r="F11"/>
  <c r="F12"/>
  <c r="F13"/>
  <c r="F8"/>
  <c r="D14"/>
  <c r="E10"/>
  <c r="E11" s="1"/>
  <c r="E12" s="1"/>
  <c r="E13" s="1"/>
  <c r="E9"/>
  <c r="E8"/>
  <c r="H19" i="1"/>
  <c r="H17"/>
  <c r="G15"/>
  <c r="AD22"/>
  <c r="AD21"/>
  <c r="AD20"/>
  <c r="AD19"/>
  <c r="AD12"/>
  <c r="AD13"/>
  <c r="AD14"/>
  <c r="AD15"/>
  <c r="AD16"/>
  <c r="AD17"/>
  <c r="AD18"/>
  <c r="AD11"/>
  <c r="AC12"/>
  <c r="AC13"/>
  <c r="AC14"/>
  <c r="AC15"/>
  <c r="AC16"/>
  <c r="AC17"/>
  <c r="AC18"/>
  <c r="AC11"/>
  <c r="AB12"/>
  <c r="AB13"/>
  <c r="AB14"/>
  <c r="AB15"/>
  <c r="AB16"/>
  <c r="AB17"/>
  <c r="AB18"/>
  <c r="AB11"/>
  <c r="AA13"/>
  <c r="AA14" s="1"/>
  <c r="AA15" s="1"/>
  <c r="AA16" s="1"/>
  <c r="AA17" s="1"/>
  <c r="AA18" s="1"/>
  <c r="AA12"/>
  <c r="Z19"/>
  <c r="Z12"/>
  <c r="Z13"/>
  <c r="Z14"/>
  <c r="Z15"/>
  <c r="Z16"/>
  <c r="Z17"/>
  <c r="Z18"/>
  <c r="Z11"/>
  <c r="X8"/>
  <c r="X7"/>
  <c r="T9" l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<sst xmlns="http://schemas.openxmlformats.org/spreadsheetml/2006/main" count="48" uniqueCount="47">
  <si>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</si>
  <si>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</si>
  <si>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</si>
  <si>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</si>
  <si>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</si>
  <si>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</si>
  <si>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</si>
  <si>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</si>
  <si>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</si>
  <si>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</si>
  <si>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</si>
  <si>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</si>
  <si>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</si>
  <si>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</si>
  <si>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</si>
  <si>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</si>
  <si>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</si>
  <si>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</si>
  <si>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</si>
  <si>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</si>
  <si>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</si>
  <si>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</si>
  <si>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</si>
  <si>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</si>
  <si>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</si>
  <si>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</si>
  <si>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</si>
  <si>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r>
      <t>X</t>
    </r>
    <r>
      <rPr>
        <vertAlign val="subscript"/>
        <sz val="11"/>
        <color theme="1"/>
        <rFont val="Calibri"/>
        <family val="2"/>
        <scheme val="minor"/>
      </rPr>
      <t>i</t>
    </r>
  </si>
  <si>
    <r>
      <t>F</t>
    </r>
    <r>
      <rPr>
        <vertAlign val="subscript"/>
        <sz val="11"/>
        <color theme="1"/>
        <rFont val="Calibri"/>
        <family val="2"/>
        <scheme val="minor"/>
      </rPr>
      <t>i</t>
    </r>
  </si>
  <si>
    <r>
      <t>h</t>
    </r>
    <r>
      <rPr>
        <vertAlign val="subscript"/>
        <sz val="11"/>
        <color theme="1"/>
        <rFont val="Calibri"/>
        <family val="2"/>
        <scheme val="minor"/>
      </rPr>
      <t>i</t>
    </r>
  </si>
  <si>
    <r>
      <t>H</t>
    </r>
    <r>
      <rPr>
        <vertAlign val="subscript"/>
        <sz val="11"/>
        <color theme="1"/>
        <rFont val="Calibri"/>
        <family val="2"/>
        <scheme val="minor"/>
      </rPr>
      <t>i</t>
    </r>
  </si>
  <si>
    <r>
      <t>X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*f</t>
    </r>
    <r>
      <rPr>
        <vertAlign val="subscript"/>
        <sz val="11"/>
        <color theme="1"/>
        <rFont val="Calibri"/>
        <family val="2"/>
        <scheme val="minor"/>
      </rPr>
      <t>i</t>
    </r>
  </si>
  <si>
    <t>MAX</t>
  </si>
  <si>
    <t>MIN</t>
  </si>
  <si>
    <r>
      <rPr>
        <sz val="11"/>
        <color theme="1"/>
        <rFont val="Calibri"/>
        <family val="2"/>
        <scheme val="minor"/>
      </rPr>
      <t>f</t>
    </r>
    <r>
      <rPr>
        <vertAlign val="subscript"/>
        <sz val="11"/>
        <color theme="1"/>
        <rFont val="Calibri"/>
        <family val="2"/>
        <scheme val="minor"/>
      </rPr>
      <t>i</t>
    </r>
  </si>
  <si>
    <t>PROM</t>
  </si>
  <si>
    <t>MED</t>
  </si>
  <si>
    <t>MOD</t>
  </si>
  <si>
    <t>El promedio de las notas del curso fue de 7,6</t>
  </si>
  <si>
    <t>La mitad de los alumnos obtuvieron a lo más o a lo menos una nota 8</t>
  </si>
  <si>
    <t>y 8</t>
  </si>
  <si>
    <t>La mayoria de los alumnos obtuvieron notas 9 y 8</t>
  </si>
  <si>
    <t>4 FAMILIAS TIENEN 3 HIJOS</t>
  </si>
  <si>
    <t>75 FAMILIAS TIENEN A LO MAS O A LO MENOS 2 HIJOS</t>
  </si>
  <si>
    <t>EL 31% DE LAS FAMILIAS TIENEN 1 HIJO</t>
  </si>
  <si>
    <t>EL 94% DE LAS FAMILIAS TIENEN A LO MAS O A LO MENOS 2 HIJOS.</t>
  </si>
  <si>
    <t xml:space="preserve"> </t>
  </si>
</sst>
</file>

<file path=xl/styles.xml><?xml version="1.0" encoding="utf-8"?>
<styleSheet xmlns="http://schemas.openxmlformats.org/spreadsheetml/2006/main">
  <numFmts count="2">
    <numFmt numFmtId="164" formatCode="0.000000"/>
    <numFmt numFmtId="166" formatCode="0.0"/>
  </numFmts>
  <fonts count="16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 Light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C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16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5" fillId="0" borderId="0" xfId="0" applyFont="1"/>
    <xf numFmtId="0" fontId="0" fillId="4" borderId="20" xfId="0" applyFill="1" applyBorder="1"/>
    <xf numFmtId="0" fontId="0" fillId="4" borderId="21" xfId="0" applyFill="1" applyBorder="1"/>
    <xf numFmtId="0" fontId="0" fillId="4" borderId="19" xfId="0" applyFill="1" applyBorder="1"/>
    <xf numFmtId="0" fontId="0" fillId="5" borderId="0" xfId="0" applyFill="1"/>
    <xf numFmtId="0" fontId="14" fillId="4" borderId="18" xfId="0" applyFont="1" applyFill="1" applyBorder="1"/>
    <xf numFmtId="9" fontId="0" fillId="0" borderId="0" xfId="1" applyFont="1"/>
    <xf numFmtId="0" fontId="0" fillId="4" borderId="0" xfId="0" applyFill="1"/>
    <xf numFmtId="164" fontId="0" fillId="5" borderId="0" xfId="0" applyNumberFormat="1" applyFill="1"/>
    <xf numFmtId="166" fontId="11" fillId="0" borderId="0" xfId="0" applyNumberFormat="1" applyFont="1" applyBorder="1" applyAlignment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CC99FF"/>
      <color rgb="FFFFCCFF"/>
      <color rgb="FFCCCCFF"/>
      <color rgb="FF99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</a:t>
            </a:r>
            <a:r>
              <a:rPr lang="es-CL" baseline="0"/>
              <a:t> Primera prueba Herramientas Tecnologicas</a:t>
            </a:r>
          </a:p>
          <a:p>
            <a:pPr>
              <a:defRPr/>
            </a:pPr>
            <a:endParaRPr lang="es-CL"/>
          </a:p>
        </c:rich>
      </c:tx>
      <c:layout/>
    </c:title>
    <c:plotArea>
      <c:layout>
        <c:manualLayout>
          <c:layoutTarget val="inner"/>
          <c:xMode val="edge"/>
          <c:yMode val="edge"/>
          <c:x val="0.14894685039370079"/>
          <c:y val="0.20885350467187433"/>
          <c:w val="0.68080446194225719"/>
          <c:h val="0.55630838018827589"/>
        </c:manualLayout>
      </c:layout>
      <c:barChart>
        <c:barDir val="col"/>
        <c:grouping val="clustered"/>
        <c:ser>
          <c:idx val="1"/>
          <c:order val="0"/>
          <c:spPr>
            <a:solidFill>
              <a:srgbClr val="CC99FF"/>
            </a:solidFill>
          </c:spPr>
          <c:dLbls>
            <c:showVal val="1"/>
          </c:dLbls>
          <c:cat>
            <c:numRef>
              <c:f>'ACTIVIDAD 1'!$Y$11:$Y$19</c:f>
              <c:numCache>
                <c:formatCode>General</c:formatCode>
                <c:ptCount val="9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1'!$Z$11:$Z$18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36558720"/>
        <c:axId val="36635392"/>
      </c:barChart>
      <c:catAx>
        <c:axId val="365587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  <a:r>
                  <a:rPr lang="es-CL" baseline="0"/>
                  <a:t> OBTENIDAS</a:t>
                </a:r>
              </a:p>
              <a:p>
                <a:pPr>
                  <a:defRPr/>
                </a:pPr>
                <a:endParaRPr lang="es-CL"/>
              </a:p>
            </c:rich>
          </c:tx>
          <c:layout/>
        </c:title>
        <c:numFmt formatCode="General" sourceLinked="1"/>
        <c:majorTickMark val="none"/>
        <c:tickLblPos val="nextTo"/>
        <c:crossAx val="36635392"/>
        <c:crosses val="autoZero"/>
        <c:auto val="1"/>
        <c:lblAlgn val="ctr"/>
        <c:lblOffset val="100"/>
      </c:catAx>
      <c:valAx>
        <c:axId val="3663539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NOTAS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36558720"/>
        <c:crosses val="autoZero"/>
        <c:crossBetween val="between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21167</xdr:colOff>
      <xdr:row>24</xdr:row>
      <xdr:rowOff>52917</xdr:rowOff>
    </xdr:from>
    <xdr:to>
      <xdr:col>18</xdr:col>
      <xdr:colOff>179917</xdr:colOff>
      <xdr:row>38</xdr:row>
      <xdr:rowOff>127001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D22"/>
  <sheetViews>
    <sheetView topLeftCell="A9" zoomScale="90" zoomScaleNormal="90" workbookViewId="0">
      <selection activeCell="W35" sqref="W35"/>
    </sheetView>
  </sheetViews>
  <sheetFormatPr baseColWidth="10" defaultRowHeight="15"/>
  <cols>
    <col min="2" max="2" width="9" customWidth="1"/>
    <col min="4" max="21" width="3.7109375" customWidth="1"/>
  </cols>
  <sheetData>
    <row r="5" spans="2:30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30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30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t="s">
        <v>32</v>
      </c>
      <c r="X7">
        <f>MAX(Isidorita)</f>
        <v>10</v>
      </c>
    </row>
    <row r="8" spans="2:30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t="s">
        <v>33</v>
      </c>
      <c r="X8">
        <f>MIN(Isidorita)</f>
        <v>3</v>
      </c>
    </row>
    <row r="9" spans="2:30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30" ht="18.75" thickBot="1">
      <c r="C10" s="2"/>
      <c r="T10" s="2"/>
      <c r="Y10" s="39" t="s">
        <v>27</v>
      </c>
      <c r="Z10" s="43" t="s">
        <v>34</v>
      </c>
      <c r="AA10" s="40" t="s">
        <v>28</v>
      </c>
      <c r="AB10" s="40" t="s">
        <v>29</v>
      </c>
      <c r="AC10" s="40" t="s">
        <v>30</v>
      </c>
      <c r="AD10" s="41" t="s">
        <v>31</v>
      </c>
    </row>
    <row r="11" spans="2:30">
      <c r="Y11" s="42">
        <v>3</v>
      </c>
      <c r="Z11">
        <f>COUNTIF(Isidorita,Y11)</f>
        <v>1</v>
      </c>
      <c r="AA11">
        <v>1</v>
      </c>
      <c r="AB11" s="44">
        <f>Z11/$Z$19</f>
        <v>1.8518518518518517E-2</v>
      </c>
      <c r="AC11" s="44">
        <f>AA11/$Z$19</f>
        <v>1.8518518518518517E-2</v>
      </c>
      <c r="AD11">
        <f>Y11*Z11</f>
        <v>3</v>
      </c>
    </row>
    <row r="12" spans="2:30">
      <c r="V12" s="38"/>
      <c r="Y12" s="42">
        <v>4</v>
      </c>
      <c r="Z12">
        <f>COUNTIF(Isidorita,Y12)</f>
        <v>2</v>
      </c>
      <c r="AA12">
        <f>SUM(AA11+Z12)</f>
        <v>3</v>
      </c>
      <c r="AB12" s="44">
        <f t="shared" ref="AB12:AB18" si="2">Z12/$Z$19</f>
        <v>3.7037037037037035E-2</v>
      </c>
      <c r="AC12" s="44">
        <f t="shared" ref="AC12:AC18" si="3">AA12/$Z$19</f>
        <v>5.5555555555555552E-2</v>
      </c>
      <c r="AD12">
        <f t="shared" ref="AD12:AD18" si="4">Y12*Z12</f>
        <v>8</v>
      </c>
    </row>
    <row r="13" spans="2:30" ht="18">
      <c r="C13" s="12" t="s">
        <v>0</v>
      </c>
      <c r="Y13" s="42">
        <v>5</v>
      </c>
      <c r="Z13">
        <f>COUNTIF(Isidorita,Y13)</f>
        <v>6</v>
      </c>
      <c r="AA13">
        <f t="shared" ref="AA13:AA18" si="5">SUM(AA12+Z13)</f>
        <v>9</v>
      </c>
      <c r="AB13" s="44">
        <f t="shared" si="2"/>
        <v>0.1111111111111111</v>
      </c>
      <c r="AC13" s="44">
        <f t="shared" si="3"/>
        <v>0.16666666666666666</v>
      </c>
      <c r="AD13">
        <f t="shared" si="4"/>
        <v>30</v>
      </c>
    </row>
    <row r="14" spans="2:30" ht="15.75">
      <c r="B14" s="28">
        <v>1</v>
      </c>
      <c r="C14" s="35" t="s">
        <v>19</v>
      </c>
      <c r="D14" s="35"/>
      <c r="E14" s="35"/>
      <c r="F14" s="35"/>
      <c r="G14" s="35"/>
      <c r="H14" s="35"/>
      <c r="I14" s="35"/>
      <c r="J14" s="35"/>
      <c r="K14" s="35"/>
      <c r="Y14" s="42">
        <v>6</v>
      </c>
      <c r="Z14">
        <f>COUNTIF(Isidorita,Y14)</f>
        <v>2</v>
      </c>
      <c r="AA14">
        <f t="shared" si="5"/>
        <v>11</v>
      </c>
      <c r="AB14" s="44">
        <f t="shared" si="2"/>
        <v>3.7037037037037035E-2</v>
      </c>
      <c r="AC14" s="44">
        <f t="shared" si="3"/>
        <v>0.20370370370370369</v>
      </c>
      <c r="AD14">
        <f t="shared" si="4"/>
        <v>12</v>
      </c>
    </row>
    <row r="15" spans="2:30" ht="15.75">
      <c r="B15" s="28">
        <v>2</v>
      </c>
      <c r="C15" s="35" t="s">
        <v>14</v>
      </c>
      <c r="D15" s="35"/>
      <c r="E15" s="35"/>
      <c r="F15" s="35"/>
      <c r="G15" s="47">
        <f>AVERAGE(Isidorita)</f>
        <v>7.6111111111111107</v>
      </c>
      <c r="Y15" s="42">
        <v>7</v>
      </c>
      <c r="Z15">
        <f>COUNTIF(Isidorita,Y15)</f>
        <v>11</v>
      </c>
      <c r="AA15">
        <f t="shared" si="5"/>
        <v>22</v>
      </c>
      <c r="AB15" s="44">
        <f t="shared" si="2"/>
        <v>0.20370370370370369</v>
      </c>
      <c r="AC15" s="44">
        <f t="shared" si="3"/>
        <v>0.40740740740740738</v>
      </c>
      <c r="AD15">
        <f t="shared" si="4"/>
        <v>77</v>
      </c>
    </row>
    <row r="16" spans="2:30" ht="15.75">
      <c r="B16" s="28">
        <v>3</v>
      </c>
      <c r="C16" s="36" t="s">
        <v>13</v>
      </c>
      <c r="D16" s="36"/>
      <c r="E16" s="36"/>
      <c r="F16" s="36"/>
      <c r="G16" s="32" t="s">
        <v>38</v>
      </c>
      <c r="Y16" s="42">
        <v>8</v>
      </c>
      <c r="Z16">
        <f>COUNTIF(Isidorita,Y16)</f>
        <v>13</v>
      </c>
      <c r="AA16">
        <f t="shared" si="5"/>
        <v>35</v>
      </c>
      <c r="AB16" s="44">
        <f t="shared" si="2"/>
        <v>0.24074074074074073</v>
      </c>
      <c r="AC16" s="44">
        <f t="shared" si="3"/>
        <v>0.64814814814814814</v>
      </c>
      <c r="AD16">
        <f t="shared" si="4"/>
        <v>104</v>
      </c>
    </row>
    <row r="17" spans="2:30" ht="15.75">
      <c r="B17" s="28">
        <v>4</v>
      </c>
      <c r="C17" s="35" t="s">
        <v>15</v>
      </c>
      <c r="D17" s="35"/>
      <c r="E17" s="35"/>
      <c r="F17" s="35"/>
      <c r="G17" s="35"/>
      <c r="H17">
        <f>MEDIAN(Isidorita)</f>
        <v>8</v>
      </c>
      <c r="Y17" s="42">
        <v>9</v>
      </c>
      <c r="Z17">
        <f>COUNTIF(Isidorita,Y17)</f>
        <v>13</v>
      </c>
      <c r="AA17">
        <f t="shared" si="5"/>
        <v>48</v>
      </c>
      <c r="AB17" s="44">
        <f t="shared" si="2"/>
        <v>0.24074074074074073</v>
      </c>
      <c r="AC17" s="44">
        <f t="shared" si="3"/>
        <v>0.88888888888888884</v>
      </c>
      <c r="AD17">
        <f t="shared" si="4"/>
        <v>117</v>
      </c>
    </row>
    <row r="18" spans="2:30" ht="15.75">
      <c r="B18" s="28">
        <v>5</v>
      </c>
      <c r="C18" s="35" t="s">
        <v>16</v>
      </c>
      <c r="D18" s="35"/>
      <c r="E18" s="35"/>
      <c r="F18" s="35"/>
      <c r="G18" s="35"/>
      <c r="H18" t="s">
        <v>39</v>
      </c>
      <c r="Y18" s="42">
        <v>10</v>
      </c>
      <c r="Z18">
        <f>COUNTIF(Isidorita,Y18)</f>
        <v>6</v>
      </c>
      <c r="AA18">
        <f t="shared" si="5"/>
        <v>54</v>
      </c>
      <c r="AB18" s="44">
        <f t="shared" si="2"/>
        <v>0.1111111111111111</v>
      </c>
      <c r="AC18" s="44">
        <f t="shared" si="3"/>
        <v>1</v>
      </c>
      <c r="AD18">
        <f t="shared" si="4"/>
        <v>60</v>
      </c>
    </row>
    <row r="19" spans="2:30" ht="15.75">
      <c r="B19" s="28">
        <v>6</v>
      </c>
      <c r="C19" s="35" t="s">
        <v>17</v>
      </c>
      <c r="D19" s="35"/>
      <c r="E19" s="35"/>
      <c r="F19" s="35"/>
      <c r="G19" s="35"/>
      <c r="H19">
        <f>MODE(Isidorita)</f>
        <v>9</v>
      </c>
      <c r="I19" t="s">
        <v>40</v>
      </c>
      <c r="Z19" s="42">
        <f>SUM(Z11:Z18)</f>
        <v>54</v>
      </c>
      <c r="AD19" s="42">
        <f>SUM(AD11:AD18)</f>
        <v>411</v>
      </c>
    </row>
    <row r="20" spans="2:30" ht="15.75">
      <c r="B20" s="28">
        <v>7</v>
      </c>
      <c r="C20" s="36" t="s">
        <v>18</v>
      </c>
      <c r="D20" s="36"/>
      <c r="E20" s="36"/>
      <c r="F20" s="36"/>
      <c r="G20" s="36"/>
      <c r="H20" t="s">
        <v>41</v>
      </c>
      <c r="AC20" s="45" t="s">
        <v>35</v>
      </c>
      <c r="AD20" s="46">
        <f>AD19/Z19</f>
        <v>7.6111111111111107</v>
      </c>
    </row>
    <row r="21" spans="2:30" ht="15.75">
      <c r="B21" s="33">
        <v>8</v>
      </c>
      <c r="C21" s="37" t="s">
        <v>20</v>
      </c>
      <c r="D21" s="37"/>
      <c r="E21" s="37"/>
      <c r="F21" s="37"/>
      <c r="G21" s="37"/>
      <c r="H21" s="37"/>
      <c r="I21" s="37"/>
      <c r="AC21" s="45" t="s">
        <v>37</v>
      </c>
      <c r="AD21">
        <f>MODE(Isidorita)</f>
        <v>9</v>
      </c>
    </row>
    <row r="22" spans="2:30" ht="35.1" customHeight="1">
      <c r="C22" s="37"/>
      <c r="D22" s="37"/>
      <c r="E22" s="37"/>
      <c r="F22" s="37"/>
      <c r="G22" s="37"/>
      <c r="H22" s="37"/>
      <c r="I22" s="37"/>
      <c r="AC22" s="45" t="s">
        <v>36</v>
      </c>
      <c r="AD22">
        <f>MEDIAN(Isidorita)</f>
        <v>8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A3" zoomScale="90" zoomScaleNormal="90" workbookViewId="0">
      <selection activeCell="J37" sqref="J37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48">
        <f>D8/$D$14</f>
        <v>0.375</v>
      </c>
      <c r="G8" s="49">
        <f>E8/$D$14</f>
        <v>0.375</v>
      </c>
      <c r="H8" s="16">
        <f>D8*E8</f>
        <v>900</v>
      </c>
    </row>
    <row r="9" spans="3:9" ht="18.75" thickBot="1">
      <c r="C9" s="17">
        <v>1</v>
      </c>
      <c r="D9" s="17">
        <v>25</v>
      </c>
      <c r="E9" s="18">
        <f>SUM(E8+D9)</f>
        <v>55</v>
      </c>
      <c r="F9" s="48">
        <f t="shared" ref="F9:F13" si="0">D9/$D$14</f>
        <v>0.3125</v>
      </c>
      <c r="G9" s="49">
        <f t="shared" ref="G9:G13" si="1">E9/$D$14</f>
        <v>0.6875</v>
      </c>
      <c r="H9" s="16">
        <f t="shared" ref="H9:H13" si="2">D9*E9</f>
        <v>1375</v>
      </c>
    </row>
    <row r="10" spans="3:9" ht="18.75" thickBot="1">
      <c r="C10" s="17">
        <v>2</v>
      </c>
      <c r="D10" s="17">
        <v>20</v>
      </c>
      <c r="E10" s="18">
        <f t="shared" ref="E10:E13" si="3">SUM(E9+D10)</f>
        <v>75</v>
      </c>
      <c r="F10" s="48">
        <f t="shared" si="0"/>
        <v>0.25</v>
      </c>
      <c r="G10" s="49">
        <f t="shared" si="1"/>
        <v>0.9375</v>
      </c>
      <c r="H10" s="16">
        <f t="shared" si="2"/>
        <v>1500</v>
      </c>
    </row>
    <row r="11" spans="3:9" ht="18.75" thickBot="1">
      <c r="C11" s="17">
        <v>3</v>
      </c>
      <c r="D11" s="17">
        <v>4</v>
      </c>
      <c r="E11" s="18">
        <f t="shared" si="3"/>
        <v>79</v>
      </c>
      <c r="F11" s="48">
        <f t="shared" si="0"/>
        <v>0.05</v>
      </c>
      <c r="G11" s="49">
        <f t="shared" si="1"/>
        <v>0.98750000000000004</v>
      </c>
      <c r="H11" s="16">
        <f t="shared" si="2"/>
        <v>316</v>
      </c>
    </row>
    <row r="12" spans="3:9" ht="18.75" thickBot="1">
      <c r="C12" s="19">
        <v>4</v>
      </c>
      <c r="D12" s="19">
        <v>1</v>
      </c>
      <c r="E12" s="18">
        <f t="shared" si="3"/>
        <v>80</v>
      </c>
      <c r="F12" s="48">
        <f t="shared" si="0"/>
        <v>1.2500000000000001E-2</v>
      </c>
      <c r="G12" s="49">
        <f t="shared" si="1"/>
        <v>1</v>
      </c>
      <c r="H12" s="16">
        <f t="shared" si="2"/>
        <v>80</v>
      </c>
    </row>
    <row r="13" spans="3:9" ht="18.75" thickBot="1">
      <c r="C13" s="20">
        <v>5</v>
      </c>
      <c r="D13" s="20">
        <v>0</v>
      </c>
      <c r="E13" s="18">
        <f t="shared" si="3"/>
        <v>80</v>
      </c>
      <c r="F13" s="48">
        <f t="shared" si="0"/>
        <v>0</v>
      </c>
      <c r="G13" s="49">
        <f t="shared" si="1"/>
        <v>1</v>
      </c>
      <c r="H13" s="16">
        <f t="shared" si="2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/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8" ht="18">
      <c r="C17" s="12" t="s">
        <v>0</v>
      </c>
    </row>
    <row r="18" spans="2:8" ht="18">
      <c r="B18" s="34">
        <v>1</v>
      </c>
      <c r="C18" s="26" t="s">
        <v>6</v>
      </c>
      <c r="D18" s="2"/>
      <c r="E18" s="2"/>
      <c r="F18" s="2"/>
      <c r="G18" s="2"/>
      <c r="H18" s="27"/>
    </row>
    <row r="19" spans="2:8" ht="18">
      <c r="B19" s="34"/>
      <c r="C19" s="26"/>
      <c r="D19" s="2"/>
      <c r="E19" s="2"/>
      <c r="F19" s="2"/>
      <c r="G19" s="2"/>
      <c r="H19" s="27"/>
    </row>
    <row r="20" spans="2:8" ht="21">
      <c r="B20" s="34">
        <v>2</v>
      </c>
      <c r="C20" s="25" t="s">
        <v>22</v>
      </c>
      <c r="E20" t="s">
        <v>42</v>
      </c>
    </row>
    <row r="21" spans="2:8" ht="18">
      <c r="B21" s="34">
        <v>3</v>
      </c>
      <c r="C21" s="25" t="s">
        <v>23</v>
      </c>
      <c r="E21" t="s">
        <v>43</v>
      </c>
    </row>
    <row r="22" spans="2:8" ht="21">
      <c r="B22" s="34">
        <v>4</v>
      </c>
      <c r="C22" s="25" t="s">
        <v>24</v>
      </c>
      <c r="E22" t="s">
        <v>44</v>
      </c>
    </row>
    <row r="23" spans="2:8" ht="21">
      <c r="B23" s="34">
        <v>5</v>
      </c>
      <c r="C23" s="25" t="s">
        <v>25</v>
      </c>
      <c r="E23" t="s">
        <v>45</v>
      </c>
    </row>
    <row r="24" spans="2:8" ht="18">
      <c r="B24" s="34"/>
      <c r="C24" s="25"/>
    </row>
    <row r="25" spans="2:8" ht="18">
      <c r="B25" s="34">
        <v>6</v>
      </c>
      <c r="C25" s="25" t="s">
        <v>7</v>
      </c>
      <c r="H25" t="s">
        <v>46</v>
      </c>
    </row>
    <row r="26" spans="2:8" ht="18">
      <c r="B26" s="34"/>
      <c r="C26" s="25"/>
    </row>
    <row r="27" spans="2:8" ht="18">
      <c r="B27" s="34">
        <v>7</v>
      </c>
      <c r="C27" s="25" t="s">
        <v>8</v>
      </c>
    </row>
    <row r="28" spans="2:8" ht="18">
      <c r="B28" s="34"/>
      <c r="C28" s="25"/>
    </row>
    <row r="29" spans="2:8" ht="18">
      <c r="B29" s="34">
        <v>8</v>
      </c>
      <c r="C29" s="25" t="s">
        <v>9</v>
      </c>
    </row>
    <row r="30" spans="2:8" ht="18">
      <c r="B30" s="34"/>
      <c r="C30" s="25"/>
    </row>
    <row r="31" spans="2:8" ht="18">
      <c r="B31" s="34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Isidorita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2025-05-16T15:15:35Z</dcterms:modified>
</cp:coreProperties>
</file>