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I29" i="2"/>
  <c r="J29"/>
  <c r="K30"/>
  <c r="K31"/>
  <c r="K32"/>
  <c r="K33"/>
  <c r="K34"/>
  <c r="K35"/>
  <c r="K36"/>
  <c r="K29"/>
  <c r="J30"/>
  <c r="J31"/>
  <c r="J32"/>
  <c r="J33"/>
  <c r="J34"/>
  <c r="J35"/>
  <c r="J36"/>
  <c r="I30"/>
  <c r="I31"/>
  <c r="I32"/>
  <c r="I33"/>
  <c r="I34"/>
  <c r="I35"/>
  <c r="I36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<sst xmlns="http://schemas.openxmlformats.org/spreadsheetml/2006/main" count="130" uniqueCount="87">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</sst>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0.0"/>
    <numFmt numFmtId="169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3" xfId="0" applyBorder="1"/>
    <xf numFmtId="2" fontId="0" fillId="0" borderId="3" xfId="0" applyNumberFormat="1" applyBorder="1"/>
    <xf numFmtId="164" fontId="0" fillId="0" borderId="3" xfId="0" applyNumberFormat="1" applyBorder="1"/>
    <xf numFmtId="0" fontId="6" fillId="0" borderId="3" xfId="0" applyFont="1" applyBorder="1"/>
    <xf numFmtId="2" fontId="0" fillId="5" borderId="3" xfId="0" applyNumberFormat="1" applyFill="1" applyBorder="1"/>
    <xf numFmtId="9" fontId="7" fillId="0" borderId="0" xfId="0" applyNumberFormat="1" applyFont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2" tint="-0.49998474074526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2" tint="-0.49998474074526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22" workbookViewId="0">
      <selection activeCell="I9" sqref="I9"/>
    </sheetView>
  </sheetViews>
  <sheetFormatPr baseColWidth="10" defaultRowHeight="15.75"/>
  <cols>
    <col min="2" max="3" width="13.75" customWidth="1"/>
    <col min="4" max="6" width="12.375" customWidth="1"/>
    <col min="7" max="7" width="12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21">
        <v>0.35</v>
      </c>
      <c r="E25" s="21">
        <v>0.25</v>
      </c>
      <c r="F25" s="21">
        <v>0.1</v>
      </c>
      <c r="G25" s="21">
        <v>0.3</v>
      </c>
    </row>
    <row r="26" spans="1:11" ht="30" customHeight="1" thickBot="1">
      <c r="B26" s="22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2" t="s">
        <v>13</v>
      </c>
    </row>
    <row r="27" spans="1:11" ht="24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20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6">
        <v>8.9</v>
      </c>
      <c r="E28" s="18">
        <v>8</v>
      </c>
      <c r="F28" s="16">
        <v>8.9</v>
      </c>
      <c r="G28" s="16">
        <v>6.7</v>
      </c>
      <c r="H28" s="20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8">
        <v>8</v>
      </c>
      <c r="E29" s="16">
        <v>9.5</v>
      </c>
      <c r="F29" s="19">
        <v>5.8</v>
      </c>
      <c r="G29" s="16">
        <v>7.5</v>
      </c>
      <c r="H29" s="20">
        <f>D29*$D$25+E29*$E$25+F29*$F$25+G29*$G$25</f>
        <v>8.004999999999999</v>
      </c>
    </row>
    <row r="30" spans="1:11" ht="24.95" customHeight="1" thickBot="1">
      <c r="B30" s="16" t="s">
        <v>16</v>
      </c>
      <c r="C30" s="16" t="s">
        <v>17</v>
      </c>
      <c r="D30" s="19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9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9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9">
        <v>4.5999999999999996</v>
      </c>
      <c r="H33" s="17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9">
        <v>5.8</v>
      </c>
      <c r="H34" s="17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H27:H34">
    <cfRule type="cellIs" dxfId="13" priority="2" operator="greaterThan">
      <formula>8</formula>
    </cfRule>
  </conditionalFormatting>
  <conditionalFormatting sqref="H27:H34">
    <cfRule type="cellIs" dxfId="12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zoomScale="74" zoomScaleNormal="74" workbookViewId="0">
      <selection activeCell="B29" sqref="B2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D24" t="s">
        <v>86</v>
      </c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0.95" customHeight="1">
      <c r="C28" s="25" t="s">
        <v>33</v>
      </c>
      <c r="D28" s="25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3">
        <f>G29+F29*10%*G29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3">
        <f t="shared" ref="H30:H36" si="0">G30+F30*10%*G30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opLeftCell="A10" zoomScale="93" zoomScaleNormal="93" workbookViewId="0">
      <selection activeCell="J2" sqref="J2"/>
    </sheetView>
  </sheetViews>
  <sheetFormatPr baseColWidth="10" defaultRowHeight="15.75"/>
  <cols>
    <col min="10" max="10" width="19.625" customWidth="1"/>
  </cols>
  <sheetData>
    <row r="4" spans="2:13">
      <c r="B4" s="26"/>
      <c r="C4" s="26"/>
      <c r="D4" s="26"/>
      <c r="E4" s="26"/>
      <c r="F4" s="26" t="s">
        <v>45</v>
      </c>
      <c r="G4" s="26"/>
      <c r="H4" s="26"/>
      <c r="I4" s="26"/>
      <c r="J4" s="26"/>
      <c r="K4" s="27">
        <v>0.4</v>
      </c>
      <c r="L4" s="26"/>
      <c r="M4" s="26"/>
    </row>
    <row r="5" spans="2:13"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2:13" ht="17.100000000000001" customHeight="1">
      <c r="B6" s="28" t="s">
        <v>46</v>
      </c>
      <c r="C6" s="28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28" t="s">
        <v>53</v>
      </c>
      <c r="K6" s="28" t="s">
        <v>54</v>
      </c>
      <c r="L6" s="28" t="s">
        <v>55</v>
      </c>
      <c r="M6" s="28" t="s">
        <v>56</v>
      </c>
    </row>
    <row r="7" spans="2:13" ht="17.100000000000001" customHeight="1">
      <c r="B7" s="29" t="s">
        <v>14</v>
      </c>
      <c r="C7" s="29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30">
        <f>AVERAGE(D7:H7)</f>
        <v>8.08</v>
      </c>
      <c r="J7" s="29" t="str">
        <f>IF(I7&gt;=8,"NO DA EXAMEN","DA EXAMEN")</f>
        <v>NO DA EXAMEN</v>
      </c>
      <c r="K7" s="31">
        <f>I7</f>
        <v>8.08</v>
      </c>
      <c r="L7" s="29">
        <f>I7*60%+K7*$K$4</f>
        <v>8.08</v>
      </c>
      <c r="M7" s="29" t="str">
        <f>IF(L7&gt;=6,"APROBADO","REPROBADO")</f>
        <v>APROBADO</v>
      </c>
    </row>
    <row r="8" spans="2:13" ht="17.100000000000001" customHeight="1">
      <c r="B8" s="29" t="s">
        <v>16</v>
      </c>
      <c r="C8" s="29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30">
        <f t="shared" ref="I8:I25" si="0">AVERAGE(D8:H8)</f>
        <v>5.4799999999999995</v>
      </c>
      <c r="J8" s="29" t="str">
        <f t="shared" ref="J8:J25" si="1">IF(I8&gt;=8,"NO DA EXAMEN","DA EXAMEN")</f>
        <v>DA EXAMEN</v>
      </c>
      <c r="K8" s="29">
        <v>8.4</v>
      </c>
      <c r="L8" s="29">
        <f t="shared" ref="L8:L25" si="2">I8*60%+K8*$K$4</f>
        <v>6.6479999999999997</v>
      </c>
      <c r="M8" s="29" t="str">
        <f t="shared" ref="M8:M25" si="3">IF(L8&gt;=6,"APROBADO","REPROBADO")</f>
        <v>APROBADO</v>
      </c>
    </row>
    <row r="9" spans="2:13" ht="17.100000000000001" customHeight="1">
      <c r="B9" s="29" t="s">
        <v>18</v>
      </c>
      <c r="C9" s="29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30">
        <f t="shared" si="0"/>
        <v>6.9799999999999995</v>
      </c>
      <c r="J9" s="29" t="str">
        <f t="shared" si="1"/>
        <v>DA EXAMEN</v>
      </c>
      <c r="K9" s="31">
        <v>9</v>
      </c>
      <c r="L9" s="29">
        <f t="shared" si="2"/>
        <v>7.7880000000000003</v>
      </c>
      <c r="M9" s="29" t="str">
        <f t="shared" si="3"/>
        <v>APROBADO</v>
      </c>
    </row>
    <row r="10" spans="2:13" ht="17.100000000000001" customHeight="1">
      <c r="B10" s="29" t="s">
        <v>20</v>
      </c>
      <c r="C10" s="29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30">
        <f t="shared" si="0"/>
        <v>6.9</v>
      </c>
      <c r="J10" s="29" t="str">
        <f t="shared" si="1"/>
        <v>DA EXAMEN</v>
      </c>
      <c r="K10" s="29">
        <v>7.5</v>
      </c>
      <c r="L10" s="29">
        <f t="shared" si="2"/>
        <v>7.14</v>
      </c>
      <c r="M10" s="29" t="str">
        <f t="shared" si="3"/>
        <v>APROBADO</v>
      </c>
    </row>
    <row r="11" spans="2:13" ht="17.100000000000001" customHeight="1">
      <c r="B11" s="29" t="s">
        <v>22</v>
      </c>
      <c r="C11" s="29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30">
        <f t="shared" si="0"/>
        <v>7.0400000000000009</v>
      </c>
      <c r="J11" s="29" t="str">
        <f t="shared" si="1"/>
        <v>DA EXAMEN</v>
      </c>
      <c r="K11" s="29">
        <v>8.1999999999999993</v>
      </c>
      <c r="L11" s="29">
        <f t="shared" si="2"/>
        <v>7.5039999999999996</v>
      </c>
      <c r="M11" s="29" t="str">
        <f t="shared" si="3"/>
        <v>APROBADO</v>
      </c>
    </row>
    <row r="12" spans="2:13" ht="17.100000000000001" customHeight="1">
      <c r="B12" s="29" t="s">
        <v>24</v>
      </c>
      <c r="C12" s="29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30">
        <f t="shared" si="0"/>
        <v>7.62</v>
      </c>
      <c r="J12" s="29" t="str">
        <f t="shared" si="1"/>
        <v>DA EXAMEN</v>
      </c>
      <c r="K12" s="29">
        <v>9.5</v>
      </c>
      <c r="L12" s="29">
        <f t="shared" si="2"/>
        <v>8.3719999999999999</v>
      </c>
      <c r="M12" s="29" t="str">
        <f t="shared" si="3"/>
        <v>APROBADO</v>
      </c>
    </row>
    <row r="13" spans="2:13" ht="17.100000000000001" customHeight="1">
      <c r="B13" s="29" t="s">
        <v>26</v>
      </c>
      <c r="C13" s="29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30">
        <f t="shared" si="0"/>
        <v>6.7200000000000006</v>
      </c>
      <c r="J13" s="29" t="str">
        <f t="shared" si="1"/>
        <v>DA EXAMEN</v>
      </c>
      <c r="K13" s="29">
        <v>8.5</v>
      </c>
      <c r="L13" s="29">
        <f t="shared" si="2"/>
        <v>7.4320000000000004</v>
      </c>
      <c r="M13" s="29" t="str">
        <f t="shared" si="3"/>
        <v>APROBADO</v>
      </c>
    </row>
    <row r="14" spans="2:13" ht="17.100000000000001" customHeight="1">
      <c r="B14" s="29" t="s">
        <v>28</v>
      </c>
      <c r="C14" s="29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30">
        <f t="shared" si="0"/>
        <v>6.7</v>
      </c>
      <c r="J14" s="29" t="str">
        <f t="shared" si="1"/>
        <v>DA EXAMEN</v>
      </c>
      <c r="K14" s="29">
        <v>8.4</v>
      </c>
      <c r="L14" s="29">
        <f t="shared" si="2"/>
        <v>7.38</v>
      </c>
      <c r="M14" s="29" t="str">
        <f t="shared" si="3"/>
        <v>APROBADO</v>
      </c>
    </row>
    <row r="15" spans="2:13" ht="17.100000000000001" customHeight="1">
      <c r="B15" s="29" t="s">
        <v>74</v>
      </c>
      <c r="C15" s="29" t="s">
        <v>57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30">
        <f t="shared" si="0"/>
        <v>8.3800000000000008</v>
      </c>
      <c r="J15" s="29" t="str">
        <f t="shared" si="1"/>
        <v>NO DA EXAMEN</v>
      </c>
      <c r="K15" s="31">
        <f>I15</f>
        <v>8.3800000000000008</v>
      </c>
      <c r="L15" s="29">
        <f t="shared" si="2"/>
        <v>8.3800000000000008</v>
      </c>
      <c r="M15" s="29" t="str">
        <f t="shared" si="3"/>
        <v>APROBADO</v>
      </c>
    </row>
    <row r="16" spans="2:13" ht="17.100000000000001" customHeight="1">
      <c r="B16" s="29" t="s">
        <v>75</v>
      </c>
      <c r="C16" s="29" t="s">
        <v>58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30">
        <f t="shared" si="0"/>
        <v>7.9599999999999991</v>
      </c>
      <c r="J16" s="29" t="str">
        <f t="shared" si="1"/>
        <v>DA EXAMEN</v>
      </c>
      <c r="K16" s="29">
        <v>7.9</v>
      </c>
      <c r="L16" s="29">
        <f t="shared" si="2"/>
        <v>7.9359999999999991</v>
      </c>
      <c r="M16" s="29" t="str">
        <f t="shared" si="3"/>
        <v>APROBADO</v>
      </c>
    </row>
    <row r="17" spans="2:13" ht="17.100000000000001" customHeight="1">
      <c r="B17" s="29" t="s">
        <v>76</v>
      </c>
      <c r="C17" s="29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30">
        <f t="shared" si="0"/>
        <v>6.1</v>
      </c>
      <c r="J17" s="29" t="str">
        <f t="shared" si="1"/>
        <v>DA EXAMEN</v>
      </c>
      <c r="K17" s="29">
        <v>8.9</v>
      </c>
      <c r="L17" s="29">
        <f t="shared" si="2"/>
        <v>7.2200000000000006</v>
      </c>
      <c r="M17" s="29" t="str">
        <f t="shared" si="3"/>
        <v>APROBADO</v>
      </c>
    </row>
    <row r="18" spans="2:13" ht="17.100000000000001" customHeight="1">
      <c r="B18" s="29" t="s">
        <v>77</v>
      </c>
      <c r="C18" s="29" t="s">
        <v>60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30">
        <f t="shared" si="0"/>
        <v>4.6599999999999993</v>
      </c>
      <c r="J18" s="29" t="str">
        <f t="shared" si="1"/>
        <v>DA EXAMEN</v>
      </c>
      <c r="K18" s="29">
        <v>4.5</v>
      </c>
      <c r="L18" s="29">
        <f t="shared" si="2"/>
        <v>4.5959999999999992</v>
      </c>
      <c r="M18" s="29" t="str">
        <f t="shared" si="3"/>
        <v>REPROBADO</v>
      </c>
    </row>
    <row r="19" spans="2:13" ht="17.100000000000001" customHeight="1">
      <c r="B19" s="29" t="s">
        <v>78</v>
      </c>
      <c r="C19" s="29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30">
        <f t="shared" si="0"/>
        <v>8.0400000000000009</v>
      </c>
      <c r="J19" s="29" t="str">
        <f t="shared" si="1"/>
        <v>NO DA EXAMEN</v>
      </c>
      <c r="K19" s="31">
        <f>I19</f>
        <v>8.0400000000000009</v>
      </c>
      <c r="L19" s="29">
        <f t="shared" si="2"/>
        <v>8.0400000000000009</v>
      </c>
      <c r="M19" s="29" t="str">
        <f t="shared" si="3"/>
        <v>APROBADO</v>
      </c>
    </row>
    <row r="20" spans="2:13" ht="17.100000000000001" customHeight="1">
      <c r="B20" s="29" t="s">
        <v>79</v>
      </c>
      <c r="C20" s="29" t="s">
        <v>61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30">
        <f t="shared" si="0"/>
        <v>4.4800000000000004</v>
      </c>
      <c r="J20" s="29" t="str">
        <f t="shared" si="1"/>
        <v>DA EXAMEN</v>
      </c>
      <c r="K20" s="29">
        <v>4.8</v>
      </c>
      <c r="L20" s="29">
        <f t="shared" si="2"/>
        <v>4.6080000000000005</v>
      </c>
      <c r="M20" s="29" t="str">
        <f t="shared" si="3"/>
        <v>REPROBADO</v>
      </c>
    </row>
    <row r="21" spans="2:13" ht="17.100000000000001" customHeight="1">
      <c r="B21" s="29" t="s">
        <v>80</v>
      </c>
      <c r="C21" s="29" t="s">
        <v>62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30">
        <f t="shared" si="0"/>
        <v>4.16</v>
      </c>
      <c r="J21" s="29" t="str">
        <f t="shared" si="1"/>
        <v>DA EXAMEN</v>
      </c>
      <c r="K21" s="29">
        <v>5.5</v>
      </c>
      <c r="L21" s="29">
        <f t="shared" si="2"/>
        <v>4.6959999999999997</v>
      </c>
      <c r="M21" s="29" t="str">
        <f t="shared" si="3"/>
        <v>REPROBADO</v>
      </c>
    </row>
    <row r="22" spans="2:13" ht="17.100000000000001" customHeight="1">
      <c r="B22" s="29" t="s">
        <v>81</v>
      </c>
      <c r="C22" s="29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30">
        <f t="shared" si="0"/>
        <v>6.7799999999999994</v>
      </c>
      <c r="J22" s="29" t="str">
        <f t="shared" si="1"/>
        <v>DA EXAMEN</v>
      </c>
      <c r="K22" s="29">
        <v>9.4</v>
      </c>
      <c r="L22" s="29">
        <f t="shared" si="2"/>
        <v>7.8279999999999994</v>
      </c>
      <c r="M22" s="29" t="str">
        <f t="shared" si="3"/>
        <v>APROBADO</v>
      </c>
    </row>
    <row r="23" spans="2:13" ht="17.100000000000001" customHeight="1">
      <c r="B23" s="29" t="s">
        <v>82</v>
      </c>
      <c r="C23" s="29" t="s">
        <v>64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30">
        <f t="shared" si="0"/>
        <v>8.58</v>
      </c>
      <c r="J23" s="29" t="str">
        <f t="shared" si="1"/>
        <v>NO DA EXAMEN</v>
      </c>
      <c r="K23" s="31">
        <f>I23</f>
        <v>8.58</v>
      </c>
      <c r="L23" s="29">
        <f t="shared" si="2"/>
        <v>8.58</v>
      </c>
      <c r="M23" s="29" t="str">
        <f t="shared" si="3"/>
        <v>APROBADO</v>
      </c>
    </row>
    <row r="24" spans="2:13" ht="17.100000000000001" customHeight="1">
      <c r="B24" s="29" t="s">
        <v>83</v>
      </c>
      <c r="C24" s="29" t="s">
        <v>65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30">
        <f t="shared" si="0"/>
        <v>2.4799999999999995</v>
      </c>
      <c r="J24" s="29" t="str">
        <f t="shared" si="1"/>
        <v>DA EXAMEN</v>
      </c>
      <c r="K24" s="29">
        <v>4.3</v>
      </c>
      <c r="L24" s="29">
        <f t="shared" si="2"/>
        <v>3.2079999999999997</v>
      </c>
      <c r="M24" s="29" t="str">
        <f t="shared" si="3"/>
        <v>REPROBADO</v>
      </c>
    </row>
    <row r="25" spans="2:13" ht="17.100000000000001" customHeight="1">
      <c r="B25" s="29" t="s">
        <v>84</v>
      </c>
      <c r="C25" s="29" t="s">
        <v>66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30">
        <f t="shared" si="0"/>
        <v>8.379999999999999</v>
      </c>
      <c r="J25" s="29" t="str">
        <f t="shared" si="1"/>
        <v>NO DA EXAMEN</v>
      </c>
      <c r="K25" s="31">
        <f>I25</f>
        <v>8.379999999999999</v>
      </c>
      <c r="L25" s="29">
        <f t="shared" si="2"/>
        <v>8.379999999999999</v>
      </c>
      <c r="M25" s="29" t="str">
        <f t="shared" si="3"/>
        <v>APROBADO</v>
      </c>
    </row>
    <row r="26" spans="2:13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6" priority="4" operator="containsText" text="NO DA EXAMEN">
      <formula>NOT(ISERROR(SEARCH("NO DA EXAMEN",J7)))</formula>
    </cfRule>
  </conditionalFormatting>
  <conditionalFormatting sqref="M7:M25">
    <cfRule type="containsText" dxfId="5" priority="3" operator="containsText" text="REPROBADO">
      <formula>NOT(ISERROR(SEARCH("REPROBADO",M7)))</formula>
    </cfRule>
  </conditionalFormatting>
  <conditionalFormatting sqref="L7:L25">
    <cfRule type="cellIs" dxfId="0" priority="2" operator="lessThan">
      <formula>5.896</formula>
    </cfRule>
    <cfRule type="cellIs" dxfId="1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2024-04-10T15:05:02Z</dcterms:modified>
</cp:coreProperties>
</file>