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<sst xmlns="http://schemas.openxmlformats.org/spreadsheetml/2006/main" count="129" uniqueCount="86">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</sst>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0.0"/>
    <numFmt numFmtId="173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7" fillId="0" borderId="0" xfId="0" applyNumberFormat="1" applyFont="1" applyAlignment="1">
      <alignment horizontal="center"/>
    </xf>
    <xf numFmtId="0" fontId="0" fillId="0" borderId="0" xfId="0" applyBorder="1"/>
    <xf numFmtId="0" fontId="7" fillId="5" borderId="6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6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5" fontId="0" fillId="0" borderId="0" xfId="1" applyNumberFormat="1" applyFont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center" wrapText="1"/>
    </xf>
    <xf numFmtId="5" fontId="0" fillId="0" borderId="0" xfId="0" applyNumberFormat="1" applyBorder="1" applyAlignment="1">
      <alignment horizontal="center" vertical="center"/>
    </xf>
    <xf numFmtId="173" fontId="0" fillId="0" borderId="0" xfId="0" applyNumberFormat="1" applyBorder="1" applyAlignment="1">
      <alignment horizontal="center" vertical="center"/>
    </xf>
    <xf numFmtId="9" fontId="0" fillId="0" borderId="0" xfId="0" applyNumberFormat="1" applyBorder="1" applyAlignment="1">
      <alignment horizontal="center"/>
    </xf>
  </cellXfs>
  <cellStyles count="2">
    <cellStyle name="Moneda" xfId="1" builtinId="4"/>
    <cellStyle name="Normal" xfId="0" builtinId="0"/>
  </cellStyles>
  <dxfs count="16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lor rgb="FFFF0000"/>
      </font>
      <fill>
        <patternFill>
          <bgColor theme="0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fgColor indexed="64"/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25" workbookViewId="0">
      <selection activeCell="K31" sqref="K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7">
        <v>0.35</v>
      </c>
      <c r="E25" s="17">
        <v>0.25</v>
      </c>
      <c r="F25" s="17">
        <v>0.1</v>
      </c>
      <c r="G25" s="17">
        <v>0.3</v>
      </c>
    </row>
    <row r="26" spans="1:11" ht="24.95" customHeight="1" thickBot="1">
      <c r="B26" s="25" t="s">
        <v>7</v>
      </c>
      <c r="C26" s="24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4.95" customHeight="1" thickBot="1">
      <c r="B27" s="21" t="s">
        <v>20</v>
      </c>
      <c r="C27" s="21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6">
        <f>D27*$D$25+E27*$E$25+F27*$F$25+G27*$G$25</f>
        <v>8.3550000000000004</v>
      </c>
    </row>
    <row r="28" spans="1:11" ht="24.95" customHeight="1" thickBot="1">
      <c r="B28" s="21" t="s">
        <v>28</v>
      </c>
      <c r="C28" s="21" t="s">
        <v>29</v>
      </c>
      <c r="D28" s="22">
        <v>8.9</v>
      </c>
      <c r="E28" s="23">
        <v>8</v>
      </c>
      <c r="F28" s="22">
        <v>8.9</v>
      </c>
      <c r="G28" s="22">
        <v>6.7</v>
      </c>
      <c r="H28" s="26">
        <f>D28*$D$25+E28*$E$25+F28*$F$25+G28*$G$25</f>
        <v>8.0150000000000006</v>
      </c>
    </row>
    <row r="29" spans="1:11" ht="24.95" customHeight="1" thickBot="1">
      <c r="B29" s="21" t="s">
        <v>14</v>
      </c>
      <c r="C29" s="21" t="s">
        <v>15</v>
      </c>
      <c r="D29" s="23">
        <v>8</v>
      </c>
      <c r="E29" s="22">
        <v>9.5</v>
      </c>
      <c r="F29" s="27">
        <v>5.8</v>
      </c>
      <c r="G29" s="22">
        <v>7.5</v>
      </c>
      <c r="H29" s="26">
        <f>D29*$D$25+E29*$E$25+F29*$F$25+G29*$G$25</f>
        <v>8.004999999999999</v>
      </c>
    </row>
    <row r="30" spans="1:11" ht="24.95" customHeight="1" thickBot="1">
      <c r="B30" s="21" t="s">
        <v>16</v>
      </c>
      <c r="C30" s="21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6">
        <f>D30*$D$25+E30*$E$25+F30*$F$25+G30*$G$25</f>
        <v>7.5449999999999999</v>
      </c>
    </row>
    <row r="31" spans="1:11" ht="24.95" customHeight="1" thickBot="1">
      <c r="B31" s="21" t="s">
        <v>22</v>
      </c>
      <c r="C31" s="21" t="s">
        <v>23</v>
      </c>
      <c r="D31" s="22">
        <v>5.9</v>
      </c>
      <c r="E31" s="22">
        <v>6.9</v>
      </c>
      <c r="F31" s="22">
        <v>7.9</v>
      </c>
      <c r="G31" s="22">
        <v>7.9</v>
      </c>
      <c r="H31" s="26">
        <f>D31*$D$25+E31*$E$25+F31*$F$25+G31*$G$25</f>
        <v>6.95</v>
      </c>
    </row>
    <row r="32" spans="1:11" ht="24.95" customHeight="1" thickBot="1">
      <c r="B32" s="21" t="s">
        <v>24</v>
      </c>
      <c r="C32" s="21" t="s">
        <v>25</v>
      </c>
      <c r="D32" s="22">
        <v>5.8</v>
      </c>
      <c r="E32" s="22">
        <v>7.9</v>
      </c>
      <c r="F32" s="22">
        <v>8.9</v>
      </c>
      <c r="G32" s="22">
        <v>6.8</v>
      </c>
      <c r="H32" s="26">
        <f>D32*$D$25+E32*$E$25+F32*$F$25+G32*$G$25</f>
        <v>6.9349999999999996</v>
      </c>
    </row>
    <row r="33" spans="2:8" ht="24.95" customHeight="1" thickBot="1">
      <c r="B33" s="21" t="s">
        <v>26</v>
      </c>
      <c r="C33" s="21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2">
        <f>D33*$D$25+E33*$E$25+F33*$F$25+G33*$G$25</f>
        <v>6.84</v>
      </c>
    </row>
    <row r="34" spans="2:8" ht="24.95" customHeight="1" thickBot="1">
      <c r="B34" s="21" t="s">
        <v>18</v>
      </c>
      <c r="C34" s="21" t="s">
        <v>19</v>
      </c>
      <c r="D34" s="22">
        <v>6.8</v>
      </c>
      <c r="E34" s="22">
        <v>6.7</v>
      </c>
      <c r="F34" s="22">
        <v>7.8</v>
      </c>
      <c r="G34" s="22">
        <v>5.8</v>
      </c>
      <c r="H34" s="26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5" priority="6" operator="lessThan">
      <formula>6</formula>
    </cfRule>
    <cfRule type="cellIs" dxfId="14" priority="5" operator="lessThan">
      <formula>6</formula>
    </cfRule>
  </conditionalFormatting>
  <conditionalFormatting sqref="H27:H34">
    <cfRule type="cellIs" dxfId="13" priority="4" operator="greaterThan">
      <formula>8</formula>
    </cfRule>
    <cfRule type="cellIs" dxfId="12" priority="3" operator="greaterThan">
      <formula>8</formula>
    </cfRule>
  </conditionalFormatting>
  <conditionalFormatting sqref="D27:G34">
    <cfRule type="cellIs" dxfId="10" priority="2" operator="lessThan">
      <formula>6</formula>
    </cfRule>
    <cfRule type="cellIs" dxfId="11" priority="1" operator="lessThan">
      <formula>6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9" workbookViewId="0">
      <selection activeCell="H23" sqref="H23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0" customHeight="1" thickBot="1">
      <c r="C28" s="32" t="s">
        <v>33</v>
      </c>
      <c r="D28" s="33"/>
      <c r="E28" s="34" t="s">
        <v>34</v>
      </c>
      <c r="F28" s="34" t="s">
        <v>35</v>
      </c>
      <c r="G28" s="34" t="s">
        <v>36</v>
      </c>
      <c r="H28" s="34" t="s">
        <v>37</v>
      </c>
      <c r="I28" s="34" t="s">
        <v>38</v>
      </c>
      <c r="J28" s="34" t="s">
        <v>85</v>
      </c>
      <c r="K28" s="28" t="s">
        <v>39</v>
      </c>
    </row>
    <row r="29" spans="1:14">
      <c r="C29" s="29" t="s">
        <v>14</v>
      </c>
      <c r="D29" s="29" t="s">
        <v>15</v>
      </c>
      <c r="E29" s="30" t="s">
        <v>30</v>
      </c>
      <c r="F29" s="30">
        <v>2</v>
      </c>
      <c r="G29" s="31">
        <v>680000</v>
      </c>
      <c r="H29" s="35">
        <f>G29+F29*10%*G29</f>
        <v>816000</v>
      </c>
      <c r="I29" s="36">
        <f>IF(E29="FONASA",H29*$G$24,H29*$G$25)</f>
        <v>57120.000000000007</v>
      </c>
      <c r="J29" s="35">
        <f>H29*$G$26</f>
        <v>97920</v>
      </c>
      <c r="K29" s="35">
        <f>H29-I29-J29</f>
        <v>660960</v>
      </c>
    </row>
    <row r="30" spans="1:14">
      <c r="B30" s="18"/>
      <c r="C30" s="29" t="s">
        <v>16</v>
      </c>
      <c r="D30" s="29" t="s">
        <v>17</v>
      </c>
      <c r="E30" s="30" t="s">
        <v>31</v>
      </c>
      <c r="F30" s="30">
        <v>3</v>
      </c>
      <c r="G30" s="31">
        <v>780000</v>
      </c>
      <c r="H30" s="35">
        <f t="shared" ref="H30:H36" si="0">G30+F30*10%*G30</f>
        <v>1014000</v>
      </c>
      <c r="I30" s="36">
        <f t="shared" ref="I30:I36" si="1">IF(E30="FONASA",H30*$G$24,H30*$G$25)</f>
        <v>81120</v>
      </c>
      <c r="J30" s="35">
        <f t="shared" ref="J30:J36" si="2">H30*$G$26</f>
        <v>121680</v>
      </c>
      <c r="K30" s="35">
        <f t="shared" ref="K30:K36" si="3">H30-I30-J30</f>
        <v>811200</v>
      </c>
    </row>
    <row r="31" spans="1:14">
      <c r="C31" s="29" t="s">
        <v>18</v>
      </c>
      <c r="D31" s="29" t="s">
        <v>19</v>
      </c>
      <c r="E31" s="30" t="s">
        <v>31</v>
      </c>
      <c r="F31" s="30">
        <v>1</v>
      </c>
      <c r="G31" s="31">
        <v>1200000</v>
      </c>
      <c r="H31" s="35">
        <f t="shared" si="0"/>
        <v>1320000</v>
      </c>
      <c r="I31" s="36">
        <f t="shared" si="1"/>
        <v>105600</v>
      </c>
      <c r="J31" s="35">
        <f t="shared" si="2"/>
        <v>158400</v>
      </c>
      <c r="K31" s="35">
        <f t="shared" si="3"/>
        <v>1056000</v>
      </c>
    </row>
    <row r="32" spans="1:14">
      <c r="C32" s="29" t="s">
        <v>20</v>
      </c>
      <c r="D32" s="29" t="s">
        <v>21</v>
      </c>
      <c r="E32" s="30" t="s">
        <v>30</v>
      </c>
      <c r="F32" s="30">
        <v>3</v>
      </c>
      <c r="G32" s="31">
        <v>890000</v>
      </c>
      <c r="H32" s="35">
        <f t="shared" si="0"/>
        <v>1157000</v>
      </c>
      <c r="I32" s="36">
        <f t="shared" si="1"/>
        <v>80990.000000000015</v>
      </c>
      <c r="J32" s="35">
        <f t="shared" si="2"/>
        <v>138840</v>
      </c>
      <c r="K32" s="35">
        <f t="shared" si="3"/>
        <v>937170</v>
      </c>
    </row>
    <row r="33" spans="3:11">
      <c r="C33" s="29" t="s">
        <v>22</v>
      </c>
      <c r="D33" s="29" t="s">
        <v>23</v>
      </c>
      <c r="E33" s="30" t="s">
        <v>30</v>
      </c>
      <c r="F33" s="30">
        <v>2</v>
      </c>
      <c r="G33" s="31">
        <v>680000</v>
      </c>
      <c r="H33" s="35">
        <f t="shared" si="0"/>
        <v>816000</v>
      </c>
      <c r="I33" s="36">
        <f t="shared" si="1"/>
        <v>57120.000000000007</v>
      </c>
      <c r="J33" s="35">
        <f t="shared" si="2"/>
        <v>97920</v>
      </c>
      <c r="K33" s="35">
        <f t="shared" si="3"/>
        <v>660960</v>
      </c>
    </row>
    <row r="34" spans="3:11">
      <c r="C34" s="29" t="s">
        <v>24</v>
      </c>
      <c r="D34" s="29" t="s">
        <v>25</v>
      </c>
      <c r="E34" s="30" t="s">
        <v>31</v>
      </c>
      <c r="F34" s="30">
        <v>4</v>
      </c>
      <c r="G34" s="31">
        <v>580000</v>
      </c>
      <c r="H34" s="35">
        <f t="shared" si="0"/>
        <v>812000</v>
      </c>
      <c r="I34" s="36">
        <f t="shared" si="1"/>
        <v>64960</v>
      </c>
      <c r="J34" s="35">
        <f t="shared" si="2"/>
        <v>97440</v>
      </c>
      <c r="K34" s="35">
        <f t="shared" si="3"/>
        <v>649600</v>
      </c>
    </row>
    <row r="35" spans="3:11">
      <c r="C35" s="29" t="s">
        <v>26</v>
      </c>
      <c r="D35" s="29" t="s">
        <v>27</v>
      </c>
      <c r="E35" s="30" t="s">
        <v>31</v>
      </c>
      <c r="F35" s="30">
        <v>3</v>
      </c>
      <c r="G35" s="31">
        <v>780000</v>
      </c>
      <c r="H35" s="35">
        <f t="shared" si="0"/>
        <v>1014000</v>
      </c>
      <c r="I35" s="36">
        <f t="shared" si="1"/>
        <v>81120</v>
      </c>
      <c r="J35" s="35">
        <f t="shared" si="2"/>
        <v>121680</v>
      </c>
      <c r="K35" s="35">
        <f t="shared" si="3"/>
        <v>811200</v>
      </c>
    </row>
    <row r="36" spans="3:11">
      <c r="C36" s="29" t="s">
        <v>28</v>
      </c>
      <c r="D36" s="29" t="s">
        <v>29</v>
      </c>
      <c r="E36" s="30" t="s">
        <v>31</v>
      </c>
      <c r="F36" s="30">
        <v>5</v>
      </c>
      <c r="G36" s="31">
        <v>890000</v>
      </c>
      <c r="H36" s="35">
        <f t="shared" si="0"/>
        <v>1335000</v>
      </c>
      <c r="I36" s="36">
        <f t="shared" si="1"/>
        <v>106800</v>
      </c>
      <c r="J36" s="35">
        <f t="shared" si="2"/>
        <v>160200</v>
      </c>
      <c r="K36" s="3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26" sqref="M26"/>
    </sheetView>
  </sheetViews>
  <sheetFormatPr baseColWidth="10" defaultRowHeight="15.75"/>
  <cols>
    <col min="10" max="10" width="21.875" customWidth="1"/>
    <col min="12" max="12" width="11.5" customWidth="1"/>
    <col min="13" max="13" width="15.5" customWidth="1"/>
  </cols>
  <sheetData>
    <row r="4" spans="2:13" ht="18" customHeight="1">
      <c r="B4" s="18"/>
      <c r="C4" s="18"/>
      <c r="D4" s="18"/>
      <c r="E4" s="18"/>
      <c r="F4" s="18" t="s">
        <v>45</v>
      </c>
      <c r="G4" s="18"/>
      <c r="H4" s="18"/>
      <c r="I4" s="18"/>
      <c r="J4" s="18"/>
      <c r="K4" s="37">
        <v>0.4</v>
      </c>
      <c r="L4" s="18"/>
      <c r="M4" s="18"/>
    </row>
    <row r="5" spans="2:13" ht="18" customHeight="1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2:13" ht="18" customHeight="1">
      <c r="B6" s="14" t="s">
        <v>46</v>
      </c>
      <c r="C6" s="14"/>
      <c r="D6" s="14" t="s">
        <v>47</v>
      </c>
      <c r="E6" s="14" t="s">
        <v>48</v>
      </c>
      <c r="F6" s="14" t="s">
        <v>49</v>
      </c>
      <c r="G6" s="14" t="s">
        <v>50</v>
      </c>
      <c r="H6" s="14" t="s">
        <v>51</v>
      </c>
      <c r="I6" s="14" t="s">
        <v>52</v>
      </c>
      <c r="J6" s="14" t="s">
        <v>53</v>
      </c>
      <c r="K6" s="14" t="s">
        <v>54</v>
      </c>
      <c r="L6" s="14" t="s">
        <v>55</v>
      </c>
      <c r="M6" s="14" t="s">
        <v>56</v>
      </c>
    </row>
    <row r="7" spans="2:13" ht="18" customHeight="1">
      <c r="B7" s="13" t="s">
        <v>14</v>
      </c>
      <c r="C7" s="13" t="s">
        <v>15</v>
      </c>
      <c r="D7" s="16">
        <v>10</v>
      </c>
      <c r="E7" s="16">
        <v>8</v>
      </c>
      <c r="F7" s="16">
        <v>10</v>
      </c>
      <c r="G7" s="16">
        <v>7</v>
      </c>
      <c r="H7" s="15">
        <v>5.4</v>
      </c>
      <c r="I7" s="16">
        <f>AVERAGE(D7:H7)</f>
        <v>8.08</v>
      </c>
      <c r="J7" s="15" t="str">
        <f>IF(I7&gt;=8,"EXIMIDO","DA EXAMEN")</f>
        <v>EXIMIDO</v>
      </c>
      <c r="K7" s="16">
        <f>I7</f>
        <v>8.08</v>
      </c>
      <c r="L7" s="16">
        <f>I7*60%+K7*$K$4</f>
        <v>8.08</v>
      </c>
      <c r="M7" s="13" t="str">
        <f>IF(L7&gt;=6,"APROBADO","REPROBADO")</f>
        <v>APROBADO</v>
      </c>
    </row>
    <row r="8" spans="2:13" ht="18" customHeight="1">
      <c r="B8" s="13" t="s">
        <v>16</v>
      </c>
      <c r="C8" s="13" t="s">
        <v>17</v>
      </c>
      <c r="D8" s="16">
        <v>8</v>
      </c>
      <c r="E8" s="16">
        <v>7</v>
      </c>
      <c r="F8" s="15">
        <v>5.4</v>
      </c>
      <c r="G8" s="15">
        <v>1.5</v>
      </c>
      <c r="H8" s="15">
        <v>5.5</v>
      </c>
      <c r="I8" s="16">
        <f t="shared" ref="I8:I25" si="0">AVERAGE(D8:H8)</f>
        <v>5.4799999999999995</v>
      </c>
      <c r="J8" s="15" t="str">
        <f t="shared" ref="J8:J25" si="1">IF(I8&gt;=8,"EXIMIDO","DA EXAMEN")</f>
        <v>DA EXAMEN</v>
      </c>
      <c r="K8" s="15">
        <v>8.4</v>
      </c>
      <c r="L8" s="16">
        <f t="shared" ref="L8:L25" si="2">I8*60%+K8*$K$4</f>
        <v>6.6479999999999997</v>
      </c>
      <c r="M8" s="13" t="str">
        <f t="shared" ref="M8:M25" si="3">IF(L8&gt;=6,"APROBADO","REPROBADO")</f>
        <v>APROBADO</v>
      </c>
    </row>
    <row r="9" spans="2:13" ht="18" customHeight="1">
      <c r="B9" s="13" t="s">
        <v>18</v>
      </c>
      <c r="C9" s="13" t="s">
        <v>19</v>
      </c>
      <c r="D9" s="16">
        <v>7.5</v>
      </c>
      <c r="E9" s="16">
        <v>6</v>
      </c>
      <c r="F9" s="16">
        <v>10</v>
      </c>
      <c r="G9" s="15">
        <v>5.4</v>
      </c>
      <c r="H9" s="16">
        <v>6</v>
      </c>
      <c r="I9" s="16">
        <f t="shared" si="0"/>
        <v>6.9799999999999995</v>
      </c>
      <c r="J9" s="15" t="str">
        <f t="shared" si="1"/>
        <v>DA EXAMEN</v>
      </c>
      <c r="K9" s="16">
        <v>9</v>
      </c>
      <c r="L9" s="16">
        <f t="shared" si="2"/>
        <v>7.7880000000000003</v>
      </c>
      <c r="M9" s="13" t="str">
        <f t="shared" si="3"/>
        <v>APROBADO</v>
      </c>
    </row>
    <row r="10" spans="2:13" ht="18" customHeight="1">
      <c r="B10" s="13" t="s">
        <v>20</v>
      </c>
      <c r="C10" s="13" t="s">
        <v>21</v>
      </c>
      <c r="D10" s="16">
        <v>7</v>
      </c>
      <c r="E10" s="15">
        <v>7.2</v>
      </c>
      <c r="F10" s="16">
        <v>8</v>
      </c>
      <c r="G10" s="15">
        <v>8.9</v>
      </c>
      <c r="H10" s="15">
        <v>3.4</v>
      </c>
      <c r="I10" s="16">
        <f t="shared" si="0"/>
        <v>6.9</v>
      </c>
      <c r="J10" s="15" t="str">
        <f t="shared" si="1"/>
        <v>DA EXAMEN</v>
      </c>
      <c r="K10" s="15">
        <v>7.5</v>
      </c>
      <c r="L10" s="16">
        <f t="shared" si="2"/>
        <v>7.14</v>
      </c>
      <c r="M10" s="13" t="str">
        <f t="shared" si="3"/>
        <v>APROBADO</v>
      </c>
    </row>
    <row r="11" spans="2:13" ht="18" customHeight="1">
      <c r="B11" s="13" t="s">
        <v>22</v>
      </c>
      <c r="C11" s="13" t="s">
        <v>23</v>
      </c>
      <c r="D11" s="15">
        <v>6.8</v>
      </c>
      <c r="E11" s="16">
        <v>6</v>
      </c>
      <c r="F11" s="15">
        <v>5.4</v>
      </c>
      <c r="G11" s="16">
        <v>7</v>
      </c>
      <c r="H11" s="16">
        <v>10</v>
      </c>
      <c r="I11" s="16">
        <f t="shared" si="0"/>
        <v>7.0400000000000009</v>
      </c>
      <c r="J11" s="15" t="str">
        <f t="shared" si="1"/>
        <v>DA EXAMEN</v>
      </c>
      <c r="K11" s="15">
        <v>8.1999999999999993</v>
      </c>
      <c r="L11" s="16">
        <f t="shared" si="2"/>
        <v>7.5039999999999996</v>
      </c>
      <c r="M11" s="13" t="str">
        <f t="shared" si="3"/>
        <v>APROBADO</v>
      </c>
    </row>
    <row r="12" spans="2:13" ht="18" customHeight="1">
      <c r="B12" s="13" t="s">
        <v>24</v>
      </c>
      <c r="C12" s="13" t="s">
        <v>25</v>
      </c>
      <c r="D12" s="15">
        <v>6.6</v>
      </c>
      <c r="E12" s="15">
        <v>5.5</v>
      </c>
      <c r="F12" s="16">
        <v>8</v>
      </c>
      <c r="G12" s="16">
        <v>10</v>
      </c>
      <c r="H12" s="16">
        <v>8</v>
      </c>
      <c r="I12" s="16">
        <f t="shared" si="0"/>
        <v>7.62</v>
      </c>
      <c r="J12" s="15" t="str">
        <f t="shared" si="1"/>
        <v>DA EXAMEN</v>
      </c>
      <c r="K12" s="15">
        <v>9.5</v>
      </c>
      <c r="L12" s="16">
        <f t="shared" si="2"/>
        <v>8.3719999999999999</v>
      </c>
      <c r="M12" s="13" t="str">
        <f t="shared" si="3"/>
        <v>APROBADO</v>
      </c>
    </row>
    <row r="13" spans="2:13" ht="18" customHeight="1">
      <c r="B13" s="13" t="s">
        <v>26</v>
      </c>
      <c r="C13" s="13" t="s">
        <v>27</v>
      </c>
      <c r="D13" s="16">
        <v>7</v>
      </c>
      <c r="E13" s="15">
        <v>3.4</v>
      </c>
      <c r="F13" s="15">
        <v>7.6</v>
      </c>
      <c r="G13" s="16">
        <v>8</v>
      </c>
      <c r="H13" s="15">
        <v>7.6</v>
      </c>
      <c r="I13" s="16">
        <f t="shared" si="0"/>
        <v>6.7200000000000006</v>
      </c>
      <c r="J13" s="15" t="str">
        <f t="shared" si="1"/>
        <v>DA EXAMEN</v>
      </c>
      <c r="K13" s="15">
        <v>8.5</v>
      </c>
      <c r="L13" s="16">
        <f t="shared" si="2"/>
        <v>7.4320000000000004</v>
      </c>
      <c r="M13" s="13" t="str">
        <f t="shared" si="3"/>
        <v>APROBADO</v>
      </c>
    </row>
    <row r="14" spans="2:13" ht="18" customHeight="1">
      <c r="B14" s="13" t="s">
        <v>28</v>
      </c>
      <c r="C14" s="13" t="s">
        <v>29</v>
      </c>
      <c r="D14" s="16">
        <v>5</v>
      </c>
      <c r="E14" s="15">
        <v>5.6</v>
      </c>
      <c r="F14" s="15">
        <v>7.7</v>
      </c>
      <c r="G14" s="15">
        <v>7.5</v>
      </c>
      <c r="H14" s="15">
        <v>7.7</v>
      </c>
      <c r="I14" s="16">
        <f t="shared" si="0"/>
        <v>6.7</v>
      </c>
      <c r="J14" s="15" t="str">
        <f t="shared" si="1"/>
        <v>DA EXAMEN</v>
      </c>
      <c r="K14" s="15">
        <v>8.4</v>
      </c>
      <c r="L14" s="16">
        <f t="shared" si="2"/>
        <v>7.38</v>
      </c>
      <c r="M14" s="13" t="str">
        <f t="shared" si="3"/>
        <v>APROBADO</v>
      </c>
    </row>
    <row r="15" spans="2:13" ht="18" customHeight="1">
      <c r="B15" s="13" t="s">
        <v>74</v>
      </c>
      <c r="C15" s="13" t="s">
        <v>57</v>
      </c>
      <c r="D15" s="15">
        <v>5.3</v>
      </c>
      <c r="E15" s="16">
        <v>10</v>
      </c>
      <c r="F15" s="15">
        <v>9.8000000000000007</v>
      </c>
      <c r="G15" s="16">
        <v>7</v>
      </c>
      <c r="H15" s="15">
        <v>9.8000000000000007</v>
      </c>
      <c r="I15" s="16">
        <f t="shared" si="0"/>
        <v>8.3800000000000008</v>
      </c>
      <c r="J15" s="15" t="str">
        <f t="shared" si="1"/>
        <v>EXIMIDO</v>
      </c>
      <c r="K15" s="16">
        <f>I15</f>
        <v>8.3800000000000008</v>
      </c>
      <c r="L15" s="16">
        <f t="shared" si="2"/>
        <v>8.3800000000000008</v>
      </c>
      <c r="M15" s="13" t="str">
        <f t="shared" si="3"/>
        <v>APROBADO</v>
      </c>
    </row>
    <row r="16" spans="2:13" ht="18" customHeight="1">
      <c r="B16" s="13" t="s">
        <v>75</v>
      </c>
      <c r="C16" s="13" t="s">
        <v>58</v>
      </c>
      <c r="D16" s="16">
        <v>8</v>
      </c>
      <c r="E16" s="15">
        <v>5.6</v>
      </c>
      <c r="F16" s="15">
        <v>9.6999999999999993</v>
      </c>
      <c r="G16" s="15">
        <v>6.8</v>
      </c>
      <c r="H16" s="15">
        <v>9.6999999999999993</v>
      </c>
      <c r="I16" s="16">
        <f t="shared" si="0"/>
        <v>7.9599999999999991</v>
      </c>
      <c r="J16" s="15" t="str">
        <f t="shared" si="1"/>
        <v>DA EXAMEN</v>
      </c>
      <c r="K16" s="15">
        <v>7.9</v>
      </c>
      <c r="L16" s="16">
        <f t="shared" si="2"/>
        <v>7.9359999999999991</v>
      </c>
      <c r="M16" s="13" t="str">
        <f t="shared" si="3"/>
        <v>APROBADO</v>
      </c>
    </row>
    <row r="17" spans="2:13" ht="18" customHeight="1">
      <c r="B17" s="13" t="s">
        <v>76</v>
      </c>
      <c r="C17" s="13" t="s">
        <v>59</v>
      </c>
      <c r="D17" s="15">
        <v>9.5</v>
      </c>
      <c r="E17" s="15">
        <v>5.4</v>
      </c>
      <c r="F17" s="15">
        <v>4.5</v>
      </c>
      <c r="G17" s="15">
        <v>6.6</v>
      </c>
      <c r="H17" s="15">
        <v>4.5</v>
      </c>
      <c r="I17" s="16">
        <f t="shared" si="0"/>
        <v>6.1</v>
      </c>
      <c r="J17" s="15" t="str">
        <f t="shared" si="1"/>
        <v>DA EXAMEN</v>
      </c>
      <c r="K17" s="15">
        <v>8.9</v>
      </c>
      <c r="L17" s="16">
        <f t="shared" si="2"/>
        <v>7.2200000000000006</v>
      </c>
      <c r="M17" s="13" t="str">
        <f t="shared" si="3"/>
        <v>APROBADO</v>
      </c>
    </row>
    <row r="18" spans="2:13" ht="18" customHeight="1">
      <c r="B18" s="13" t="s">
        <v>77</v>
      </c>
      <c r="C18" s="13" t="s">
        <v>60</v>
      </c>
      <c r="D18" s="15">
        <v>1.7</v>
      </c>
      <c r="E18" s="15">
        <v>3.4</v>
      </c>
      <c r="F18" s="15">
        <v>5.6</v>
      </c>
      <c r="G18" s="16">
        <v>7</v>
      </c>
      <c r="H18" s="15">
        <v>5.6</v>
      </c>
      <c r="I18" s="16">
        <f t="shared" si="0"/>
        <v>4.6599999999999993</v>
      </c>
      <c r="J18" s="15" t="str">
        <f t="shared" si="1"/>
        <v>DA EXAMEN</v>
      </c>
      <c r="K18" s="15">
        <v>4.5</v>
      </c>
      <c r="L18" s="16">
        <f t="shared" si="2"/>
        <v>4.5959999999999992</v>
      </c>
      <c r="M18" s="13" t="str">
        <f t="shared" si="3"/>
        <v>REPROBADO</v>
      </c>
    </row>
    <row r="19" spans="2:13" ht="18" customHeight="1">
      <c r="B19" s="13" t="s">
        <v>78</v>
      </c>
      <c r="C19" s="13" t="s">
        <v>21</v>
      </c>
      <c r="D19" s="16">
        <v>10</v>
      </c>
      <c r="E19" s="16">
        <v>5</v>
      </c>
      <c r="F19" s="15">
        <v>7.6</v>
      </c>
      <c r="G19" s="15">
        <v>10</v>
      </c>
      <c r="H19" s="15">
        <v>7.6</v>
      </c>
      <c r="I19" s="16">
        <f t="shared" si="0"/>
        <v>8.0400000000000009</v>
      </c>
      <c r="J19" s="15" t="str">
        <f t="shared" si="1"/>
        <v>EXIMIDO</v>
      </c>
      <c r="K19" s="16">
        <f>I19</f>
        <v>8.0400000000000009</v>
      </c>
      <c r="L19" s="16">
        <f t="shared" si="2"/>
        <v>8.0400000000000009</v>
      </c>
      <c r="M19" s="13" t="str">
        <f t="shared" si="3"/>
        <v>APROBADO</v>
      </c>
    </row>
    <row r="20" spans="2:13" ht="18" customHeight="1">
      <c r="B20" s="13" t="s">
        <v>79</v>
      </c>
      <c r="C20" s="13" t="s">
        <v>61</v>
      </c>
      <c r="D20" s="16">
        <v>8</v>
      </c>
      <c r="E20" s="15">
        <v>4.5</v>
      </c>
      <c r="F20" s="15">
        <v>2.2999999999999998</v>
      </c>
      <c r="G20" s="15">
        <v>5.3</v>
      </c>
      <c r="H20" s="15">
        <v>2.2999999999999998</v>
      </c>
      <c r="I20" s="16">
        <f t="shared" si="0"/>
        <v>4.4800000000000004</v>
      </c>
      <c r="J20" s="15" t="str">
        <f t="shared" si="1"/>
        <v>DA EXAMEN</v>
      </c>
      <c r="K20" s="15">
        <v>4.8</v>
      </c>
      <c r="L20" s="16">
        <f t="shared" si="2"/>
        <v>4.6080000000000005</v>
      </c>
      <c r="M20" s="13" t="str">
        <f t="shared" si="3"/>
        <v>REPROBADO</v>
      </c>
    </row>
    <row r="21" spans="2:13" ht="18" customHeight="1">
      <c r="B21" s="13" t="s">
        <v>80</v>
      </c>
      <c r="C21" s="13" t="s">
        <v>62</v>
      </c>
      <c r="D21" s="16">
        <v>3</v>
      </c>
      <c r="E21" s="15">
        <v>1.2</v>
      </c>
      <c r="F21" s="15">
        <v>4.3</v>
      </c>
      <c r="G21" s="16">
        <v>8</v>
      </c>
      <c r="H21" s="15">
        <v>4.3</v>
      </c>
      <c r="I21" s="16">
        <f t="shared" si="0"/>
        <v>4.16</v>
      </c>
      <c r="J21" s="15" t="str">
        <f t="shared" si="1"/>
        <v>DA EXAMEN</v>
      </c>
      <c r="K21" s="15">
        <v>5.5</v>
      </c>
      <c r="L21" s="16">
        <f t="shared" si="2"/>
        <v>4.6959999999999997</v>
      </c>
      <c r="M21" s="13" t="str">
        <f t="shared" si="3"/>
        <v>REPROBADO</v>
      </c>
    </row>
    <row r="22" spans="2:13" ht="18" customHeight="1">
      <c r="B22" s="13" t="s">
        <v>81</v>
      </c>
      <c r="C22" s="13" t="s">
        <v>63</v>
      </c>
      <c r="D22" s="15">
        <v>7.8</v>
      </c>
      <c r="E22" s="15">
        <v>5.8</v>
      </c>
      <c r="F22" s="15">
        <v>5.4</v>
      </c>
      <c r="G22" s="15">
        <v>9.5</v>
      </c>
      <c r="H22" s="15">
        <v>5.4</v>
      </c>
      <c r="I22" s="16">
        <f t="shared" si="0"/>
        <v>6.7799999999999994</v>
      </c>
      <c r="J22" s="15" t="str">
        <f t="shared" si="1"/>
        <v>DA EXAMEN</v>
      </c>
      <c r="K22" s="15">
        <v>9.4</v>
      </c>
      <c r="L22" s="16">
        <f t="shared" si="2"/>
        <v>7.8279999999999994</v>
      </c>
      <c r="M22" s="13" t="str">
        <f t="shared" si="3"/>
        <v>APROBADO</v>
      </c>
    </row>
    <row r="23" spans="2:13" ht="18" customHeight="1">
      <c r="B23" s="13" t="s">
        <v>82</v>
      </c>
      <c r="C23" s="13" t="s">
        <v>64</v>
      </c>
      <c r="D23" s="16">
        <v>10</v>
      </c>
      <c r="E23" s="15">
        <v>7.7</v>
      </c>
      <c r="F23" s="15">
        <v>7.6</v>
      </c>
      <c r="G23" s="16">
        <v>10</v>
      </c>
      <c r="H23" s="15">
        <v>7.6</v>
      </c>
      <c r="I23" s="16">
        <f t="shared" si="0"/>
        <v>8.58</v>
      </c>
      <c r="J23" s="15" t="str">
        <f t="shared" si="1"/>
        <v>EXIMIDO</v>
      </c>
      <c r="K23" s="16">
        <f>I23</f>
        <v>8.58</v>
      </c>
      <c r="L23" s="16">
        <f t="shared" si="2"/>
        <v>8.58</v>
      </c>
      <c r="M23" s="13" t="str">
        <f t="shared" si="3"/>
        <v>APROBADO</v>
      </c>
    </row>
    <row r="24" spans="2:13" ht="18" customHeight="1">
      <c r="B24" s="13" t="s">
        <v>83</v>
      </c>
      <c r="C24" s="13" t="s">
        <v>65</v>
      </c>
      <c r="D24" s="16">
        <v>0</v>
      </c>
      <c r="E24" s="16">
        <v>7</v>
      </c>
      <c r="F24" s="15">
        <v>1.2</v>
      </c>
      <c r="G24" s="16">
        <v>3</v>
      </c>
      <c r="H24" s="15">
        <v>1.2</v>
      </c>
      <c r="I24" s="16">
        <f t="shared" si="0"/>
        <v>2.4799999999999995</v>
      </c>
      <c r="J24" s="15" t="str">
        <f t="shared" si="1"/>
        <v>DA EXAMEN</v>
      </c>
      <c r="K24" s="15">
        <v>4.3</v>
      </c>
      <c r="L24" s="16">
        <f t="shared" si="2"/>
        <v>3.2079999999999997</v>
      </c>
      <c r="M24" s="13" t="str">
        <f t="shared" si="3"/>
        <v>REPROBADO</v>
      </c>
    </row>
    <row r="25" spans="2:13" ht="18" customHeight="1">
      <c r="B25" s="13" t="s">
        <v>84</v>
      </c>
      <c r="C25" s="13" t="s">
        <v>66</v>
      </c>
      <c r="D25" s="16">
        <v>9</v>
      </c>
      <c r="E25" s="16">
        <v>10</v>
      </c>
      <c r="F25" s="16">
        <v>7</v>
      </c>
      <c r="G25" s="15">
        <v>8.9</v>
      </c>
      <c r="H25" s="16">
        <v>7</v>
      </c>
      <c r="I25" s="16">
        <f t="shared" si="0"/>
        <v>8.379999999999999</v>
      </c>
      <c r="J25" s="15" t="str">
        <f t="shared" si="1"/>
        <v>EXIMIDO</v>
      </c>
      <c r="K25" s="16">
        <f>I25</f>
        <v>8.379999999999999</v>
      </c>
      <c r="L25" s="16">
        <f t="shared" si="2"/>
        <v>8.379999999999999</v>
      </c>
      <c r="M25" s="13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6" priority="4" operator="containsText" text="EXIMIDO">
      <formula>NOT(ISERROR(SEARCH("EXIMIDO",J7)))</formula>
    </cfRule>
    <cfRule type="containsText" dxfId="5" priority="3" operator="containsText" text="DA EXAMEN">
      <formula>NOT(ISERROR(SEARCH("DA EXAMEN",J7)))</formula>
    </cfRule>
  </conditionalFormatting>
  <conditionalFormatting sqref="M7:M25">
    <cfRule type="containsText" dxfId="0" priority="2" operator="containsText" text="APROBADO">
      <formula>NOT(ISERROR(SEARCH("APROBADO",M7)))</formula>
    </cfRule>
    <cfRule type="containsText" dxfId="1" priority="1" operator="containsText" text="REPROBADO">
      <formula>NOT(ISERROR(SEARCH("REPROBADO",M7)))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2024-04-10T15:11:19Z</dcterms:modified>
</cp:coreProperties>
</file>