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uario\Juan.Muñoz\Documents\JMMP\Escuela Naval\"/>
    </mc:Choice>
  </mc:AlternateContent>
  <bookViews>
    <workbookView xWindow="0" yWindow="0" windowWidth="20490" windowHeight="7755" activeTab="3"/>
  </bookViews>
  <sheets>
    <sheet name="Hoja1" sheetId="1" r:id="rId1"/>
    <sheet name="Hoja2" sheetId="2" r:id="rId2"/>
    <sheet name="Hoja4" sheetId="4" r:id="rId3"/>
    <sheet name="Hoja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3" l="1"/>
  <c r="H10" i="3" s="1"/>
  <c r="H8" i="3"/>
  <c r="H3" i="3"/>
  <c r="I1" i="3"/>
  <c r="D11" i="2"/>
  <c r="E11" i="2"/>
  <c r="H10" i="2"/>
  <c r="B8" i="2"/>
  <c r="E5" i="2"/>
  <c r="C3" i="4"/>
  <c r="E9" i="3"/>
  <c r="E8" i="3"/>
  <c r="E10" i="3" s="1"/>
  <c r="E3" i="3"/>
  <c r="G10" i="2"/>
  <c r="A8" i="2"/>
  <c r="D45" i="1"/>
  <c r="E39" i="1"/>
  <c r="D34" i="1"/>
  <c r="E25" i="1" l="1"/>
  <c r="D23" i="1"/>
  <c r="D23" i="2"/>
  <c r="D31" i="1"/>
  <c r="D30" i="1"/>
  <c r="D17" i="1"/>
  <c r="C3" i="3" l="1"/>
  <c r="C5" i="3" s="1"/>
  <c r="B9" i="3" s="1"/>
  <c r="B3" i="3"/>
  <c r="B5" i="3" s="1"/>
  <c r="B8" i="3" s="1"/>
  <c r="B10" i="3" s="1"/>
  <c r="D2" i="1"/>
</calcChain>
</file>

<file path=xl/sharedStrings.xml><?xml version="1.0" encoding="utf-8"?>
<sst xmlns="http://schemas.openxmlformats.org/spreadsheetml/2006/main" count="62" uniqueCount="26">
  <si>
    <t>FECHA</t>
  </si>
  <si>
    <t>DETALLE</t>
  </si>
  <si>
    <t>DEBE</t>
  </si>
  <si>
    <t>HABER</t>
  </si>
  <si>
    <t>CAPITAL</t>
  </si>
  <si>
    <t>ACCIONISTAS</t>
  </si>
  <si>
    <t>ACCIONES POR SUSCRIBIR</t>
  </si>
  <si>
    <t>CAJA</t>
  </si>
  <si>
    <t>ACC POR SUSCR</t>
  </si>
  <si>
    <t>CAPITAL AUTORIZADO</t>
  </si>
  <si>
    <t>CAPITAL POR SUSCRIBIR</t>
  </si>
  <si>
    <t>Capital suscrito</t>
  </si>
  <si>
    <t>CAP. SUSCRITO POR PAGAR</t>
  </si>
  <si>
    <t>Capital Pagado</t>
  </si>
  <si>
    <t>SOBREPRECIO</t>
  </si>
  <si>
    <t>PRIMA EN ACCIONES</t>
  </si>
  <si>
    <t>Sobreprecio</t>
  </si>
  <si>
    <t>Prima Acciones</t>
  </si>
  <si>
    <t>PRIMA ACCIONES</t>
  </si>
  <si>
    <t>TOTAL PATRIMONIO</t>
  </si>
  <si>
    <t>Nº acciones S y P</t>
  </si>
  <si>
    <t>VALOR LIBRO</t>
  </si>
  <si>
    <t>Emite 3000000</t>
  </si>
  <si>
    <t>cancelacion de 20/8</t>
  </si>
  <si>
    <t xml:space="preserve">suscribe 100 %. </t>
  </si>
  <si>
    <t>Capitalizar las reservas, emitiendo acciones al valor libro vigente a esta fecha.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</si>
</sst>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" fontId="0" fillId="0" borderId="0" xfId="0" applyNumberFormat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0" fontId="0" fillId="0" borderId="4" xfId="0" applyBorder="1"/>
    <xf numFmtId="0" fontId="1" fillId="0" borderId="0" xfId="0" applyFont="1"/>
    <xf numFmtId="3" fontId="1" fillId="0" borderId="0" xfId="0" applyNumberFormat="1" applyFont="1"/>
    <xf numFmtId="0" fontId="3" fillId="0" borderId="0" xfId="0" applyFont="1"/>
    <xf numFmtId="0" fontId="2" fillId="0" borderId="0" xfId="0" applyFont="1"/>
    <xf numFmtId="3" fontId="2" fillId="0" borderId="0" xfId="0" applyNumberFormat="1" applyFont="1"/>
    <xf numFmtId="0" fontId="0" fillId="0" borderId="0" xfId="0" applyFont="1"/>
    <xf numFmtId="3" fontId="0" fillId="0" borderId="6" xfId="0" applyNumberFormat="1" applyBorder="1"/>
    <xf numFmtId="3" fontId="0" fillId="0" borderId="5" xfId="0" applyNumberFormat="1" applyBorder="1"/>
    <xf numFmtId="0" fontId="0" fillId="0" borderId="0" xfId="0" applyFill="1" applyBorder="1"/>
    <xf numFmtId="0" fontId="0" fillId="0" borderId="1" xfId="0" applyFill="1" applyBorder="1"/>
    <xf numFmtId="3" fontId="0" fillId="0" borderId="1" xfId="0" applyNumberFormat="1" applyBorder="1"/>
    <xf numFmtId="3" fontId="0" fillId="0" borderId="0" xfId="0" applyNumberFormat="1" applyFont="1"/>
    <xf numFmtId="3" fontId="1" fillId="0" borderId="2" xfId="0" applyNumberFormat="1" applyFont="1" applyBorder="1"/>
    <xf numFmtId="3" fontId="1" fillId="0" borderId="3" xfId="0" applyNumberFormat="1" applyFont="1" applyBorder="1"/>
    <xf numFmtId="3" fontId="1" fillId="0" borderId="6" xfId="0" applyNumberFormat="1" applyFont="1" applyBorder="1"/>
    <xf numFmtId="3" fontId="1" fillId="0" borderId="5" xfId="0" applyNumberFormat="1" applyFont="1" applyBorder="1"/>
    <xf numFmtId="0" fontId="0" fillId="0" borderId="0" xfId="0" applyAlignment="1">
      <alignment horizontal="center"/>
    </xf>
    <xf numFmtId="3" fontId="0" fillId="0" borderId="1" xfId="0" applyNumberForma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4" fillId="0" borderId="0" xfId="0" applyNumberFormat="1" applyFont="1"/>
    <xf numFmtId="3" fontId="4" fillId="0" borderId="4" xfId="0" applyNumberFormat="1" applyFont="1" applyBorder="1"/>
    <xf numFmtId="3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41" zoomScale="130" zoomScaleNormal="130" workbookViewId="0">
      <selection activeCell="E57" sqref="E57"/>
    </sheetView>
  </sheetViews>
  <sheetFormatPr baseColWidth="10" defaultRowHeight="15" x14ac:dyDescent="0.25"/>
  <cols>
    <col min="2" max="2" width="23.28515625" customWidth="1"/>
    <col min="3" max="3" width="24.140625" customWidth="1"/>
    <col min="4" max="5" width="16.42578125" style="1" customWidth="1"/>
  </cols>
  <sheetData>
    <row r="1" spans="1:5" x14ac:dyDescent="0.25">
      <c r="A1" s="2" t="s">
        <v>0</v>
      </c>
      <c r="B1" s="25" t="s">
        <v>1</v>
      </c>
      <c r="C1" s="25"/>
      <c r="D1" s="3" t="s">
        <v>2</v>
      </c>
      <c r="E1" s="3" t="s">
        <v>3</v>
      </c>
    </row>
    <row r="2" spans="1:5" x14ac:dyDescent="0.25">
      <c r="A2" s="4">
        <v>44044</v>
      </c>
      <c r="B2" t="s">
        <v>6</v>
      </c>
      <c r="D2" s="1">
        <f>5000000*20</f>
        <v>100000000</v>
      </c>
    </row>
    <row r="3" spans="1:5" x14ac:dyDescent="0.25">
      <c r="C3" t="s">
        <v>4</v>
      </c>
      <c r="E3" s="1">
        <v>100000000</v>
      </c>
    </row>
    <row r="5" spans="1:5" x14ac:dyDescent="0.25">
      <c r="A5" s="4">
        <v>44048</v>
      </c>
      <c r="B5" t="s">
        <v>5</v>
      </c>
      <c r="D5" s="1">
        <v>30000000</v>
      </c>
    </row>
    <row r="6" spans="1:5" x14ac:dyDescent="0.25">
      <c r="C6" t="s">
        <v>6</v>
      </c>
      <c r="E6" s="1">
        <v>30000000</v>
      </c>
    </row>
    <row r="8" spans="1:5" x14ac:dyDescent="0.25">
      <c r="A8" s="4">
        <v>44053</v>
      </c>
      <c r="B8" t="s">
        <v>5</v>
      </c>
      <c r="D8" s="1">
        <v>20000000</v>
      </c>
    </row>
    <row r="9" spans="1:5" x14ac:dyDescent="0.25">
      <c r="C9" t="s">
        <v>6</v>
      </c>
      <c r="E9" s="1">
        <v>20000000</v>
      </c>
    </row>
    <row r="11" spans="1:5" x14ac:dyDescent="0.25">
      <c r="A11" s="4">
        <v>44053</v>
      </c>
      <c r="B11" t="s">
        <v>7</v>
      </c>
      <c r="D11" s="1">
        <v>20000000</v>
      </c>
    </row>
    <row r="12" spans="1:5" x14ac:dyDescent="0.25">
      <c r="C12" t="s">
        <v>5</v>
      </c>
      <c r="E12" s="1">
        <v>20000000</v>
      </c>
    </row>
    <row r="14" spans="1:5" x14ac:dyDescent="0.25">
      <c r="A14" s="4">
        <v>44058</v>
      </c>
      <c r="B14" t="s">
        <v>7</v>
      </c>
      <c r="D14" s="1">
        <v>15000000</v>
      </c>
    </row>
    <row r="15" spans="1:5" x14ac:dyDescent="0.25">
      <c r="C15" t="s">
        <v>5</v>
      </c>
      <c r="E15" s="1">
        <v>15000000</v>
      </c>
    </row>
    <row r="16" spans="1:5" x14ac:dyDescent="0.25">
      <c r="B16" s="11"/>
    </row>
    <row r="17" spans="1:6" x14ac:dyDescent="0.25">
      <c r="A17" s="4">
        <v>44063</v>
      </c>
      <c r="B17" s="14" t="s">
        <v>5</v>
      </c>
      <c r="C17" s="14"/>
      <c r="D17" s="20">
        <f>1750000*20</f>
        <v>35000000</v>
      </c>
      <c r="E17" s="20"/>
      <c r="F17" s="20">
        <v>1750000</v>
      </c>
    </row>
    <row r="18" spans="1:6" x14ac:dyDescent="0.25">
      <c r="B18" s="14"/>
      <c r="C18" s="14" t="s">
        <v>6</v>
      </c>
      <c r="D18" s="20"/>
      <c r="E18" s="20">
        <v>35000000</v>
      </c>
      <c r="F18" s="12"/>
    </row>
    <row r="19" spans="1:6" x14ac:dyDescent="0.25">
      <c r="B19" s="12"/>
      <c r="C19" s="12"/>
      <c r="D19" s="13"/>
      <c r="E19" s="13"/>
      <c r="F19" s="12"/>
    </row>
    <row r="20" spans="1:6" x14ac:dyDescent="0.25">
      <c r="A20" s="4">
        <v>44065</v>
      </c>
      <c r="B20" s="14" t="s">
        <v>7</v>
      </c>
      <c r="C20" s="14"/>
      <c r="D20" s="20">
        <v>15000000</v>
      </c>
      <c r="E20" s="20"/>
      <c r="F20" s="12"/>
    </row>
    <row r="21" spans="1:6" x14ac:dyDescent="0.25">
      <c r="B21" s="14"/>
      <c r="C21" s="14" t="s">
        <v>5</v>
      </c>
      <c r="D21" s="20"/>
      <c r="E21" s="20">
        <v>15000000</v>
      </c>
      <c r="F21" s="12"/>
    </row>
    <row r="22" spans="1:6" x14ac:dyDescent="0.25">
      <c r="B22" s="12"/>
      <c r="C22" s="12"/>
      <c r="D22" s="13"/>
      <c r="E22" s="13"/>
      <c r="F22" s="12"/>
    </row>
    <row r="23" spans="1:6" x14ac:dyDescent="0.25">
      <c r="A23" s="4">
        <v>44068</v>
      </c>
      <c r="B23" s="14" t="s">
        <v>7</v>
      </c>
      <c r="C23" s="14"/>
      <c r="D23" s="20">
        <f>875000*35</f>
        <v>30625000</v>
      </c>
      <c r="E23" s="20"/>
      <c r="F23" s="14"/>
    </row>
    <row r="24" spans="1:6" x14ac:dyDescent="0.25">
      <c r="B24" s="14"/>
      <c r="C24" s="14" t="s">
        <v>5</v>
      </c>
      <c r="D24" s="20"/>
      <c r="E24" s="20">
        <v>17500000</v>
      </c>
      <c r="F24" s="12"/>
    </row>
    <row r="25" spans="1:6" x14ac:dyDescent="0.25">
      <c r="B25" s="14"/>
      <c r="C25" s="14" t="s">
        <v>14</v>
      </c>
      <c r="D25" s="20"/>
      <c r="E25" s="20">
        <f>875000*15</f>
        <v>13125000</v>
      </c>
      <c r="F25" s="12"/>
    </row>
    <row r="26" spans="1:6" x14ac:dyDescent="0.25">
      <c r="B26" s="12"/>
      <c r="C26" s="12"/>
      <c r="D26" s="13"/>
      <c r="E26" s="13"/>
      <c r="F26" s="12"/>
    </row>
    <row r="27" spans="1:6" x14ac:dyDescent="0.25">
      <c r="A27" s="4">
        <v>44073</v>
      </c>
      <c r="B27" s="14" t="s">
        <v>5</v>
      </c>
      <c r="C27" s="14"/>
      <c r="D27" s="20">
        <v>15000000</v>
      </c>
      <c r="E27" s="20"/>
      <c r="F27" s="12">
        <v>-5</v>
      </c>
    </row>
    <row r="28" spans="1:6" x14ac:dyDescent="0.25">
      <c r="B28" s="14"/>
      <c r="C28" s="14" t="s">
        <v>6</v>
      </c>
      <c r="D28" s="20"/>
      <c r="E28" s="20">
        <v>15000000</v>
      </c>
    </row>
    <row r="29" spans="1:6" x14ac:dyDescent="0.25">
      <c r="B29" s="12"/>
      <c r="C29" s="12"/>
      <c r="D29" s="13"/>
      <c r="E29" s="13"/>
    </row>
    <row r="30" spans="1:6" x14ac:dyDescent="0.25">
      <c r="A30" s="4">
        <v>44073</v>
      </c>
      <c r="B30" s="14" t="s">
        <v>7</v>
      </c>
      <c r="C30" s="14"/>
      <c r="D30" s="20">
        <f>+E32/20*15</f>
        <v>11250000</v>
      </c>
      <c r="E30" s="20"/>
    </row>
    <row r="31" spans="1:6" x14ac:dyDescent="0.25">
      <c r="B31" s="14" t="s">
        <v>15</v>
      </c>
      <c r="C31" s="14"/>
      <c r="D31" s="20">
        <f>15000000/20*5</f>
        <v>3750000</v>
      </c>
      <c r="E31" s="20"/>
    </row>
    <row r="32" spans="1:6" x14ac:dyDescent="0.25">
      <c r="B32" s="14"/>
      <c r="C32" s="14" t="s">
        <v>5</v>
      </c>
      <c r="D32" s="20"/>
      <c r="E32" s="20">
        <v>15000000</v>
      </c>
    </row>
    <row r="34" spans="1:5" x14ac:dyDescent="0.25">
      <c r="A34" s="4">
        <v>44089</v>
      </c>
      <c r="B34" t="s">
        <v>6</v>
      </c>
      <c r="D34" s="1">
        <f>3000000*22</f>
        <v>66000000</v>
      </c>
    </row>
    <row r="35" spans="1:5" x14ac:dyDescent="0.25">
      <c r="C35" t="s">
        <v>4</v>
      </c>
      <c r="E35" s="1">
        <v>66000000</v>
      </c>
    </row>
    <row r="37" spans="1:5" x14ac:dyDescent="0.25">
      <c r="A37" s="4">
        <v>44094</v>
      </c>
      <c r="B37" t="s">
        <v>7</v>
      </c>
      <c r="D37" s="1">
        <v>30625000</v>
      </c>
    </row>
    <row r="38" spans="1:5" x14ac:dyDescent="0.25">
      <c r="C38" s="14" t="s">
        <v>5</v>
      </c>
      <c r="D38" s="20"/>
      <c r="E38" s="20">
        <v>17500000</v>
      </c>
    </row>
    <row r="39" spans="1:5" x14ac:dyDescent="0.25">
      <c r="C39" s="14" t="s">
        <v>14</v>
      </c>
      <c r="D39" s="20"/>
      <c r="E39" s="20">
        <f>875000*15</f>
        <v>13125000</v>
      </c>
    </row>
    <row r="42" spans="1:5" x14ac:dyDescent="0.25">
      <c r="A42" s="4">
        <v>44099</v>
      </c>
      <c r="B42" t="s">
        <v>5</v>
      </c>
      <c r="D42" s="1">
        <v>66000000</v>
      </c>
    </row>
    <row r="43" spans="1:5" x14ac:dyDescent="0.25">
      <c r="C43" t="s">
        <v>6</v>
      </c>
      <c r="E43" s="1">
        <v>66000000</v>
      </c>
    </row>
    <row r="45" spans="1:5" x14ac:dyDescent="0.25">
      <c r="A45" s="4">
        <v>44099</v>
      </c>
      <c r="B45" t="s">
        <v>7</v>
      </c>
      <c r="D45" s="1">
        <f>3000000*30</f>
        <v>90000000</v>
      </c>
    </row>
    <row r="46" spans="1:5" x14ac:dyDescent="0.25">
      <c r="C46" t="s">
        <v>5</v>
      </c>
      <c r="E46" s="1">
        <v>66000000</v>
      </c>
    </row>
    <row r="47" spans="1:5" x14ac:dyDescent="0.25">
      <c r="C47" t="s">
        <v>14</v>
      </c>
      <c r="E47" s="1">
        <v>24000000</v>
      </c>
    </row>
    <row r="49" spans="1:5" x14ac:dyDescent="0.25">
      <c r="A49" s="4">
        <v>44119</v>
      </c>
      <c r="B49" t="s">
        <v>6</v>
      </c>
      <c r="D49" s="1">
        <v>50250000</v>
      </c>
    </row>
    <row r="50" spans="1:5" x14ac:dyDescent="0.25">
      <c r="C50" t="s">
        <v>4</v>
      </c>
      <c r="E50" s="1">
        <v>50250000</v>
      </c>
    </row>
    <row r="52" spans="1:5" x14ac:dyDescent="0.25">
      <c r="A52" s="4">
        <v>44119</v>
      </c>
      <c r="B52" t="s">
        <v>5</v>
      </c>
      <c r="D52" s="1">
        <v>50250000</v>
      </c>
    </row>
    <row r="53" spans="1:5" x14ac:dyDescent="0.25">
      <c r="C53" t="s">
        <v>6</v>
      </c>
      <c r="E53" s="1">
        <v>50250000</v>
      </c>
    </row>
    <row r="54" spans="1:5" x14ac:dyDescent="0.25">
      <c r="A54" s="4"/>
    </row>
    <row r="55" spans="1:5" x14ac:dyDescent="0.25">
      <c r="A55" s="4">
        <v>44119</v>
      </c>
      <c r="B55" t="s">
        <v>14</v>
      </c>
      <c r="D55" s="1">
        <v>50250000</v>
      </c>
    </row>
    <row r="56" spans="1:5" x14ac:dyDescent="0.25">
      <c r="C56" t="s">
        <v>5</v>
      </c>
      <c r="E56" s="1">
        <v>50250000</v>
      </c>
    </row>
  </sheetData>
  <mergeCells count="1">
    <mergeCell ref="B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="150" zoomScaleNormal="150" workbookViewId="0">
      <selection activeCell="E5" sqref="E5"/>
    </sheetView>
  </sheetViews>
  <sheetFormatPr baseColWidth="10" defaultRowHeight="15" x14ac:dyDescent="0.25"/>
  <cols>
    <col min="1" max="2" width="11.42578125" style="1"/>
    <col min="3" max="3" width="5.5703125" style="1" customWidth="1"/>
    <col min="4" max="5" width="11.42578125" style="1"/>
    <col min="6" max="6" width="6.42578125" style="1" customWidth="1"/>
    <col min="7" max="16384" width="11.42578125" style="1"/>
  </cols>
  <sheetData>
    <row r="1" spans="1:8" x14ac:dyDescent="0.25">
      <c r="A1" s="26" t="s">
        <v>8</v>
      </c>
      <c r="B1" s="26"/>
      <c r="D1" s="26" t="s">
        <v>4</v>
      </c>
      <c r="E1" s="26"/>
      <c r="G1" s="26" t="s">
        <v>5</v>
      </c>
      <c r="H1" s="26"/>
    </row>
    <row r="2" spans="1:8" x14ac:dyDescent="0.25">
      <c r="A2" s="5">
        <v>100000000</v>
      </c>
      <c r="B2" s="1">
        <v>30000000</v>
      </c>
      <c r="D2" s="5"/>
      <c r="E2" s="1">
        <v>100000000</v>
      </c>
      <c r="G2" s="5">
        <v>30000000</v>
      </c>
      <c r="H2" s="1">
        <v>20000000</v>
      </c>
    </row>
    <row r="3" spans="1:8" x14ac:dyDescent="0.25">
      <c r="A3" s="6">
        <v>66000000</v>
      </c>
      <c r="B3" s="1">
        <v>20000000</v>
      </c>
      <c r="D3" s="6"/>
      <c r="E3" s="1">
        <v>66000000</v>
      </c>
      <c r="G3" s="6">
        <v>20000000</v>
      </c>
      <c r="H3" s="1">
        <v>15000000</v>
      </c>
    </row>
    <row r="4" spans="1:8" x14ac:dyDescent="0.25">
      <c r="A4" s="6">
        <v>50250000</v>
      </c>
      <c r="B4" s="1">
        <v>35000000</v>
      </c>
      <c r="D4" s="6"/>
      <c r="E4" s="1">
        <v>50250000</v>
      </c>
      <c r="G4" s="6">
        <v>35000000</v>
      </c>
      <c r="H4" s="1">
        <v>15000000</v>
      </c>
    </row>
    <row r="5" spans="1:8" ht="15.75" thickBot="1" x14ac:dyDescent="0.3">
      <c r="A5" s="6"/>
      <c r="B5" s="1">
        <v>66000000</v>
      </c>
      <c r="D5" s="15"/>
      <c r="E5" s="16">
        <f>SUM(E2:E4)</f>
        <v>216250000</v>
      </c>
      <c r="G5" s="6">
        <v>15000000</v>
      </c>
      <c r="H5" s="1">
        <v>17500000</v>
      </c>
    </row>
    <row r="6" spans="1:8" ht="15.75" thickTop="1" x14ac:dyDescent="0.25">
      <c r="A6" s="6"/>
      <c r="B6" s="1">
        <v>15000000</v>
      </c>
      <c r="G6" s="6">
        <v>66000000</v>
      </c>
      <c r="H6" s="1">
        <v>15000000</v>
      </c>
    </row>
    <row r="7" spans="1:8" x14ac:dyDescent="0.25">
      <c r="A7" s="6"/>
      <c r="B7" s="1">
        <v>50250000</v>
      </c>
      <c r="D7" s="26" t="s">
        <v>14</v>
      </c>
      <c r="E7" s="26"/>
      <c r="G7" s="6">
        <v>50250000</v>
      </c>
      <c r="H7" s="1">
        <v>17500000</v>
      </c>
    </row>
    <row r="8" spans="1:8" ht="15.75" thickBot="1" x14ac:dyDescent="0.3">
      <c r="A8" s="15">
        <f>SUM(A2:A6)</f>
        <v>216250000</v>
      </c>
      <c r="B8" s="16">
        <f>SUM(B2:B7)</f>
        <v>216250000</v>
      </c>
      <c r="D8" s="5">
        <v>50250000</v>
      </c>
      <c r="E8" s="1">
        <v>13125000</v>
      </c>
      <c r="G8" s="6"/>
      <c r="H8" s="1">
        <v>66000000</v>
      </c>
    </row>
    <row r="9" spans="1:8" ht="15.75" thickTop="1" x14ac:dyDescent="0.25">
      <c r="D9" s="6"/>
      <c r="E9" s="1">
        <v>13125000</v>
      </c>
      <c r="G9" s="6"/>
      <c r="H9" s="1">
        <v>50250000</v>
      </c>
    </row>
    <row r="10" spans="1:8" ht="15.75" thickBot="1" x14ac:dyDescent="0.3">
      <c r="A10" s="26" t="s">
        <v>18</v>
      </c>
      <c r="B10" s="26"/>
      <c r="D10" s="6"/>
      <c r="E10" s="1">
        <v>24000000</v>
      </c>
      <c r="G10" s="15">
        <f>SUM(G2:G8)</f>
        <v>216250000</v>
      </c>
      <c r="H10" s="16">
        <f>SUM(H2:H9)</f>
        <v>216250000</v>
      </c>
    </row>
    <row r="11" spans="1:8" ht="16.5" thickTop="1" thickBot="1" x14ac:dyDescent="0.3">
      <c r="A11" s="5">
        <v>3750000</v>
      </c>
      <c r="D11" s="16">
        <f t="shared" ref="D11:E11" si="0">SUM(D8:D10)</f>
        <v>50250000</v>
      </c>
      <c r="E11" s="16">
        <f t="shared" si="0"/>
        <v>50250000</v>
      </c>
      <c r="G11" s="6"/>
    </row>
    <row r="12" spans="1:8" ht="15.75" thickTop="1" x14ac:dyDescent="0.25">
      <c r="A12" s="6"/>
    </row>
    <row r="13" spans="1:8" x14ac:dyDescent="0.25">
      <c r="A13" s="6"/>
    </row>
    <row r="17" spans="1:5" x14ac:dyDescent="0.25">
      <c r="D17" s="27" t="s">
        <v>7</v>
      </c>
      <c r="E17" s="27"/>
    </row>
    <row r="18" spans="1:5" x14ac:dyDescent="0.25">
      <c r="D18" s="21">
        <v>20000000</v>
      </c>
      <c r="E18" s="10"/>
    </row>
    <row r="19" spans="1:5" x14ac:dyDescent="0.25">
      <c r="D19" s="22">
        <v>15000000</v>
      </c>
      <c r="E19" s="10"/>
    </row>
    <row r="20" spans="1:5" x14ac:dyDescent="0.25">
      <c r="D20" s="22">
        <v>15000000</v>
      </c>
      <c r="E20" s="10"/>
    </row>
    <row r="21" spans="1:5" x14ac:dyDescent="0.25">
      <c r="D21" s="22">
        <v>30625000</v>
      </c>
      <c r="E21" s="10"/>
    </row>
    <row r="22" spans="1:5" x14ac:dyDescent="0.25">
      <c r="D22" s="22">
        <v>11250000</v>
      </c>
      <c r="E22" s="10"/>
    </row>
    <row r="23" spans="1:5" ht="15.75" thickBot="1" x14ac:dyDescent="0.3">
      <c r="D23" s="23">
        <f>SUM(D18:D22)</f>
        <v>91875000</v>
      </c>
      <c r="E23" s="24"/>
    </row>
    <row r="24" spans="1:5" ht="15.75" thickTop="1" x14ac:dyDescent="0.25">
      <c r="D24" s="22"/>
      <c r="E24" s="10"/>
    </row>
    <row r="25" spans="1:5" x14ac:dyDescent="0.25">
      <c r="A25" t="s">
        <v>22</v>
      </c>
    </row>
    <row r="26" spans="1:5" x14ac:dyDescent="0.25">
      <c r="A26"/>
    </row>
    <row r="27" spans="1:5" x14ac:dyDescent="0.25">
      <c r="A27" t="s">
        <v>23</v>
      </c>
    </row>
    <row r="28" spans="1:5" x14ac:dyDescent="0.25">
      <c r="A28"/>
    </row>
    <row r="29" spans="1:5" x14ac:dyDescent="0.25">
      <c r="A29" t="s">
        <v>24</v>
      </c>
    </row>
    <row r="30" spans="1:5" x14ac:dyDescent="0.25">
      <c r="A30"/>
    </row>
    <row r="31" spans="1:5" x14ac:dyDescent="0.25">
      <c r="A31" t="s">
        <v>25</v>
      </c>
    </row>
  </sheetData>
  <mergeCells count="6">
    <mergeCell ref="A10:B10"/>
    <mergeCell ref="D17:E17"/>
    <mergeCell ref="A1:B1"/>
    <mergeCell ref="D1:E1"/>
    <mergeCell ref="G1:H1"/>
    <mergeCell ref="D7:E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4"/>
  <sheetViews>
    <sheetView zoomScale="230" zoomScaleNormal="230" workbookViewId="0">
      <selection activeCell="C3" sqref="C3"/>
    </sheetView>
  </sheetViews>
  <sheetFormatPr baseColWidth="10" defaultRowHeight="15" x14ac:dyDescent="0.25"/>
  <cols>
    <col min="1" max="16384" width="11.42578125" style="1"/>
  </cols>
  <sheetData>
    <row r="3" spans="2:3" x14ac:dyDescent="0.25">
      <c r="B3" s="1">
        <v>50250000</v>
      </c>
      <c r="C3" s="1">
        <f>+B3/B4</f>
        <v>1861111.111111111</v>
      </c>
    </row>
    <row r="4" spans="2:3" x14ac:dyDescent="0.25">
      <c r="B4" s="1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200" zoomScaleNormal="200" workbookViewId="0">
      <selection activeCell="A8" sqref="A8:XFD8"/>
    </sheetView>
  </sheetViews>
  <sheetFormatPr baseColWidth="10" defaultRowHeight="15" x14ac:dyDescent="0.25"/>
  <cols>
    <col min="1" max="1" width="24.28515625" customWidth="1"/>
    <col min="2" max="2" width="11.42578125" style="1"/>
    <col min="3" max="3" width="7.85546875" style="28" bestFit="1" customWidth="1"/>
    <col min="4" max="4" width="4.42578125" customWidth="1"/>
    <col min="5" max="5" width="11.42578125" style="1"/>
    <col min="6" max="6" width="7.85546875" style="28" bestFit="1" customWidth="1"/>
    <col min="7" max="7" width="3.28515625" customWidth="1"/>
    <col min="8" max="8" width="11.42578125" style="1"/>
    <col min="9" max="9" width="8" style="28" customWidth="1"/>
  </cols>
  <sheetData>
    <row r="1" spans="1:9" x14ac:dyDescent="0.25">
      <c r="A1" t="s">
        <v>9</v>
      </c>
      <c r="B1" s="1">
        <v>100000000</v>
      </c>
      <c r="C1" s="28">
        <v>5000000</v>
      </c>
      <c r="E1" s="1">
        <v>166000000</v>
      </c>
      <c r="F1" s="28">
        <v>8000000</v>
      </c>
      <c r="H1" s="1">
        <v>216250000</v>
      </c>
      <c r="I1" s="28">
        <f>+F1+1861111</f>
        <v>9861111</v>
      </c>
    </row>
    <row r="2" spans="1:9" ht="15.75" thickBot="1" x14ac:dyDescent="0.3">
      <c r="A2" s="8" t="s">
        <v>10</v>
      </c>
      <c r="B2" s="7">
        <v>0</v>
      </c>
      <c r="C2" s="29">
        <v>0</v>
      </c>
      <c r="E2" s="7">
        <v>0</v>
      </c>
      <c r="F2" s="29">
        <v>0</v>
      </c>
      <c r="H2" s="7">
        <v>0</v>
      </c>
      <c r="I2" s="29">
        <v>0</v>
      </c>
    </row>
    <row r="3" spans="1:9" x14ac:dyDescent="0.25">
      <c r="A3" t="s">
        <v>11</v>
      </c>
      <c r="B3" s="1">
        <f>+B1+B2</f>
        <v>100000000</v>
      </c>
      <c r="C3" s="28">
        <f>+C1+C2</f>
        <v>5000000</v>
      </c>
      <c r="E3" s="1">
        <f>+E1+E2</f>
        <v>166000000</v>
      </c>
      <c r="F3" s="28">
        <v>8000000</v>
      </c>
      <c r="H3" s="1">
        <f>+H1+H2</f>
        <v>216250000</v>
      </c>
      <c r="I3" s="28">
        <v>9861111</v>
      </c>
    </row>
    <row r="4" spans="1:9" ht="15.75" thickBot="1" x14ac:dyDescent="0.3">
      <c r="A4" s="8" t="s">
        <v>12</v>
      </c>
      <c r="B4" s="7">
        <v>-17500000</v>
      </c>
      <c r="C4" s="29">
        <v>-875000</v>
      </c>
      <c r="E4" s="7">
        <v>0</v>
      </c>
      <c r="F4" s="29">
        <v>0</v>
      </c>
      <c r="H4" s="7">
        <v>0</v>
      </c>
      <c r="I4" s="29">
        <v>0</v>
      </c>
    </row>
    <row r="5" spans="1:9" x14ac:dyDescent="0.25">
      <c r="A5" s="9" t="s">
        <v>13</v>
      </c>
      <c r="B5" s="10">
        <f>+B3+B4</f>
        <v>82500000</v>
      </c>
      <c r="C5" s="30">
        <f>+C3+C4</f>
        <v>4125000</v>
      </c>
      <c r="E5" s="10">
        <v>166000000</v>
      </c>
      <c r="F5" s="30">
        <v>8000000</v>
      </c>
      <c r="H5" s="10">
        <v>216250000</v>
      </c>
      <c r="I5" s="30">
        <v>9861111</v>
      </c>
    </row>
    <row r="6" spans="1:9" x14ac:dyDescent="0.25">
      <c r="A6" s="17" t="s">
        <v>16</v>
      </c>
      <c r="B6" s="1">
        <v>13125000</v>
      </c>
      <c r="E6" s="1">
        <v>50250000</v>
      </c>
      <c r="H6" s="1">
        <v>0</v>
      </c>
    </row>
    <row r="7" spans="1:9" ht="15.75" thickBot="1" x14ac:dyDescent="0.3">
      <c r="A7" s="18" t="s">
        <v>17</v>
      </c>
      <c r="B7" s="19">
        <v>-3750000</v>
      </c>
      <c r="E7" s="7">
        <v>-3750000</v>
      </c>
      <c r="F7" s="29"/>
      <c r="H7" s="7">
        <v>-3750000</v>
      </c>
      <c r="I7" s="29"/>
    </row>
    <row r="8" spans="1:9" x14ac:dyDescent="0.25">
      <c r="A8" s="17" t="s">
        <v>19</v>
      </c>
      <c r="B8" s="1">
        <f>+B5+B6+B7</f>
        <v>91875000</v>
      </c>
      <c r="E8" s="1">
        <f>+E5+E6+E7</f>
        <v>212500000</v>
      </c>
      <c r="H8" s="1">
        <f>+H5+H6+H7</f>
        <v>212500000</v>
      </c>
    </row>
    <row r="9" spans="1:9" x14ac:dyDescent="0.25">
      <c r="A9" s="17" t="s">
        <v>20</v>
      </c>
      <c r="B9" s="1">
        <f>+C5</f>
        <v>4125000</v>
      </c>
      <c r="E9" s="1">
        <f>+F5</f>
        <v>8000000</v>
      </c>
      <c r="H9" s="1">
        <f>+I5</f>
        <v>9861111</v>
      </c>
    </row>
    <row r="10" spans="1:9" x14ac:dyDescent="0.25">
      <c r="A10" s="17" t="s">
        <v>21</v>
      </c>
      <c r="B10" s="1">
        <f>+B8/B9</f>
        <v>22.272727272727273</v>
      </c>
      <c r="E10" s="1">
        <f>+E8/E9</f>
        <v>26.5625</v>
      </c>
      <c r="H10" s="1">
        <f>+H8/H9</f>
        <v>21.549296017456857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Hoja4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 Pinto</dc:creator>
  <cp:lastModifiedBy>Juan Manuel Muñoz Pinto</cp:lastModifiedBy>
  <dcterms:created xsi:type="dcterms:W3CDTF">2020-07-23T12:50:38Z</dcterms:created>
  <dcterms:modified xsi:type="dcterms:W3CDTF">2020-07-27T13:07:51Z</dcterms:modified>
</cp:coreProperties>
</file>