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6"/>
  <c r="I30"/>
  <c r="I31"/>
  <c r="I32"/>
  <c r="I33"/>
  <c r="I34"/>
  <c r="I35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<sst xmlns="http://schemas.openxmlformats.org/spreadsheetml/2006/main" count="72" uniqueCount="45">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</sst>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5" xfId="0" applyNumberFormat="1" applyBorder="1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44" fontId="0" fillId="0" borderId="0" xfId="1" applyFont="1" applyAlignment="1">
      <alignment vertical="center"/>
    </xf>
    <xf numFmtId="167" fontId="0" fillId="0" borderId="0" xfId="0" applyNumberFormat="1" applyAlignment="1">
      <alignment vertical="center"/>
    </xf>
    <xf numFmtId="167" fontId="0" fillId="0" borderId="0" xfId="1" applyNumberFormat="1" applyFont="1" applyAlignment="1">
      <alignment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0"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742950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8" workbookViewId="0">
      <selection activeCell="B23" sqref="B23"/>
    </sheetView>
  </sheetViews>
  <sheetFormatPr baseColWidth="10" defaultRowHeight="15.75"/>
  <cols>
    <col min="2" max="3" width="13.75" customWidth="1"/>
    <col min="4" max="6" width="12.375" customWidth="1"/>
    <col min="7" max="7" width="13.625" customWidth="1"/>
    <col min="8" max="8" width="13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9.25" customHeight="1" thickBot="1">
      <c r="B26" s="19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1" t="s">
        <v>13</v>
      </c>
    </row>
    <row r="27" spans="1:11" ht="16.5" thickBot="1">
      <c r="B27" s="15" t="s">
        <v>20</v>
      </c>
      <c r="C27" s="15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ht="16.5" thickBot="1">
      <c r="B28" s="15" t="s">
        <v>28</v>
      </c>
      <c r="C28" s="15" t="s">
        <v>29</v>
      </c>
      <c r="D28" s="16">
        <v>8.9</v>
      </c>
      <c r="E28" s="16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1" ht="16.5" thickBot="1">
      <c r="B29" s="15" t="s">
        <v>14</v>
      </c>
      <c r="C29" s="15" t="s">
        <v>15</v>
      </c>
      <c r="D29" s="16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1" ht="16.5" thickBot="1">
      <c r="B30" s="15" t="s">
        <v>16</v>
      </c>
      <c r="C30" s="15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ht="16.5" thickBot="1">
      <c r="B31" s="15" t="s">
        <v>22</v>
      </c>
      <c r="C31" s="15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ht="16.5" thickBot="1">
      <c r="B32" s="15" t="s">
        <v>24</v>
      </c>
      <c r="C32" s="15" t="s">
        <v>25</v>
      </c>
      <c r="D32" s="16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ht="16.5" thickBot="1">
      <c r="B33" s="15" t="s">
        <v>26</v>
      </c>
      <c r="C33" s="15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ht="16.5" thickBot="1">
      <c r="B34" s="15" t="s">
        <v>18</v>
      </c>
      <c r="C34" s="15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6" priority="4" operator="lessThan">
      <formula>6</formula>
    </cfRule>
  </conditionalFormatting>
  <conditionalFormatting sqref="H26">
    <cfRule type="cellIs" dxfId="5" priority="3" operator="greaterThan">
      <formula>8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6" workbookViewId="0">
      <selection activeCell="D24" sqref="D24"/>
    </sheetView>
  </sheetViews>
  <sheetFormatPr baseColWidth="10" defaultRowHeight="15.75"/>
  <cols>
    <col min="3" max="3" width="10.875" bestFit="1" customWidth="1"/>
    <col min="4" max="4" width="10.5" customWidth="1"/>
    <col min="5" max="5" width="11.25" customWidth="1"/>
    <col min="6" max="6" width="10.875" customWidth="1"/>
    <col min="7" max="7" width="15.75" customWidth="1"/>
    <col min="8" max="8" width="14.75" customWidth="1"/>
    <col min="9" max="9" width="12.75" customWidth="1"/>
    <col min="10" max="10" width="10.875" customWidth="1"/>
    <col min="11" max="11" width="15.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3.5" customHeight="1" thickBot="1">
      <c r="G27" s="2"/>
      <c r="H27" s="2"/>
    </row>
    <row r="28" spans="1:14" ht="34.5" customHeight="1" thickBot="1">
      <c r="C28" s="25" t="s">
        <v>33</v>
      </c>
      <c r="D28" s="26"/>
      <c r="E28" s="27" t="s">
        <v>34</v>
      </c>
      <c r="F28" s="28" t="s">
        <v>35</v>
      </c>
      <c r="G28" s="28" t="s">
        <v>36</v>
      </c>
      <c r="H28" s="28" t="s">
        <v>37</v>
      </c>
      <c r="I28" s="27" t="s">
        <v>38</v>
      </c>
      <c r="J28" s="28" t="s">
        <v>32</v>
      </c>
      <c r="K28" s="29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3">
        <f>G29+10%*F29*G29</f>
        <v>816000</v>
      </c>
      <c r="I29" s="24">
        <f>IF(E29="FONASA",H29*$G$24,H29*$G$25)</f>
        <v>57120.000000000007</v>
      </c>
      <c r="J29" s="23">
        <f>H29*12%</f>
        <v>97920</v>
      </c>
      <c r="K29" s="23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3">
        <f t="shared" ref="H30:H36" si="0">G30+10%*F30*G30</f>
        <v>1014000</v>
      </c>
      <c r="I30" s="24">
        <f t="shared" ref="I30:I35" si="1">IF(E30="FONASA",H30*$G$24,H30*$G$25)</f>
        <v>81120</v>
      </c>
      <c r="J30" s="23">
        <f t="shared" ref="J30:J36" si="2">H30*12%</f>
        <v>121680</v>
      </c>
      <c r="K30" s="23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3">
        <f t="shared" si="0"/>
        <v>1320000</v>
      </c>
      <c r="I31" s="24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3">
        <f t="shared" si="0"/>
        <v>1157000</v>
      </c>
      <c r="I32" s="24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3">
        <f t="shared" si="0"/>
        <v>816000</v>
      </c>
      <c r="I33" s="24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3">
        <f t="shared" si="0"/>
        <v>812000</v>
      </c>
      <c r="I34" s="24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3">
        <f t="shared" si="0"/>
        <v>1014000</v>
      </c>
      <c r="I35" s="24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3">
        <f t="shared" si="0"/>
        <v>1335000</v>
      </c>
      <c r="I36" s="24">
        <f>IF(E36="FONASA",H36*$G$24,H36*$G$25)</f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2022-04-07T12:51:21Z</dcterms:modified>
</cp:coreProperties>
</file>