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acer\Documents\"/>
    </mc:Choice>
  </mc:AlternateContent>
  <xr:revisionPtr revIDLastSave="0" documentId="13_ncr:1_{553EC7A9-6A0A-48A0-AEA5-23614DF3F1F4}" xr6:coauthVersionLast="47" xr6:coauthVersionMax="47" xr10:uidLastSave="{00000000-0000-0000-0000-000000000000}"/>
  <bookViews>
    <workbookView xWindow="-120" yWindow="-120" windowWidth="20730" windowHeight="11160" xr2:uid="{F7FE6632-2DD9-4693-9094-D964CFF76CE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34" i="1" l="1"/>
  <c r="E35" i="1"/>
  <c r="F35" i="1" s="1"/>
  <c r="G35" i="1" s="1"/>
  <c r="E36" i="1"/>
  <c r="E37" i="1"/>
  <c r="F37" i="1" s="1"/>
  <c r="G37" i="1" s="1"/>
  <c r="E38" i="1"/>
  <c r="E39" i="1"/>
  <c r="F39" i="1" s="1"/>
  <c r="G39" i="1" s="1"/>
  <c r="E40" i="1"/>
  <c r="E33" i="1"/>
  <c r="F33" i="1" s="1"/>
  <c r="G33" i="1" s="1"/>
  <c r="O25" i="1"/>
  <c r="O24" i="1"/>
  <c r="O22" i="1"/>
  <c r="O21" i="1"/>
  <c r="F34" i="1"/>
  <c r="G34" i="1" s="1"/>
  <c r="F36" i="1"/>
  <c r="G36" i="1" s="1"/>
  <c r="F38" i="1"/>
  <c r="G38" i="1" s="1"/>
  <c r="F40" i="1"/>
  <c r="G40" i="1" s="1"/>
  <c r="H13" i="1"/>
  <c r="G13" i="1"/>
  <c r="K5" i="1"/>
  <c r="K6" i="1"/>
  <c r="K7" i="1"/>
  <c r="K8" i="1"/>
  <c r="K9" i="1"/>
  <c r="K10" i="1"/>
  <c r="K11" i="1"/>
  <c r="K4" i="1"/>
  <c r="J5" i="1"/>
  <c r="J6" i="1"/>
  <c r="J7" i="1"/>
  <c r="J8" i="1"/>
  <c r="J9" i="1"/>
  <c r="J10" i="1"/>
  <c r="J11" i="1"/>
  <c r="J4" i="1"/>
  <c r="I5" i="1"/>
  <c r="I6" i="1"/>
  <c r="I7" i="1"/>
  <c r="I8" i="1"/>
  <c r="I9" i="1"/>
  <c r="I10" i="1"/>
  <c r="I11" i="1"/>
  <c r="I4" i="1"/>
  <c r="J13" i="1" l="1"/>
  <c r="I13" i="1"/>
  <c r="F16" i="1" s="1"/>
  <c r="K13" i="1"/>
  <c r="F17" i="1" l="1"/>
</calcChain>
</file>

<file path=xl/sharedStrings.xml><?xml version="1.0" encoding="utf-8"?>
<sst xmlns="http://schemas.openxmlformats.org/spreadsheetml/2006/main" count="66" uniqueCount="43">
  <si>
    <t>MES</t>
  </si>
  <si>
    <t xml:space="preserve">VENTAS EN MILES </t>
  </si>
  <si>
    <t>Enero</t>
  </si>
  <si>
    <t>Febrero</t>
  </si>
  <si>
    <t>Marzo</t>
  </si>
  <si>
    <t>Abril</t>
  </si>
  <si>
    <t>Mayo</t>
  </si>
  <si>
    <t>Junio</t>
  </si>
  <si>
    <t>Julio</t>
  </si>
  <si>
    <t>Agosto</t>
  </si>
  <si>
    <t>Xi</t>
  </si>
  <si>
    <t>Yi</t>
  </si>
  <si>
    <t>i</t>
  </si>
  <si>
    <t>Xi*Yi</t>
  </si>
  <si>
    <t>Xi^2</t>
  </si>
  <si>
    <t>Yi^2</t>
  </si>
  <si>
    <t>N</t>
  </si>
  <si>
    <t>Sx</t>
  </si>
  <si>
    <t>Sy</t>
  </si>
  <si>
    <t>Sxy</t>
  </si>
  <si>
    <t>Sxx</t>
  </si>
  <si>
    <t>Syy</t>
  </si>
  <si>
    <t>Septiembre</t>
  </si>
  <si>
    <t>Octubre</t>
  </si>
  <si>
    <t>Noviembre</t>
  </si>
  <si>
    <t>Diciembre</t>
  </si>
  <si>
    <t>1. ¿Cuáles serán los ingresos en el mes de marzo del siguiente año , si cada producto se vende a $1200?</t>
  </si>
  <si>
    <t>R: los ingresos de octubre del siguente año serian $159.750.600 pesos.</t>
  </si>
  <si>
    <t>m</t>
  </si>
  <si>
    <t>b</t>
  </si>
  <si>
    <t>2. ¿Cuáles serán los ingresos en el mes de octubre del siguiente año, si cada producto se vende en $1000?</t>
  </si>
  <si>
    <t xml:space="preserve">Agosto </t>
  </si>
  <si>
    <t>VENTA REAL</t>
  </si>
  <si>
    <t>VENTA PROYECTADA</t>
  </si>
  <si>
    <t>a</t>
  </si>
  <si>
    <t>AJUSTE</t>
  </si>
  <si>
    <t>DESVIACIÓN</t>
  </si>
  <si>
    <t xml:space="preserve"> </t>
  </si>
  <si>
    <t>AJUSTE DE LA PROYECCIÓN</t>
  </si>
  <si>
    <t>venta</t>
  </si>
  <si>
    <t>ganancia</t>
  </si>
  <si>
    <t>R: los ingresos de marzo del siguente año serian $154.195.200 pesos.</t>
  </si>
  <si>
    <t>y = 4464,3x + 61536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</si>
</sst>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 &quot;$&quot;* #,##0_ ;_ &quot;$&quot;* \-#,##0_ ;_ &quot;$&quot;* &quot;-&quot;_ ;_ @_ "/>
  </numFmts>
  <fonts count="5" x14ac:knownFonts="1">
    <font>
      <sz val="11"/>
      <color theme="1"/>
      <name val="Calibri"/>
      <family val="2"/>
      <scheme val="minor"/>
    </font>
    <font>
      <sz val="12"/>
      <color theme="1"/>
      <name val="Arial"/>
      <family val="2"/>
    </font>
    <font>
      <b/>
      <sz val="12"/>
      <color theme="1"/>
      <name val="Arial"/>
      <family val="2"/>
    </font>
    <font>
      <sz val="8"/>
      <name val="Calibri"/>
      <family val="2"/>
      <scheme val="minor"/>
    </font>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s>
  <cellStyleXfs count="3">
    <xf numFmtId="0" fontId="0" fillId="0" borderId="0"/>
    <xf numFmtId="42" fontId="4" fillId="0" borderId="0" applyFont="0" applyFill="0" applyBorder="0" applyAlignment="0" applyProtection="0"/>
    <xf numFmtId="9" fontId="4" fillId="0" borderId="0" applyFont="0" applyFill="0" applyBorder="0" applyAlignment="0" applyProtection="0"/>
  </cellStyleXfs>
  <cellXfs count="44">
    <xf numFmtId="0" fontId="0" fillId="0" borderId="0" xfId="0"/>
    <xf numFmtId="0" fontId="0" fillId="0" borderId="0" xfId="0" applyAlignment="1">
      <alignment horizontal="center"/>
    </xf>
    <xf numFmtId="0" fontId="1" fillId="0" borderId="3" xfId="0" applyFont="1" applyBorder="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2" fillId="2" borderId="4"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8" xfId="0" applyFont="1" applyFill="1" applyBorder="1" applyAlignment="1">
      <alignment horizontal="center" vertical="center"/>
    </xf>
    <xf numFmtId="0" fontId="1" fillId="3" borderId="0" xfId="0" applyFont="1" applyFill="1" applyBorder="1"/>
    <xf numFmtId="0" fontId="1" fillId="0" borderId="9" xfId="0" applyFont="1" applyBorder="1" applyAlignment="1">
      <alignment horizontal="center" vertical="center"/>
    </xf>
    <xf numFmtId="0" fontId="2" fillId="2" borderId="4" xfId="0" applyFont="1" applyFill="1" applyBorder="1"/>
    <xf numFmtId="0" fontId="2" fillId="2" borderId="7" xfId="0" applyFont="1" applyFill="1" applyBorder="1"/>
    <xf numFmtId="0" fontId="2" fillId="2" borderId="5" xfId="0" applyFont="1" applyFill="1" applyBorder="1"/>
    <xf numFmtId="0" fontId="1" fillId="0" borderId="13" xfId="0" applyFont="1" applyBorder="1" applyAlignment="1">
      <alignment horizontal="center" vertical="center"/>
    </xf>
    <xf numFmtId="0" fontId="1" fillId="0" borderId="14" xfId="0" applyFont="1" applyBorder="1"/>
    <xf numFmtId="1" fontId="1" fillId="0" borderId="15" xfId="0" applyNumberFormat="1" applyFont="1" applyBorder="1"/>
    <xf numFmtId="0" fontId="1" fillId="0" borderId="16" xfId="0" applyFont="1" applyBorder="1"/>
    <xf numFmtId="1" fontId="1" fillId="0" borderId="17" xfId="0" applyNumberFormat="1" applyFont="1" applyBorder="1"/>
    <xf numFmtId="0" fontId="1" fillId="0" borderId="18" xfId="0" applyFont="1" applyFill="1" applyBorder="1"/>
    <xf numFmtId="1" fontId="1" fillId="0" borderId="19" xfId="0" applyNumberFormat="1" applyFont="1" applyBorder="1"/>
    <xf numFmtId="0" fontId="1" fillId="2" borderId="6" xfId="0" applyFont="1" applyFill="1" applyBorder="1" applyAlignment="1">
      <alignment horizontal="center" vertical="center"/>
    </xf>
    <xf numFmtId="0" fontId="2" fillId="2" borderId="1" xfId="0" applyFont="1" applyFill="1" applyBorder="1" applyAlignment="1">
      <alignment horizontal="center" vertical="center"/>
    </xf>
    <xf numFmtId="0" fontId="1" fillId="0" borderId="0" xfId="0" applyFont="1"/>
    <xf numFmtId="0" fontId="2" fillId="0" borderId="0" xfId="0" applyFont="1"/>
    <xf numFmtId="0" fontId="1" fillId="0" borderId="2" xfId="0" applyFont="1" applyBorder="1"/>
    <xf numFmtId="0" fontId="1" fillId="0" borderId="0" xfId="0" applyFont="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10" xfId="0" applyFont="1" applyBorder="1" applyAlignment="1">
      <alignment horizontal="center"/>
    </xf>
    <xf numFmtId="0" fontId="1" fillId="0" borderId="10" xfId="0" applyFont="1" applyBorder="1"/>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1" fillId="0" borderId="20" xfId="0" applyFont="1" applyBorder="1"/>
    <xf numFmtId="0" fontId="2" fillId="0" borderId="16" xfId="0" applyFont="1" applyBorder="1"/>
    <xf numFmtId="1" fontId="2" fillId="0" borderId="17" xfId="0" applyNumberFormat="1" applyFont="1" applyBorder="1"/>
    <xf numFmtId="0" fontId="1" fillId="0" borderId="0" xfId="0" applyFont="1" applyAlignment="1"/>
    <xf numFmtId="0" fontId="1" fillId="0" borderId="10" xfId="0" applyFont="1" applyBorder="1" applyAlignment="1">
      <alignment horizontal="center" vertical="center"/>
    </xf>
    <xf numFmtId="42" fontId="1" fillId="0" borderId="10" xfId="1" applyFont="1" applyBorder="1"/>
    <xf numFmtId="0" fontId="2" fillId="2" borderId="11" xfId="0" applyFont="1" applyFill="1" applyBorder="1"/>
    <xf numFmtId="0" fontId="2" fillId="2" borderId="12" xfId="0" applyFont="1" applyFill="1" applyBorder="1"/>
    <xf numFmtId="9" fontId="1" fillId="0" borderId="3" xfId="2" applyNumberFormat="1" applyFont="1" applyBorder="1" applyAlignment="1">
      <alignment horizontal="center" vertical="center"/>
    </xf>
    <xf numFmtId="9" fontId="1" fillId="0" borderId="2" xfId="2" applyNumberFormat="1" applyFont="1" applyBorder="1" applyAlignment="1">
      <alignment horizontal="center" vertical="center"/>
    </xf>
    <xf numFmtId="0" fontId="2" fillId="2" borderId="1" xfId="0" applyFont="1" applyFill="1" applyBorder="1" applyAlignment="1">
      <alignment horizontal="center"/>
    </xf>
  </cellXfs>
  <cellStyles count="3">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L"/>
              <a:t>Ventas</a:t>
            </a:r>
            <a:r>
              <a:rPr lang="es-CL" baseline="0"/>
              <a:t> mensuales</a:t>
            </a:r>
            <a:endParaRPr lang="es-CL"/>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L"/>
        </a:p>
      </c:txPr>
    </c:title>
    <c:autoTitleDeleted val="0"/>
    <c:plotArea>
      <c:layout>
        <c:manualLayout>
          <c:layoutTarget val="inner"/>
          <c:xMode val="edge"/>
          <c:yMode val="edge"/>
          <c:x val="0.12480314960629921"/>
          <c:y val="0.18097222222222226"/>
          <c:w val="0.84586351706036744"/>
          <c:h val="0.72088764946048411"/>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1"/>
            <c:trendlineLbl>
              <c:layout>
                <c:manualLayout>
                  <c:x val="8.3318129137837552E-2"/>
                  <c:y val="-0.25947578697871099"/>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trendlineLbl>
          </c:trendline>
          <c:trendline>
            <c:spPr>
              <a:ln w="19050" cap="rnd">
                <a:solidFill>
                  <a:schemeClr val="accent1"/>
                </a:solidFill>
                <a:prstDash val="sysDot"/>
              </a:ln>
              <a:effectLst/>
            </c:spPr>
            <c:trendlineType val="linear"/>
            <c:dispRSqr val="1"/>
            <c:dispEq val="0"/>
            <c:trendlineLbl>
              <c:layout>
                <c:manualLayout>
                  <c:x val="5.4474261469053577E-2"/>
                  <c:y val="-0.18784734682194623"/>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trendlineLbl>
          </c:trendline>
          <c:xVal>
            <c:strRef>
              <c:f>Hoja1!$B$4:$B$11</c:f>
              <c:strCache>
                <c:ptCount val="8"/>
                <c:pt idx="0">
                  <c:v>Enero</c:v>
                </c:pt>
                <c:pt idx="1">
                  <c:v>Febrero</c:v>
                </c:pt>
                <c:pt idx="2">
                  <c:v>Marzo</c:v>
                </c:pt>
                <c:pt idx="3">
                  <c:v>Abril</c:v>
                </c:pt>
                <c:pt idx="4">
                  <c:v>Mayo</c:v>
                </c:pt>
                <c:pt idx="5">
                  <c:v>Junio</c:v>
                </c:pt>
                <c:pt idx="6">
                  <c:v>Julio</c:v>
                </c:pt>
                <c:pt idx="7">
                  <c:v>Agosto</c:v>
                </c:pt>
              </c:strCache>
            </c:strRef>
          </c:xVal>
          <c:yVal>
            <c:numRef>
              <c:f>Hoja1!$C$4:$C$11</c:f>
              <c:numCache>
                <c:formatCode>0</c:formatCode>
                <c:ptCount val="8"/>
                <c:pt idx="0">
                  <c:v>70000</c:v>
                </c:pt>
                <c:pt idx="1">
                  <c:v>60000</c:v>
                </c:pt>
                <c:pt idx="2">
                  <c:v>80000</c:v>
                </c:pt>
                <c:pt idx="3">
                  <c:v>80000</c:v>
                </c:pt>
                <c:pt idx="4">
                  <c:v>85000</c:v>
                </c:pt>
                <c:pt idx="5">
                  <c:v>90000</c:v>
                </c:pt>
                <c:pt idx="6">
                  <c:v>93000</c:v>
                </c:pt>
                <c:pt idx="7">
                  <c:v>95000</c:v>
                </c:pt>
              </c:numCache>
            </c:numRef>
          </c:yVal>
          <c:smooth val="0"/>
          <c:extLst>
            <c:ext xmlns:c16="http://schemas.microsoft.com/office/drawing/2014/chart" uri="{C3380CC4-5D6E-409C-BE32-E72D297353CC}">
              <c16:uniqueId val="{00000000-82C5-4548-9B1C-8D0E819895ED}"/>
            </c:ext>
          </c:extLst>
        </c:ser>
        <c:dLbls>
          <c:showLegendKey val="0"/>
          <c:showVal val="0"/>
          <c:showCatName val="0"/>
          <c:showSerName val="0"/>
          <c:showPercent val="0"/>
          <c:showBubbleSize val="0"/>
        </c:dLbls>
        <c:axId val="202231999"/>
        <c:axId val="202236991"/>
      </c:scatterChart>
      <c:valAx>
        <c:axId val="20223199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202236991"/>
        <c:crosses val="autoZero"/>
        <c:crossBetween val="midCat"/>
      </c:valAx>
      <c:valAx>
        <c:axId val="20223699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202231999"/>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11</xdr:col>
      <xdr:colOff>574674</xdr:colOff>
      <xdr:row>1</xdr:row>
      <xdr:rowOff>177800</xdr:rowOff>
    </xdr:from>
    <xdr:to>
      <xdr:col>18</xdr:col>
      <xdr:colOff>266699</xdr:colOff>
      <xdr:row>14</xdr:row>
      <xdr:rowOff>182562</xdr:rowOff>
    </xdr:to>
    <xdr:graphicFrame macro="">
      <xdr:nvGraphicFramePr>
        <xdr:cNvPr id="3" name="Gráfico 2">
          <a:extLst>
            <a:ext uri="{FF2B5EF4-FFF2-40B4-BE49-F238E27FC236}">
              <a16:creationId xmlns:a16="http://schemas.microsoft.com/office/drawing/2014/main" id="{05448FD3-1648-40E5-8D3E-8B992346D2F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6350</xdr:colOff>
      <xdr:row>42</xdr:row>
      <xdr:rowOff>114300</xdr:rowOff>
    </xdr:from>
    <xdr:to>
      <xdr:col>14</xdr:col>
      <xdr:colOff>1104900</xdr:colOff>
      <xdr:row>50</xdr:row>
      <xdr:rowOff>12700</xdr:rowOff>
    </xdr:to>
    <xdr:sp macro="" textlink="">
      <xdr:nvSpPr>
        <xdr:cNvPr id="2" name="CuadroTexto 1">
          <a:extLst>
            <a:ext uri="{FF2B5EF4-FFF2-40B4-BE49-F238E27FC236}">
              <a16:creationId xmlns:a16="http://schemas.microsoft.com/office/drawing/2014/main" id="{57C4B9B8-6681-467D-8535-4E928BC749CE}"/>
            </a:ext>
          </a:extLst>
        </xdr:cNvPr>
        <xdr:cNvSpPr txBox="1"/>
      </xdr:nvSpPr>
      <xdr:spPr>
        <a:xfrm>
          <a:off x="768350" y="9131300"/>
          <a:ext cx="14484350"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400">
              <a:latin typeface="Arial" panose="020B0604020202020204" pitchFamily="34" charset="0"/>
              <a:cs typeface="Arial" panose="020B0604020202020204" pitchFamily="34" charset="0"/>
            </a:rPr>
            <a:t>En conclusión analizamos y relacionamos los datos de las ventas en miles con la variable tiempo expresada en meses, lo que dio como resultado nuestra ecuación y=4464,3x+61536.</a:t>
          </a:r>
          <a:r>
            <a:rPr lang="es-CL" sz="1400" baseline="0">
              <a:latin typeface="Arial" panose="020B0604020202020204" pitchFamily="34" charset="0"/>
              <a:cs typeface="Arial" panose="020B0604020202020204" pitchFamily="34" charset="0"/>
            </a:rPr>
            <a:t> T</a:t>
          </a:r>
          <a:r>
            <a:rPr lang="es-CL" sz="1400">
              <a:latin typeface="Arial" panose="020B0604020202020204" pitchFamily="34" charset="0"/>
              <a:cs typeface="Arial" panose="020B0604020202020204" pitchFamily="34" charset="0"/>
            </a:rPr>
            <a:t>ambién realizamos una predicción de ganancias utilizando nuestra ecuación con el fin de obtener la cantidad de ventas a futuro y luego reemplazamos la variable tiempo de acuerdo al mes solicitado, por último multiplicamos por el costo de cada producto.</a:t>
          </a:r>
          <a:r>
            <a:rPr lang="es-CL" sz="1400" baseline="0">
              <a:latin typeface="Arial" panose="020B0604020202020204" pitchFamily="34" charset="0"/>
              <a:cs typeface="Arial" panose="020B0604020202020204" pitchFamily="34" charset="0"/>
            </a:rPr>
            <a:t> G</a:t>
          </a:r>
          <a:r>
            <a:rPr lang="es-CL" sz="1400">
              <a:latin typeface="Arial" panose="020B0604020202020204" pitchFamily="34" charset="0"/>
              <a:cs typeface="Arial" panose="020B0604020202020204" pitchFamily="34" charset="0"/>
            </a:rPr>
            <a:t>racias a esto concluimos que en Marzo del siguiente año tendríamos una ganancia de $154.195.200 y en octubre $159.750.600, lo que nos permitió observar y deducir el comportamiento de las variables en un determinado tiempo futuro. Finalmente aprendimos a utilizar el ajuste de proyección y verificamos si nuestra predicción tenia probabilidades ciertas de ocurrencia por medio de la comprobación, lo que resultó ser muy confiable debido a que tenemos más</a:t>
          </a:r>
          <a:r>
            <a:rPr lang="es-CL" sz="1400" baseline="0">
              <a:latin typeface="Arial" panose="020B0604020202020204" pitchFamily="34" charset="0"/>
              <a:cs typeface="Arial" panose="020B0604020202020204" pitchFamily="34" charset="0"/>
            </a:rPr>
            <a:t> de 5 datos menores o iguales a 10%, además lo podermos reafirmar observando nuestro coeficiente de correlación entregado por el gráfico, el cual expresa que tiene un valor de 0,92 aproximadamente, lo cual significa que es una correlación positiva alta y por ende hay una relación lineal casi perfecta. </a:t>
          </a:r>
          <a:endParaRPr lang="es-CL" sz="1400">
            <a:latin typeface="Arial" panose="020B0604020202020204" pitchFamily="34" charset="0"/>
            <a:cs typeface="Arial" panose="020B0604020202020204" pitchFamily="34" charset="0"/>
          </a:endParaRPr>
        </a:p>
      </xdr:txBody>
    </xdr:sp>
    <xdr:clientData/>
  </xdr:twoCellAnchor>
  <xdr:oneCellAnchor>
    <xdr:from>
      <xdr:col>7</xdr:col>
      <xdr:colOff>711200</xdr:colOff>
      <xdr:row>30</xdr:row>
      <xdr:rowOff>190500</xdr:rowOff>
    </xdr:from>
    <xdr:ext cx="5422900" cy="1536700"/>
    <xdr:sp macro="" textlink="">
      <xdr:nvSpPr>
        <xdr:cNvPr id="5" name="CuadroTexto 4">
          <a:extLst>
            <a:ext uri="{FF2B5EF4-FFF2-40B4-BE49-F238E27FC236}">
              <a16:creationId xmlns:a16="http://schemas.microsoft.com/office/drawing/2014/main" id="{AC7006AD-D61C-42B2-981B-63FF289D1B54}"/>
            </a:ext>
          </a:extLst>
        </xdr:cNvPr>
        <xdr:cNvSpPr txBox="1"/>
      </xdr:nvSpPr>
      <xdr:spPr>
        <a:xfrm>
          <a:off x="8724900" y="6578600"/>
          <a:ext cx="5422900" cy="153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r>
            <a:rPr lang="es-CL" sz="1400">
              <a:latin typeface="Arial" panose="020B0604020202020204" pitchFamily="34" charset="0"/>
              <a:cs typeface="Arial" panose="020B0604020202020204" pitchFamily="34" charset="0"/>
            </a:rPr>
            <a:t>La mitad de los datos</a:t>
          </a:r>
          <a:r>
            <a:rPr lang="es-CL" sz="1400" baseline="0">
              <a:latin typeface="Arial" panose="020B0604020202020204" pitchFamily="34" charset="0"/>
              <a:cs typeface="Arial" panose="020B0604020202020204" pitchFamily="34" charset="0"/>
            </a:rPr>
            <a:t> +1</a:t>
          </a:r>
          <a:r>
            <a:rPr lang="es-CL" sz="1400">
              <a:latin typeface="Arial" panose="020B0604020202020204" pitchFamily="34" charset="0"/>
              <a:cs typeface="Arial" panose="020B0604020202020204" pitchFamily="34" charset="0"/>
            </a:rPr>
            <a:t> debe tener</a:t>
          </a:r>
          <a:r>
            <a:rPr lang="es-CL" sz="1400" baseline="0">
              <a:latin typeface="Arial" panose="020B0604020202020204" pitchFamily="34" charset="0"/>
              <a:cs typeface="Arial" panose="020B0604020202020204" pitchFamily="34" charset="0"/>
            </a:rPr>
            <a:t> una desviación</a:t>
          </a:r>
          <a:r>
            <a:rPr lang="es-CL" sz="1400">
              <a:latin typeface="Arial" panose="020B0604020202020204" pitchFamily="34" charset="0"/>
              <a:cs typeface="Arial" panose="020B0604020202020204" pitchFamily="34" charset="0"/>
            </a:rPr>
            <a:t> menor o igual a 10%</a:t>
          </a:r>
          <a:r>
            <a:rPr lang="es-CL" sz="1400" baseline="0">
              <a:latin typeface="Arial" panose="020B0604020202020204" pitchFamily="34" charset="0"/>
              <a:cs typeface="Arial" panose="020B0604020202020204" pitchFamily="34" charset="0"/>
            </a:rPr>
            <a:t> </a:t>
          </a:r>
          <a:r>
            <a:rPr lang="es-CL" sz="1400">
              <a:latin typeface="Arial" panose="020B0604020202020204" pitchFamily="34" charset="0"/>
              <a:cs typeface="Arial" panose="020B0604020202020204" pitchFamily="34" charset="0"/>
            </a:rPr>
            <a:t>para</a:t>
          </a:r>
          <a:r>
            <a:rPr lang="es-CL" sz="1400" baseline="0">
              <a:latin typeface="Arial" panose="020B0604020202020204" pitchFamily="34" charset="0"/>
              <a:cs typeface="Arial" panose="020B0604020202020204" pitchFamily="34" charset="0"/>
            </a:rPr>
            <a:t> que la predicción sea confiable. Como t</a:t>
          </a:r>
          <a:r>
            <a:rPr lang="es-CL" sz="1400">
              <a:latin typeface="Arial" panose="020B0604020202020204" pitchFamily="34" charset="0"/>
              <a:cs typeface="Arial" panose="020B0604020202020204" pitchFamily="34" charset="0"/>
            </a:rPr>
            <a:t>enemos 8 datos</a:t>
          </a:r>
          <a:r>
            <a:rPr lang="es-CL" sz="1400" baseline="0">
              <a:latin typeface="Arial" panose="020B0604020202020204" pitchFamily="34" charset="0"/>
              <a:cs typeface="Arial" panose="020B0604020202020204" pitchFamily="34" charset="0"/>
            </a:rPr>
            <a:t> </a:t>
          </a:r>
          <a:r>
            <a:rPr lang="es-CL" sz="1400">
              <a:latin typeface="Arial" panose="020B0604020202020204" pitchFamily="34" charset="0"/>
              <a:cs typeface="Arial" panose="020B0604020202020204" pitchFamily="34" charset="0"/>
            </a:rPr>
            <a:t>se requiere que a lo menos 5 datos sean menores o iguales al 10%.</a:t>
          </a:r>
        </a:p>
        <a:p>
          <a:pPr algn="l"/>
          <a:r>
            <a:rPr lang="es-CL" sz="1400">
              <a:latin typeface="Arial" panose="020B0604020202020204" pitchFamily="34" charset="0"/>
              <a:cs typeface="Arial" panose="020B0604020202020204" pitchFamily="34" charset="0"/>
            </a:rPr>
            <a:t>Según nuestros datos en la tabla tenemos 7 datos dentro del rango, </a:t>
          </a:r>
          <a:r>
            <a:rPr lang="es-CL" sz="1400">
              <a:solidFill>
                <a:schemeClr val="tx1"/>
              </a:solidFill>
              <a:effectLst/>
              <a:latin typeface="Arial" panose="020B0604020202020204" pitchFamily="34" charset="0"/>
              <a:ea typeface="+mn-ea"/>
              <a:cs typeface="Arial" panose="020B0604020202020204" pitchFamily="34" charset="0"/>
            </a:rPr>
            <a:t>por lo tanto llegamos a la conclusión que la curva diseñada permite una predicción muy confiable.</a:t>
          </a:r>
          <a:endParaRPr lang="es-CL" sz="1400">
            <a:latin typeface="Arial" panose="020B0604020202020204" pitchFamily="34" charset="0"/>
            <a:cs typeface="Arial" panose="020B0604020202020204" pitchFamily="34" charset="0"/>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B85F0-84CF-4724-B61C-D8F34C649BB4}">
  <dimension ref="A2:Q52"/>
  <sheetViews>
    <sheetView tabSelected="1" topLeftCell="A28" zoomScale="75" workbookViewId="0">
      <selection activeCell="H16" sqref="H16"/>
    </sheetView>
  </sheetViews>
  <sheetFormatPr baseColWidth="10" defaultRowHeight="15" x14ac:dyDescent="0.25"/>
  <cols>
    <col min="2" max="2" width="21.140625" customWidth="1"/>
    <col min="3" max="3" width="21" customWidth="1"/>
    <col min="4" max="4" width="15.28515625" customWidth="1"/>
    <col min="5" max="5" width="25" customWidth="1"/>
    <col min="6" max="6" width="11.85546875" bestFit="1" customWidth="1"/>
    <col min="7" max="7" width="14.7109375" customWidth="1"/>
    <col min="8" max="9" width="11.85546875" bestFit="1" customWidth="1"/>
    <col min="10" max="10" width="16.140625" bestFit="1" customWidth="1"/>
    <col min="11" max="11" width="16" bestFit="1" customWidth="1"/>
    <col min="14" max="14" width="13.28515625" bestFit="1" customWidth="1"/>
    <col min="15" max="15" width="16.85546875" bestFit="1" customWidth="1"/>
  </cols>
  <sheetData>
    <row r="2" spans="2:15" ht="15.75" thickBot="1" x14ac:dyDescent="0.3"/>
    <row r="3" spans="2:15" ht="30" customHeight="1" thickBot="1" x14ac:dyDescent="0.3">
      <c r="B3" s="22" t="s">
        <v>0</v>
      </c>
      <c r="C3" s="22" t="s">
        <v>1</v>
      </c>
      <c r="D3" s="23"/>
      <c r="E3" s="23"/>
      <c r="F3" s="5" t="s">
        <v>12</v>
      </c>
      <c r="G3" s="6" t="s">
        <v>10</v>
      </c>
      <c r="H3" s="8" t="s">
        <v>11</v>
      </c>
      <c r="I3" s="6" t="s">
        <v>13</v>
      </c>
      <c r="J3" s="6" t="s">
        <v>14</v>
      </c>
      <c r="K3" s="7" t="s">
        <v>15</v>
      </c>
      <c r="L3" s="23"/>
      <c r="M3" s="23"/>
      <c r="N3" s="23"/>
      <c r="O3" s="23"/>
    </row>
    <row r="4" spans="2:15" ht="14.25" customHeight="1" x14ac:dyDescent="0.25">
      <c r="B4" s="15" t="s">
        <v>2</v>
      </c>
      <c r="C4" s="16">
        <v>70000</v>
      </c>
      <c r="D4" s="23"/>
      <c r="E4" s="23"/>
      <c r="F4" s="4">
        <v>1</v>
      </c>
      <c r="G4" s="4">
        <v>1</v>
      </c>
      <c r="H4" s="4">
        <v>70000</v>
      </c>
      <c r="I4" s="4">
        <f>G4*H4</f>
        <v>70000</v>
      </c>
      <c r="J4" s="4">
        <f>G4^2</f>
        <v>1</v>
      </c>
      <c r="K4" s="4">
        <f>H4^2</f>
        <v>4900000000</v>
      </c>
      <c r="L4" s="23"/>
      <c r="M4" s="23"/>
      <c r="N4" s="23"/>
      <c r="O4" s="23"/>
    </row>
    <row r="5" spans="2:15" ht="15.75" x14ac:dyDescent="0.25">
      <c r="B5" s="17" t="s">
        <v>3</v>
      </c>
      <c r="C5" s="18">
        <v>60000</v>
      </c>
      <c r="D5" s="23"/>
      <c r="E5" s="23"/>
      <c r="F5" s="3">
        <v>2</v>
      </c>
      <c r="G5" s="3">
        <v>2</v>
      </c>
      <c r="H5" s="3">
        <v>60000</v>
      </c>
      <c r="I5" s="3">
        <f t="shared" ref="I5:I11" si="0">G5*H5</f>
        <v>120000</v>
      </c>
      <c r="J5" s="3">
        <f t="shared" ref="J5:J11" si="1">G5^2</f>
        <v>4</v>
      </c>
      <c r="K5" s="3">
        <f t="shared" ref="K5:K11" si="2">H5^2</f>
        <v>3600000000</v>
      </c>
      <c r="L5" s="23"/>
      <c r="M5" s="23"/>
      <c r="N5" s="23"/>
      <c r="O5" s="23"/>
    </row>
    <row r="6" spans="2:15" ht="15.75" x14ac:dyDescent="0.25">
      <c r="B6" s="17" t="s">
        <v>4</v>
      </c>
      <c r="C6" s="18">
        <v>80000</v>
      </c>
      <c r="D6" s="23"/>
      <c r="E6" s="23"/>
      <c r="F6" s="3">
        <v>3</v>
      </c>
      <c r="G6" s="3">
        <v>3</v>
      </c>
      <c r="H6" s="3">
        <v>80000</v>
      </c>
      <c r="I6" s="3">
        <f t="shared" si="0"/>
        <v>240000</v>
      </c>
      <c r="J6" s="3">
        <f t="shared" si="1"/>
        <v>9</v>
      </c>
      <c r="K6" s="3">
        <f t="shared" si="2"/>
        <v>6400000000</v>
      </c>
      <c r="L6" s="23"/>
      <c r="M6" s="23"/>
      <c r="N6" s="23"/>
      <c r="O6" s="23"/>
    </row>
    <row r="7" spans="2:15" ht="15.75" x14ac:dyDescent="0.25">
      <c r="B7" s="17" t="s">
        <v>5</v>
      </c>
      <c r="C7" s="18">
        <v>80000</v>
      </c>
      <c r="D7" s="23"/>
      <c r="E7" s="23"/>
      <c r="F7" s="3">
        <v>4</v>
      </c>
      <c r="G7" s="3">
        <v>4</v>
      </c>
      <c r="H7" s="3">
        <v>80000</v>
      </c>
      <c r="I7" s="3">
        <f t="shared" si="0"/>
        <v>320000</v>
      </c>
      <c r="J7" s="3">
        <f t="shared" si="1"/>
        <v>16</v>
      </c>
      <c r="K7" s="3">
        <f t="shared" si="2"/>
        <v>6400000000</v>
      </c>
      <c r="L7" s="23"/>
      <c r="M7" s="23"/>
      <c r="N7" s="23"/>
      <c r="O7" s="23"/>
    </row>
    <row r="8" spans="2:15" ht="15.75" x14ac:dyDescent="0.25">
      <c r="B8" s="17" t="s">
        <v>6</v>
      </c>
      <c r="C8" s="18">
        <v>85000</v>
      </c>
      <c r="D8" s="23"/>
      <c r="E8" s="23"/>
      <c r="F8" s="3">
        <v>5</v>
      </c>
      <c r="G8" s="3">
        <v>5</v>
      </c>
      <c r="H8" s="3">
        <v>85000</v>
      </c>
      <c r="I8" s="3">
        <f t="shared" si="0"/>
        <v>425000</v>
      </c>
      <c r="J8" s="3">
        <f t="shared" si="1"/>
        <v>25</v>
      </c>
      <c r="K8" s="3">
        <f t="shared" si="2"/>
        <v>7225000000</v>
      </c>
      <c r="L8" s="23"/>
      <c r="M8" s="23"/>
      <c r="N8" s="23"/>
      <c r="O8" s="23"/>
    </row>
    <row r="9" spans="2:15" ht="15.75" x14ac:dyDescent="0.25">
      <c r="B9" s="17" t="s">
        <v>7</v>
      </c>
      <c r="C9" s="18">
        <v>90000</v>
      </c>
      <c r="D9" s="23"/>
      <c r="E9" s="23"/>
      <c r="F9" s="3">
        <v>6</v>
      </c>
      <c r="G9" s="3">
        <v>6</v>
      </c>
      <c r="H9" s="3">
        <v>90000</v>
      </c>
      <c r="I9" s="3">
        <f t="shared" si="0"/>
        <v>540000</v>
      </c>
      <c r="J9" s="3">
        <f t="shared" si="1"/>
        <v>36</v>
      </c>
      <c r="K9" s="3">
        <f t="shared" si="2"/>
        <v>8100000000</v>
      </c>
      <c r="L9" s="23"/>
      <c r="M9" s="23"/>
      <c r="N9" s="23"/>
      <c r="O9" s="23"/>
    </row>
    <row r="10" spans="2:15" ht="16.5" thickBot="1" x14ac:dyDescent="0.3">
      <c r="B10" s="17" t="s">
        <v>8</v>
      </c>
      <c r="C10" s="18">
        <v>93000</v>
      </c>
      <c r="D10" s="23"/>
      <c r="E10" s="23"/>
      <c r="F10" s="10">
        <v>7</v>
      </c>
      <c r="G10" s="3">
        <v>7</v>
      </c>
      <c r="H10" s="3">
        <v>93000</v>
      </c>
      <c r="I10" s="3">
        <f t="shared" si="0"/>
        <v>651000</v>
      </c>
      <c r="J10" s="3">
        <f t="shared" si="1"/>
        <v>49</v>
      </c>
      <c r="K10" s="3">
        <f t="shared" si="2"/>
        <v>8649000000</v>
      </c>
      <c r="L10" s="23"/>
      <c r="M10" s="23"/>
      <c r="N10" s="23"/>
      <c r="O10" s="23"/>
    </row>
    <row r="11" spans="2:15" ht="16.5" thickBot="1" x14ac:dyDescent="0.3">
      <c r="B11" s="19" t="s">
        <v>9</v>
      </c>
      <c r="C11" s="20">
        <v>95000</v>
      </c>
      <c r="D11" s="23"/>
      <c r="E11" s="22" t="s">
        <v>16</v>
      </c>
      <c r="F11" s="21">
        <v>8</v>
      </c>
      <c r="G11" s="14">
        <v>8</v>
      </c>
      <c r="H11" s="10">
        <v>95000</v>
      </c>
      <c r="I11" s="3">
        <f t="shared" si="0"/>
        <v>760000</v>
      </c>
      <c r="J11" s="3">
        <f t="shared" si="1"/>
        <v>64</v>
      </c>
      <c r="K11" s="3">
        <f t="shared" si="2"/>
        <v>9025000000</v>
      </c>
      <c r="L11" s="23"/>
      <c r="M11" s="23"/>
      <c r="N11" s="23"/>
      <c r="O11" s="23"/>
    </row>
    <row r="12" spans="2:15" ht="16.5" thickBot="1" x14ac:dyDescent="0.3">
      <c r="B12" s="15" t="s">
        <v>22</v>
      </c>
      <c r="C12" s="16">
        <v>101714.285714286</v>
      </c>
      <c r="D12" s="23"/>
      <c r="E12" s="9"/>
      <c r="F12" s="23"/>
      <c r="G12" s="11" t="s">
        <v>17</v>
      </c>
      <c r="H12" s="12" t="s">
        <v>18</v>
      </c>
      <c r="I12" s="12" t="s">
        <v>19</v>
      </c>
      <c r="J12" s="12" t="s">
        <v>20</v>
      </c>
      <c r="K12" s="13" t="s">
        <v>21</v>
      </c>
      <c r="L12" s="23"/>
      <c r="M12" s="23"/>
      <c r="N12" s="23"/>
      <c r="O12" s="23"/>
    </row>
    <row r="13" spans="2:15" ht="15.75" x14ac:dyDescent="0.25">
      <c r="B13" s="17" t="s">
        <v>23</v>
      </c>
      <c r="C13" s="18">
        <v>106178.571428571</v>
      </c>
      <c r="D13" s="23"/>
      <c r="E13" s="26"/>
      <c r="F13" s="23"/>
      <c r="G13" s="2">
        <f>SUM(G4:G11)</f>
        <v>36</v>
      </c>
      <c r="H13" s="2">
        <f>SUM(H4:H11)</f>
        <v>653000</v>
      </c>
      <c r="I13" s="2">
        <f t="shared" ref="I13:K13" si="3">SUM(I4:I11)</f>
        <v>3126000</v>
      </c>
      <c r="J13" s="2">
        <f t="shared" si="3"/>
        <v>204</v>
      </c>
      <c r="K13" s="2">
        <f t="shared" si="3"/>
        <v>54299000000</v>
      </c>
      <c r="L13" s="23"/>
      <c r="M13" s="23"/>
      <c r="N13" s="23"/>
      <c r="O13" s="23"/>
    </row>
    <row r="14" spans="2:15" ht="15.75" x14ac:dyDescent="0.25">
      <c r="B14" s="17" t="s">
        <v>24</v>
      </c>
      <c r="C14" s="18">
        <v>110642.857142857</v>
      </c>
      <c r="D14" s="23"/>
      <c r="E14" s="23"/>
      <c r="F14" s="23"/>
      <c r="G14" s="23"/>
      <c r="H14" s="23"/>
      <c r="I14" s="23"/>
      <c r="J14" s="23"/>
      <c r="K14" s="23"/>
      <c r="L14" s="23"/>
      <c r="M14" s="23"/>
      <c r="N14" s="23"/>
      <c r="O14" s="23"/>
    </row>
    <row r="15" spans="2:15" ht="16.5" thickBot="1" x14ac:dyDescent="0.3">
      <c r="B15" s="17" t="s">
        <v>25</v>
      </c>
      <c r="C15" s="18">
        <v>115107.142857143</v>
      </c>
      <c r="D15" s="23"/>
      <c r="E15" s="23"/>
      <c r="F15" s="23"/>
      <c r="G15" s="23"/>
      <c r="H15" s="23"/>
      <c r="I15" s="23"/>
      <c r="J15" s="23"/>
      <c r="K15" s="23"/>
      <c r="L15" s="23"/>
      <c r="M15" s="23"/>
      <c r="N15" s="23"/>
      <c r="O15" s="23"/>
    </row>
    <row r="16" spans="2:15" ht="15.75" x14ac:dyDescent="0.25">
      <c r="B16" s="17" t="s">
        <v>2</v>
      </c>
      <c r="C16" s="18">
        <v>119571.428571429</v>
      </c>
      <c r="D16" s="23"/>
      <c r="E16" s="31" t="s">
        <v>28</v>
      </c>
      <c r="F16" s="29">
        <f>(F11*I13-G13*H13)/(F11*J13-G13*G13)</f>
        <v>4464.2857142857147</v>
      </c>
      <c r="G16" s="26"/>
      <c r="H16" s="26"/>
      <c r="I16" s="26"/>
      <c r="J16" s="26"/>
      <c r="K16" s="26"/>
      <c r="L16" s="23"/>
      <c r="M16" s="23"/>
      <c r="N16" s="23"/>
      <c r="O16" s="23"/>
    </row>
    <row r="17" spans="2:15" ht="16.5" thickBot="1" x14ac:dyDescent="0.3">
      <c r="B17" s="17" t="s">
        <v>3</v>
      </c>
      <c r="C17" s="18">
        <v>124035.714285714</v>
      </c>
      <c r="D17" s="23"/>
      <c r="E17" s="32" t="s">
        <v>29</v>
      </c>
      <c r="F17" s="30">
        <f>(J13*H13-G13*I13)/(F11*J13-G13*G13)</f>
        <v>61535.714285714283</v>
      </c>
      <c r="G17" s="23"/>
      <c r="H17" s="23"/>
      <c r="I17" s="23"/>
      <c r="J17" s="23"/>
      <c r="K17" s="23"/>
      <c r="L17" s="23"/>
      <c r="M17" s="23"/>
      <c r="N17" s="23"/>
      <c r="O17" s="23"/>
    </row>
    <row r="18" spans="2:15" ht="15.75" x14ac:dyDescent="0.25">
      <c r="B18" s="34" t="s">
        <v>4</v>
      </c>
      <c r="C18" s="35">
        <v>128500</v>
      </c>
      <c r="D18" s="23"/>
      <c r="E18" s="23"/>
      <c r="F18" s="23"/>
      <c r="G18" s="23"/>
      <c r="H18" s="23"/>
      <c r="I18" s="23"/>
      <c r="J18" s="23"/>
      <c r="K18" s="23"/>
      <c r="L18" s="23"/>
      <c r="M18" s="23"/>
      <c r="N18" s="23"/>
      <c r="O18" s="23"/>
    </row>
    <row r="19" spans="2:15" ht="16.5" thickBot="1" x14ac:dyDescent="0.3">
      <c r="B19" s="19" t="s">
        <v>5</v>
      </c>
      <c r="C19" s="20">
        <v>132964.285714286</v>
      </c>
      <c r="D19" s="23"/>
      <c r="E19" s="23"/>
      <c r="F19" s="23"/>
      <c r="G19" s="23"/>
      <c r="H19" s="23"/>
      <c r="I19" s="23"/>
      <c r="J19" s="23"/>
      <c r="K19" s="23"/>
      <c r="L19" s="23"/>
      <c r="M19" s="23"/>
      <c r="N19" s="24" t="s">
        <v>42</v>
      </c>
    </row>
    <row r="20" spans="2:15" ht="16.5" thickBot="1" x14ac:dyDescent="0.3">
      <c r="B20" s="15" t="s">
        <v>6</v>
      </c>
      <c r="C20" s="16">
        <v>137428.57142857101</v>
      </c>
      <c r="D20" s="23"/>
      <c r="E20" s="23"/>
      <c r="F20" s="23"/>
      <c r="G20" s="23"/>
      <c r="H20" s="23"/>
      <c r="I20" s="23"/>
      <c r="J20" s="23"/>
      <c r="K20" s="23"/>
      <c r="L20" s="23"/>
      <c r="M20" s="23"/>
      <c r="N20" s="23"/>
      <c r="O20" s="23"/>
    </row>
    <row r="21" spans="2:15" ht="15.75" x14ac:dyDescent="0.25">
      <c r="B21" s="17" t="s">
        <v>7</v>
      </c>
      <c r="C21" s="18">
        <v>141892.85714285701</v>
      </c>
      <c r="D21" s="23"/>
      <c r="E21" s="24" t="s">
        <v>26</v>
      </c>
      <c r="F21" s="24"/>
      <c r="G21" s="24"/>
      <c r="H21" s="24"/>
      <c r="I21" s="24"/>
      <c r="J21" s="24"/>
      <c r="K21" s="24"/>
      <c r="L21" s="24"/>
      <c r="M21" s="24"/>
      <c r="N21" s="39" t="s">
        <v>39</v>
      </c>
      <c r="O21" s="30">
        <f>4464*15+61536</f>
        <v>128496</v>
      </c>
    </row>
    <row r="22" spans="2:15" ht="16.5" thickBot="1" x14ac:dyDescent="0.3">
      <c r="B22" s="17" t="s">
        <v>8</v>
      </c>
      <c r="C22" s="18">
        <v>146357.14285714299</v>
      </c>
      <c r="D22" s="23"/>
      <c r="E22" s="23" t="s">
        <v>41</v>
      </c>
      <c r="F22" s="23"/>
      <c r="G22" s="23"/>
      <c r="H22" s="23"/>
      <c r="I22" s="23"/>
      <c r="J22" s="23"/>
      <c r="K22" s="23"/>
      <c r="L22" s="23"/>
      <c r="M22" s="23"/>
      <c r="N22" s="40" t="s">
        <v>40</v>
      </c>
      <c r="O22" s="38">
        <f>O21*1200</f>
        <v>154195200</v>
      </c>
    </row>
    <row r="23" spans="2:15" ht="16.5" thickBot="1" x14ac:dyDescent="0.3">
      <c r="B23" s="17" t="s">
        <v>9</v>
      </c>
      <c r="C23" s="18">
        <v>150821.42857142899</v>
      </c>
      <c r="D23" s="23"/>
      <c r="F23" s="24"/>
      <c r="G23" s="24"/>
      <c r="H23" s="24"/>
      <c r="I23" s="24"/>
      <c r="J23" s="24"/>
      <c r="K23" s="24"/>
      <c r="L23" s="24"/>
      <c r="M23" s="24"/>
      <c r="N23" s="24"/>
      <c r="O23" s="23"/>
    </row>
    <row r="24" spans="2:15" ht="15.75" x14ac:dyDescent="0.25">
      <c r="B24" s="17" t="s">
        <v>22</v>
      </c>
      <c r="C24" s="18">
        <v>155285.714285714</v>
      </c>
      <c r="D24" s="23"/>
      <c r="E24" s="24" t="s">
        <v>30</v>
      </c>
      <c r="F24" s="23"/>
      <c r="G24" s="23"/>
      <c r="H24" s="23"/>
      <c r="I24" s="23"/>
      <c r="J24" s="23"/>
      <c r="K24" s="23"/>
      <c r="L24" s="23"/>
      <c r="M24" s="23"/>
      <c r="N24" s="39" t="s">
        <v>39</v>
      </c>
      <c r="O24" s="30">
        <f>4464.3*22+61536</f>
        <v>159750.6</v>
      </c>
    </row>
    <row r="25" spans="2:15" ht="16.5" thickBot="1" x14ac:dyDescent="0.3">
      <c r="B25" s="34" t="s">
        <v>23</v>
      </c>
      <c r="C25" s="35">
        <v>159750</v>
      </c>
      <c r="D25" s="23"/>
      <c r="E25" s="23" t="s">
        <v>27</v>
      </c>
      <c r="F25" s="23"/>
      <c r="G25" s="23"/>
      <c r="H25" s="23"/>
      <c r="I25" s="23"/>
      <c r="J25" s="23"/>
      <c r="K25" s="23"/>
      <c r="L25" s="23"/>
      <c r="M25" s="23"/>
      <c r="N25" s="40" t="s">
        <v>40</v>
      </c>
      <c r="O25" s="38">
        <f>O24*1000</f>
        <v>159750600</v>
      </c>
    </row>
    <row r="26" spans="2:15" ht="15.75" x14ac:dyDescent="0.25">
      <c r="B26" s="23"/>
      <c r="C26" s="23"/>
      <c r="D26" s="23"/>
      <c r="E26" s="23"/>
      <c r="F26" s="23"/>
      <c r="G26" s="23"/>
      <c r="H26" s="23"/>
      <c r="I26" s="23"/>
      <c r="J26" s="23"/>
      <c r="K26" s="23"/>
      <c r="L26" s="23"/>
      <c r="M26" s="23"/>
      <c r="N26" s="23"/>
      <c r="O26" s="23"/>
    </row>
    <row r="27" spans="2:15" ht="15.75" x14ac:dyDescent="0.25">
      <c r="B27" s="23"/>
      <c r="C27" s="23"/>
      <c r="D27" s="23"/>
      <c r="E27" s="23"/>
      <c r="F27" s="23"/>
      <c r="G27" s="23"/>
      <c r="H27" s="23"/>
      <c r="I27" s="23"/>
      <c r="J27" s="23"/>
      <c r="K27" s="23"/>
      <c r="L27" s="23"/>
      <c r="M27" s="23"/>
      <c r="N27" s="23"/>
      <c r="O27" s="23"/>
    </row>
    <row r="28" spans="2:15" ht="16.5" thickBot="1" x14ac:dyDescent="0.3">
      <c r="B28" s="24" t="s">
        <v>37</v>
      </c>
      <c r="C28" s="23"/>
      <c r="D28" s="23"/>
      <c r="E28" s="23"/>
      <c r="F28" s="23"/>
      <c r="G28" s="23"/>
      <c r="H28" s="23"/>
      <c r="I28" s="23"/>
      <c r="J28" s="23"/>
      <c r="K28" s="23"/>
      <c r="L28" s="23"/>
      <c r="M28" s="23"/>
      <c r="N28" s="23"/>
      <c r="O28" s="23"/>
    </row>
    <row r="29" spans="2:15" ht="16.5" thickBot="1" x14ac:dyDescent="0.3">
      <c r="B29" s="24" t="s">
        <v>38</v>
      </c>
      <c r="C29" s="23"/>
      <c r="D29" s="23"/>
      <c r="E29" s="24" t="s">
        <v>42</v>
      </c>
      <c r="F29" s="43" t="s">
        <v>34</v>
      </c>
      <c r="G29" s="37">
        <v>4464.3</v>
      </c>
      <c r="H29" s="23"/>
      <c r="I29" s="43" t="s">
        <v>29</v>
      </c>
      <c r="J29" s="37">
        <v>61536</v>
      </c>
      <c r="L29" s="23"/>
      <c r="M29" s="23"/>
      <c r="N29" s="23"/>
      <c r="O29" s="23"/>
    </row>
    <row r="30" spans="2:15" ht="15.75" x14ac:dyDescent="0.25">
      <c r="B30" s="23"/>
      <c r="C30" s="23"/>
      <c r="D30" s="23"/>
      <c r="E30" s="23"/>
      <c r="F30" s="23"/>
      <c r="G30" s="23"/>
      <c r="H30" s="23"/>
      <c r="I30" s="23"/>
      <c r="J30" s="23"/>
      <c r="K30" s="23"/>
      <c r="L30" s="23"/>
      <c r="M30" s="23"/>
      <c r="N30" s="23"/>
      <c r="O30" s="23"/>
    </row>
    <row r="31" spans="2:15" ht="16.5" thickBot="1" x14ac:dyDescent="0.3">
      <c r="B31" s="23"/>
      <c r="C31" s="23"/>
      <c r="E31" s="23"/>
      <c r="F31" s="23"/>
      <c r="G31" s="23"/>
      <c r="H31" s="23"/>
      <c r="I31" s="23"/>
      <c r="J31" s="23"/>
      <c r="K31" s="23"/>
      <c r="L31" s="23"/>
      <c r="M31" s="23"/>
      <c r="N31" s="23"/>
      <c r="O31" s="23"/>
    </row>
    <row r="32" spans="2:15" ht="30" customHeight="1" thickBot="1" x14ac:dyDescent="0.3">
      <c r="B32" s="5" t="s">
        <v>0</v>
      </c>
      <c r="C32" s="6" t="s">
        <v>12</v>
      </c>
      <c r="D32" s="6" t="s">
        <v>32</v>
      </c>
      <c r="E32" s="6" t="s">
        <v>33</v>
      </c>
      <c r="F32" s="6" t="s">
        <v>35</v>
      </c>
      <c r="G32" s="7" t="s">
        <v>36</v>
      </c>
      <c r="H32" s="23"/>
      <c r="I32" s="23"/>
      <c r="J32" s="23"/>
      <c r="K32" s="23"/>
      <c r="L32" s="23"/>
      <c r="M32" s="23"/>
      <c r="N32" s="23"/>
      <c r="O32" s="23"/>
    </row>
    <row r="33" spans="1:17" ht="15.75" x14ac:dyDescent="0.25">
      <c r="B33" s="2" t="s">
        <v>2</v>
      </c>
      <c r="C33" s="4">
        <v>1</v>
      </c>
      <c r="D33" s="4">
        <v>70000</v>
      </c>
      <c r="E33" s="4">
        <f>$G$29*C33+$J$29</f>
        <v>66000.3</v>
      </c>
      <c r="F33" s="4">
        <f t="shared" ref="F33:F40" si="4">D33/E33</f>
        <v>1.0606012396913347</v>
      </c>
      <c r="G33" s="41">
        <f>F33-1</f>
        <v>6.0601239691334685E-2</v>
      </c>
      <c r="H33" s="23"/>
      <c r="I33" s="23"/>
      <c r="J33" s="23"/>
      <c r="K33" s="23"/>
      <c r="L33" s="23"/>
      <c r="M33" s="23"/>
      <c r="N33" s="23"/>
      <c r="O33" s="23"/>
    </row>
    <row r="34" spans="1:17" ht="15.75" x14ac:dyDescent="0.25">
      <c r="B34" s="25" t="s">
        <v>3</v>
      </c>
      <c r="C34" s="3">
        <v>2</v>
      </c>
      <c r="D34" s="3">
        <v>60000</v>
      </c>
      <c r="E34" s="3">
        <f>$G$29*C34+$J$29</f>
        <v>70464.600000000006</v>
      </c>
      <c r="F34" s="3">
        <f t="shared" si="4"/>
        <v>0.85149138716461881</v>
      </c>
      <c r="G34" s="42">
        <f>1-F34</f>
        <v>0.14850861283538119</v>
      </c>
      <c r="H34" s="23"/>
      <c r="I34" s="23"/>
      <c r="J34" s="23"/>
      <c r="K34" s="23"/>
      <c r="L34" s="23"/>
      <c r="M34" s="23"/>
      <c r="N34" s="23"/>
      <c r="O34" s="23"/>
    </row>
    <row r="35" spans="1:17" ht="15.75" x14ac:dyDescent="0.25">
      <c r="B35" s="25" t="s">
        <v>4</v>
      </c>
      <c r="C35" s="3">
        <v>3</v>
      </c>
      <c r="D35" s="3">
        <v>80000</v>
      </c>
      <c r="E35" s="3">
        <f>$G$29*C35+$J$29</f>
        <v>74928.899999999994</v>
      </c>
      <c r="F35" s="3">
        <f t="shared" si="4"/>
        <v>1.0676788261938985</v>
      </c>
      <c r="G35" s="42">
        <f t="shared" ref="G35:G39" si="5">F35-1</f>
        <v>6.7678826193898534E-2</v>
      </c>
      <c r="H35" s="23"/>
      <c r="I35" s="23"/>
      <c r="J35" s="23"/>
      <c r="K35" s="23"/>
      <c r="L35" s="23"/>
      <c r="M35" s="23"/>
      <c r="N35" s="23"/>
      <c r="O35" s="23"/>
    </row>
    <row r="36" spans="1:17" ht="15.75" x14ac:dyDescent="0.25">
      <c r="B36" s="25" t="s">
        <v>5</v>
      </c>
      <c r="C36" s="3">
        <v>4</v>
      </c>
      <c r="D36" s="3">
        <v>80000</v>
      </c>
      <c r="E36" s="3">
        <f>$G$29*C36+$J$29</f>
        <v>79393.2</v>
      </c>
      <c r="F36" s="3">
        <f t="shared" si="4"/>
        <v>1.0076429719421816</v>
      </c>
      <c r="G36" s="42">
        <f t="shared" si="5"/>
        <v>7.6429719421815534E-3</v>
      </c>
      <c r="H36" s="23"/>
      <c r="I36" s="23"/>
      <c r="J36" s="23"/>
      <c r="K36" s="23"/>
      <c r="L36" s="23"/>
      <c r="M36" s="23"/>
      <c r="N36" s="23"/>
      <c r="O36" s="23"/>
    </row>
    <row r="37" spans="1:17" ht="15.75" x14ac:dyDescent="0.25">
      <c r="B37" s="25" t="s">
        <v>6</v>
      </c>
      <c r="C37" s="3">
        <v>5</v>
      </c>
      <c r="D37" s="3">
        <v>85000</v>
      </c>
      <c r="E37" s="3">
        <f>$G$29*C37+$J$29</f>
        <v>83857.5</v>
      </c>
      <c r="F37" s="3">
        <f t="shared" si="4"/>
        <v>1.0136243031332917</v>
      </c>
      <c r="G37" s="42">
        <f t="shared" si="5"/>
        <v>1.362430313329166E-2</v>
      </c>
      <c r="H37" s="23"/>
      <c r="I37" s="23"/>
      <c r="J37" s="23"/>
      <c r="K37" s="23"/>
      <c r="L37" s="23"/>
      <c r="M37" s="23"/>
      <c r="N37" s="23"/>
      <c r="O37" s="23"/>
      <c r="P37" s="23"/>
      <c r="Q37" s="23"/>
    </row>
    <row r="38" spans="1:17" ht="15.75" x14ac:dyDescent="0.25">
      <c r="B38" s="25" t="s">
        <v>7</v>
      </c>
      <c r="C38" s="3">
        <v>6</v>
      </c>
      <c r="D38" s="3">
        <v>90000</v>
      </c>
      <c r="E38" s="3">
        <f>$G$29*C38+$J$29</f>
        <v>88321.8</v>
      </c>
      <c r="F38" s="3">
        <f t="shared" si="4"/>
        <v>1.0190009714475927</v>
      </c>
      <c r="G38" s="42">
        <f t="shared" si="5"/>
        <v>1.9000971447592718E-2</v>
      </c>
      <c r="H38" s="23"/>
      <c r="J38" s="23"/>
      <c r="K38" s="23"/>
      <c r="L38" s="23"/>
      <c r="M38" s="23"/>
      <c r="N38" s="23"/>
      <c r="O38" s="23"/>
      <c r="P38" s="23"/>
      <c r="Q38" s="23"/>
    </row>
    <row r="39" spans="1:17" ht="15.75" x14ac:dyDescent="0.25">
      <c r="B39" s="25" t="s">
        <v>8</v>
      </c>
      <c r="C39" s="3">
        <v>7</v>
      </c>
      <c r="D39" s="3">
        <v>93000</v>
      </c>
      <c r="E39" s="3">
        <f>$G$29*C39+$J$29</f>
        <v>92786.1</v>
      </c>
      <c r="F39" s="3">
        <f t="shared" si="4"/>
        <v>1.0023053021950485</v>
      </c>
      <c r="G39" s="42">
        <f t="shared" si="5"/>
        <v>2.3053021950485419E-3</v>
      </c>
      <c r="H39" s="23"/>
      <c r="I39" s="23"/>
      <c r="J39" s="23"/>
      <c r="K39" s="23"/>
      <c r="L39" s="23"/>
      <c r="M39" s="23"/>
      <c r="N39" s="23"/>
      <c r="O39" s="23"/>
      <c r="P39" s="23"/>
      <c r="Q39" s="23"/>
    </row>
    <row r="40" spans="1:17" ht="15.75" x14ac:dyDescent="0.25">
      <c r="B40" s="25" t="s">
        <v>31</v>
      </c>
      <c r="C40" s="3">
        <v>8</v>
      </c>
      <c r="D40" s="3">
        <v>95000</v>
      </c>
      <c r="E40" s="3">
        <f>$G$29*C40+$J$29</f>
        <v>97250.4</v>
      </c>
      <c r="F40" s="10">
        <f t="shared" si="4"/>
        <v>0.97685973528129455</v>
      </c>
      <c r="G40" s="42">
        <f>1-F40</f>
        <v>2.314026471870545E-2</v>
      </c>
      <c r="H40" s="28"/>
      <c r="I40" s="23"/>
      <c r="J40" s="23"/>
      <c r="K40" s="23"/>
      <c r="L40" s="23"/>
      <c r="M40" s="23"/>
      <c r="N40" s="23"/>
      <c r="O40" s="23"/>
      <c r="P40" s="23"/>
      <c r="Q40" s="23"/>
    </row>
    <row r="41" spans="1:17" ht="15.75" x14ac:dyDescent="0.25">
      <c r="B41" s="23"/>
      <c r="C41" s="23"/>
      <c r="E41" s="23"/>
      <c r="F41" s="33"/>
      <c r="G41" s="27"/>
      <c r="H41" s="28"/>
      <c r="I41" s="23"/>
      <c r="J41" s="23"/>
      <c r="K41" s="23"/>
      <c r="L41" s="23"/>
      <c r="M41" s="23"/>
      <c r="N41" s="23"/>
      <c r="O41" s="23"/>
      <c r="P41" s="23"/>
      <c r="Q41" s="23"/>
    </row>
    <row r="42" spans="1:17" ht="15.75" x14ac:dyDescent="0.25">
      <c r="B42" s="23"/>
      <c r="C42" s="23"/>
      <c r="E42" s="23"/>
      <c r="F42" s="28"/>
      <c r="G42" s="28"/>
      <c r="H42" s="28"/>
      <c r="I42" s="23"/>
      <c r="J42" s="23"/>
      <c r="K42" s="23"/>
      <c r="L42" s="23"/>
      <c r="M42" s="23"/>
      <c r="N42" s="23"/>
      <c r="O42" s="23"/>
    </row>
    <row r="43" spans="1:17" ht="18.75" customHeight="1" x14ac:dyDescent="0.25">
      <c r="A43" s="1"/>
      <c r="B43" s="36"/>
      <c r="C43" s="36"/>
      <c r="D43" s="36"/>
      <c r="E43" s="36"/>
      <c r="F43" s="36"/>
      <c r="G43" s="36"/>
      <c r="H43" s="36"/>
      <c r="I43" s="36"/>
      <c r="J43" s="36"/>
      <c r="K43" s="36"/>
      <c r="L43" s="36"/>
      <c r="M43" s="23"/>
      <c r="N43" s="23"/>
      <c r="O43" s="23"/>
    </row>
    <row r="44" spans="1:17" ht="15.75" customHeight="1" x14ac:dyDescent="0.25">
      <c r="B44" s="36"/>
      <c r="C44" s="36"/>
      <c r="D44" s="36"/>
      <c r="E44" s="36"/>
      <c r="F44" s="36"/>
      <c r="G44" s="36"/>
      <c r="H44" s="36"/>
      <c r="I44" s="36"/>
      <c r="J44" s="36"/>
      <c r="K44" s="36"/>
      <c r="L44" s="36"/>
    </row>
    <row r="45" spans="1:17" ht="15.75" customHeight="1" x14ac:dyDescent="0.25">
      <c r="B45" s="36"/>
      <c r="C45" s="36"/>
      <c r="D45" s="36"/>
      <c r="E45" s="36"/>
      <c r="F45" s="36"/>
      <c r="G45" s="36"/>
      <c r="H45" s="36"/>
      <c r="I45" s="36"/>
      <c r="J45" s="36"/>
      <c r="K45" s="36"/>
      <c r="L45" s="36"/>
    </row>
    <row r="46" spans="1:17" ht="15.75" customHeight="1" x14ac:dyDescent="0.25">
      <c r="B46" s="36"/>
      <c r="C46" s="36"/>
      <c r="D46" s="36"/>
      <c r="E46" s="36"/>
      <c r="F46" s="36"/>
      <c r="G46" s="36"/>
      <c r="H46" s="36"/>
      <c r="I46" s="36"/>
      <c r="J46" s="36"/>
      <c r="K46" s="36"/>
      <c r="L46" s="36"/>
    </row>
    <row r="47" spans="1:17" ht="15.75" x14ac:dyDescent="0.25">
      <c r="B47" s="23"/>
      <c r="C47" s="23"/>
      <c r="D47" s="23"/>
      <c r="E47" s="23"/>
      <c r="F47" s="23"/>
      <c r="G47" s="23"/>
    </row>
    <row r="48" spans="1:17" ht="15.75" x14ac:dyDescent="0.25">
      <c r="B48" s="23"/>
      <c r="C48" s="23"/>
      <c r="D48" s="23"/>
      <c r="E48" s="23"/>
      <c r="F48" s="23"/>
      <c r="G48" s="23"/>
    </row>
    <row r="49" spans="2:7" ht="15.75" x14ac:dyDescent="0.25">
      <c r="B49" s="23"/>
      <c r="C49" s="23"/>
      <c r="D49" s="23"/>
      <c r="E49" s="23"/>
      <c r="F49" s="23"/>
      <c r="G49" s="23"/>
    </row>
    <row r="50" spans="2:7" ht="15.75" x14ac:dyDescent="0.25">
      <c r="B50" s="23"/>
      <c r="C50" s="23"/>
      <c r="D50" s="23"/>
      <c r="E50" s="23"/>
      <c r="F50" s="23"/>
      <c r="G50" s="23"/>
    </row>
    <row r="51" spans="2:7" ht="15.75" x14ac:dyDescent="0.25">
      <c r="D51" s="23"/>
    </row>
    <row r="52" spans="2:7" ht="15.75" x14ac:dyDescent="0.25">
      <c r="D52" s="23"/>
    </row>
  </sheetData>
  <phoneticPr fontId="3" type="noConversion"/>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acer</cp:lastModifiedBy>
  <dcterms:created xsi:type="dcterms:W3CDTF">2021-10-25T23:06:24Z</dcterms:created>
  <dcterms:modified xsi:type="dcterms:W3CDTF">2021-11-02T23:33:51Z</dcterms:modified>
</cp:coreProperties>
</file>