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9"/>
  <c r="L10"/>
  <c r="L11"/>
  <c r="L12"/>
  <c r="L13"/>
  <c r="L14"/>
  <c r="L15"/>
  <c r="L16"/>
  <c r="L17"/>
  <c r="L18"/>
  <c r="L19"/>
  <c r="L20"/>
  <c r="L21"/>
  <c r="L22"/>
  <c r="L23"/>
  <c r="L24"/>
  <c r="L25"/>
  <c r="L8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9" i="2"/>
  <c r="H29"/>
  <c r="K30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<sst xmlns="http://schemas.openxmlformats.org/spreadsheetml/2006/main" count="129" uniqueCount="86">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</sst>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4" formatCode="0.0"/>
    <numFmt numFmtId="169" formatCode="&quot;$&quot;\ #,##0.00"/>
    <numFmt numFmtId="171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7" fillId="0" borderId="0" xfId="0" applyNumberFormat="1" applyFont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169" fontId="0" fillId="0" borderId="0" xfId="1" applyNumberFormat="1" applyFont="1" applyAlignment="1">
      <alignment horizontal="center" vertical="center"/>
    </xf>
    <xf numFmtId="171" fontId="0" fillId="0" borderId="0" xfId="1" applyNumberFormat="1" applyFont="1" applyAlignment="1">
      <alignment horizont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</cellXfs>
  <cellStyles count="2">
    <cellStyle name="Moneda" xfId="1" builtinId="4"/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142875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849630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2" workbookViewId="0">
      <selection activeCell="K30" sqref="K30"/>
    </sheetView>
  </sheetViews>
  <sheetFormatPr baseColWidth="10" defaultRowHeight="15.75"/>
  <cols>
    <col min="4" max="4" width="11.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16">
        <v>0.35</v>
      </c>
      <c r="E25" s="16">
        <v>0.25</v>
      </c>
      <c r="F25" s="16">
        <v>0.1</v>
      </c>
      <c r="G25" s="16">
        <v>0.3</v>
      </c>
    </row>
    <row r="26" spans="1:11" ht="24.9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ht="24.95" customHeight="1" thickBot="1">
      <c r="B27" s="18" t="s">
        <v>20</v>
      </c>
      <c r="C27" s="18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1">
        <f>D27*$D$25+E27*$E$25+F27*$F$25+G27*$G$25</f>
        <v>8.3550000000000004</v>
      </c>
    </row>
    <row r="28" spans="1:11" ht="24.95" customHeight="1" thickBot="1">
      <c r="B28" s="18" t="s">
        <v>28</v>
      </c>
      <c r="C28" s="18" t="s">
        <v>29</v>
      </c>
      <c r="D28" s="19">
        <v>8.9</v>
      </c>
      <c r="E28" s="20">
        <v>8</v>
      </c>
      <c r="F28" s="19">
        <v>8.9</v>
      </c>
      <c r="G28" s="19">
        <v>6.7</v>
      </c>
      <c r="H28" s="21">
        <f>D28*$D$25+E28*$E$25+F28*$F$25+G28*$G$25</f>
        <v>8.0150000000000006</v>
      </c>
    </row>
    <row r="29" spans="1:11" ht="24.95" customHeight="1" thickBot="1">
      <c r="B29" s="18" t="s">
        <v>14</v>
      </c>
      <c r="C29" s="18" t="s">
        <v>15</v>
      </c>
      <c r="D29" s="20">
        <v>8</v>
      </c>
      <c r="E29" s="19">
        <v>9.5</v>
      </c>
      <c r="F29" s="19">
        <v>5.8</v>
      </c>
      <c r="G29" s="19">
        <v>7.5</v>
      </c>
      <c r="H29" s="21">
        <f>D29*$D$25+E29*$E$25+F29*$F$25+G29*$G$25</f>
        <v>8.004999999999999</v>
      </c>
    </row>
    <row r="30" spans="1:11" ht="24.95" customHeight="1" thickBot="1">
      <c r="B30" s="18" t="s">
        <v>16</v>
      </c>
      <c r="C30" s="18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1">
        <f>D30*$D$25+E30*$E$25+F30*$F$25+G30*$G$25</f>
        <v>7.5449999999999999</v>
      </c>
    </row>
    <row r="31" spans="1:11" ht="24.95" customHeight="1" thickBot="1">
      <c r="B31" s="18" t="s">
        <v>22</v>
      </c>
      <c r="C31" s="18" t="s">
        <v>23</v>
      </c>
      <c r="D31" s="19">
        <v>5.9</v>
      </c>
      <c r="E31" s="19">
        <v>6.9</v>
      </c>
      <c r="F31" s="19">
        <v>7.9</v>
      </c>
      <c r="G31" s="19">
        <v>7.9</v>
      </c>
      <c r="H31" s="21">
        <f>D31*$D$25+E31*$E$25+F31*$F$25+G31*$G$25</f>
        <v>6.95</v>
      </c>
    </row>
    <row r="32" spans="1:11" ht="24.95" customHeight="1" thickBot="1">
      <c r="B32" s="18" t="s">
        <v>24</v>
      </c>
      <c r="C32" s="18" t="s">
        <v>25</v>
      </c>
      <c r="D32" s="19">
        <v>5.8</v>
      </c>
      <c r="E32" s="19">
        <v>7.9</v>
      </c>
      <c r="F32" s="19">
        <v>8.9</v>
      </c>
      <c r="G32" s="19">
        <v>6.8</v>
      </c>
      <c r="H32" s="21">
        <f>D32*$D$25+E32*$E$25+F32*$F$25+G32*$G$25</f>
        <v>6.9349999999999996</v>
      </c>
    </row>
    <row r="33" spans="2:8" ht="24.95" customHeight="1" thickBot="1">
      <c r="B33" s="18" t="s">
        <v>26</v>
      </c>
      <c r="C33" s="18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1">
        <f>D33*$D$25+E33*$E$25+F33*$F$25+G33*$G$25</f>
        <v>6.84</v>
      </c>
    </row>
    <row r="34" spans="2:8" ht="24.95" customHeight="1" thickBot="1">
      <c r="B34" s="18" t="s">
        <v>18</v>
      </c>
      <c r="C34" s="18" t="s">
        <v>19</v>
      </c>
      <c r="D34" s="19">
        <v>6.8</v>
      </c>
      <c r="E34" s="19">
        <v>6.7</v>
      </c>
      <c r="F34" s="19">
        <v>7.8</v>
      </c>
      <c r="G34" s="19">
        <v>5.8</v>
      </c>
      <c r="H34" s="21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4" priority="2" operator="lessThan">
      <formula>6</formula>
    </cfRule>
  </conditionalFormatting>
  <conditionalFormatting sqref="H26:H34">
    <cfRule type="cellIs" dxfId="3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A22" workbookViewId="0">
      <selection activeCell="I40" sqref="I40"/>
    </sheetView>
  </sheetViews>
  <sheetFormatPr baseColWidth="10" defaultRowHeight="15.75"/>
  <cols>
    <col min="5" max="5" width="13.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D24" s="3"/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7.75" customHeight="1" thickBot="1">
      <c r="C28" s="23" t="s">
        <v>33</v>
      </c>
      <c r="D28" s="24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85</v>
      </c>
      <c r="K28" s="22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26">
        <v>680000</v>
      </c>
      <c r="H29" s="27">
        <f>G29+F29*10%*G29</f>
        <v>816000</v>
      </c>
      <c r="I29" s="7">
        <f>IF(E29="fonasa",H29*$G$24,G29*$G$25)</f>
        <v>57120.000000000007</v>
      </c>
      <c r="J29" s="36">
        <f>H29*$G$26</f>
        <v>97920</v>
      </c>
      <c r="K29" s="36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26">
        <v>780000</v>
      </c>
      <c r="H30" s="27">
        <f t="shared" ref="H30:H36" si="0">G30+F30*10%*G30</f>
        <v>1014000</v>
      </c>
      <c r="I30" s="7">
        <f t="shared" ref="I30:I36" si="1">IF(E30="fonasa",H30*$G$24,G30*$G$25)</f>
        <v>62400</v>
      </c>
      <c r="J30" s="36">
        <f t="shared" ref="J30:J36" si="2">H30*$G$26</f>
        <v>121680</v>
      </c>
      <c r="K30" s="36">
        <f t="shared" ref="K30:K36" si="3">H30-I30-J30</f>
        <v>829920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26">
        <v>1200000</v>
      </c>
      <c r="H31" s="27">
        <f t="shared" si="0"/>
        <v>1320000</v>
      </c>
      <c r="I31" s="7">
        <f t="shared" si="1"/>
        <v>96000</v>
      </c>
      <c r="J31" s="36">
        <f t="shared" si="2"/>
        <v>158400</v>
      </c>
      <c r="K31" s="36">
        <f t="shared" si="3"/>
        <v>1065600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26">
        <v>890000</v>
      </c>
      <c r="H32" s="27">
        <f t="shared" si="0"/>
        <v>1157000</v>
      </c>
      <c r="I32" s="7">
        <f t="shared" si="1"/>
        <v>80990.000000000015</v>
      </c>
      <c r="J32" s="36">
        <f t="shared" si="2"/>
        <v>138840</v>
      </c>
      <c r="K32" s="36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26">
        <v>680000</v>
      </c>
      <c r="H33" s="27">
        <f t="shared" si="0"/>
        <v>816000</v>
      </c>
      <c r="I33" s="7">
        <f t="shared" si="1"/>
        <v>57120.000000000007</v>
      </c>
      <c r="J33" s="36">
        <f t="shared" si="2"/>
        <v>97920</v>
      </c>
      <c r="K33" s="36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26">
        <v>580000</v>
      </c>
      <c r="H34" s="27">
        <f t="shared" si="0"/>
        <v>812000</v>
      </c>
      <c r="I34" s="7">
        <f t="shared" si="1"/>
        <v>46400</v>
      </c>
      <c r="J34" s="36">
        <f t="shared" si="2"/>
        <v>97440</v>
      </c>
      <c r="K34" s="36">
        <f t="shared" si="3"/>
        <v>668160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26">
        <v>780000</v>
      </c>
      <c r="H35" s="27">
        <f t="shared" si="0"/>
        <v>1014000</v>
      </c>
      <c r="I35" s="7">
        <f t="shared" si="1"/>
        <v>62400</v>
      </c>
      <c r="J35" s="36">
        <f t="shared" si="2"/>
        <v>121680</v>
      </c>
      <c r="K35" s="36">
        <f t="shared" si="3"/>
        <v>829920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26">
        <v>890000</v>
      </c>
      <c r="H36" s="27">
        <f t="shared" si="0"/>
        <v>1335000</v>
      </c>
      <c r="I36" s="7">
        <f t="shared" si="1"/>
        <v>71200</v>
      </c>
      <c r="J36" s="36">
        <f t="shared" si="2"/>
        <v>160200</v>
      </c>
      <c r="K36" s="36">
        <f t="shared" si="3"/>
        <v>1103600</v>
      </c>
    </row>
    <row r="37" spans="3:11" ht="20.100000000000001" customHeight="1"/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19" workbookViewId="0">
      <selection activeCell="N14" sqref="N14"/>
    </sheetView>
  </sheetViews>
  <sheetFormatPr baseColWidth="10" defaultRowHeight="15.75"/>
  <cols>
    <col min="2" max="13" width="18.625" customWidth="1"/>
  </cols>
  <sheetData>
    <row r="4" spans="2:13">
      <c r="F4" t="s">
        <v>45</v>
      </c>
      <c r="K4" s="13">
        <v>0.4</v>
      </c>
    </row>
    <row r="6" spans="2:13" ht="18" customHeight="1" thickBot="1">
      <c r="B6" s="30" t="s">
        <v>46</v>
      </c>
      <c r="C6" s="31"/>
      <c r="D6" s="31" t="s">
        <v>47</v>
      </c>
      <c r="E6" s="31" t="s">
        <v>48</v>
      </c>
      <c r="F6" s="31" t="s">
        <v>49</v>
      </c>
      <c r="G6" s="31" t="s">
        <v>50</v>
      </c>
      <c r="H6" s="31" t="s">
        <v>51</v>
      </c>
      <c r="I6" s="31" t="s">
        <v>52</v>
      </c>
      <c r="J6" s="31" t="s">
        <v>53</v>
      </c>
      <c r="K6" s="31" t="s">
        <v>54</v>
      </c>
      <c r="L6" s="31" t="s">
        <v>55</v>
      </c>
      <c r="M6" s="32" t="s">
        <v>56</v>
      </c>
    </row>
    <row r="7" spans="2:13" ht="18" customHeight="1" thickBot="1">
      <c r="B7" s="33" t="s">
        <v>14</v>
      </c>
      <c r="C7" s="25" t="s">
        <v>15</v>
      </c>
      <c r="D7" s="29">
        <v>10</v>
      </c>
      <c r="E7" s="29">
        <v>8</v>
      </c>
      <c r="F7" s="29">
        <v>10</v>
      </c>
      <c r="G7" s="29">
        <v>7</v>
      </c>
      <c r="H7" s="29">
        <v>5.4</v>
      </c>
      <c r="I7" s="35">
        <f>AVERAGE(D7:H7)</f>
        <v>8.08</v>
      </c>
      <c r="J7" s="29" t="str">
        <f>IF(I7&gt;=8,"EXIMIDO","DA EXAMEN")</f>
        <v>EXIMIDO</v>
      </c>
      <c r="K7" s="29">
        <v>8.08</v>
      </c>
      <c r="L7" s="35">
        <f>I7</f>
        <v>8.08</v>
      </c>
      <c r="M7" s="34" t="str">
        <f>IF(L7&gt;=6,"aprobado","reprobado")</f>
        <v>aprobado</v>
      </c>
    </row>
    <row r="8" spans="2:13" ht="18" customHeight="1" thickBot="1">
      <c r="B8" s="33" t="s">
        <v>16</v>
      </c>
      <c r="C8" s="25" t="s">
        <v>17</v>
      </c>
      <c r="D8" s="29">
        <v>8</v>
      </c>
      <c r="E8" s="29">
        <v>7</v>
      </c>
      <c r="F8" s="29">
        <v>5.4</v>
      </c>
      <c r="G8" s="29">
        <v>1.5</v>
      </c>
      <c r="H8" s="29">
        <v>5.5</v>
      </c>
      <c r="I8" s="35">
        <f t="shared" ref="I8:I25" si="0">AVERAGE(D8:H8)</f>
        <v>5.4799999999999995</v>
      </c>
      <c r="J8" s="29" t="str">
        <f t="shared" ref="J8:J25" si="1">IF(I8&gt;=8,"EXIMIDO","DA EXAMEN")</f>
        <v>DA EXAMEN</v>
      </c>
      <c r="K8" s="29">
        <v>8.4</v>
      </c>
      <c r="L8" s="28">
        <f>AVERAGE(D8:H8)*60%+K8*40%</f>
        <v>6.6479999999999997</v>
      </c>
      <c r="M8" s="34" t="str">
        <f t="shared" ref="M8:M25" si="2">IF(L8&gt;=6,"aprobado","reprobado")</f>
        <v>aprobado</v>
      </c>
    </row>
    <row r="9" spans="2:13" ht="18" customHeight="1" thickBot="1">
      <c r="B9" s="33" t="s">
        <v>18</v>
      </c>
      <c r="C9" s="25" t="s">
        <v>19</v>
      </c>
      <c r="D9" s="29">
        <v>7.5</v>
      </c>
      <c r="E9" s="29">
        <v>6</v>
      </c>
      <c r="F9" s="29">
        <v>10</v>
      </c>
      <c r="G9" s="29">
        <v>5.4</v>
      </c>
      <c r="H9" s="29">
        <v>6</v>
      </c>
      <c r="I9" s="35">
        <f t="shared" si="0"/>
        <v>6.9799999999999995</v>
      </c>
      <c r="J9" s="29" t="str">
        <f t="shared" si="1"/>
        <v>DA EXAMEN</v>
      </c>
      <c r="K9" s="29">
        <v>9</v>
      </c>
      <c r="L9" s="28">
        <f t="shared" ref="L9:L25" si="3">AVERAGE(D9:H9)*60%+K9*40%</f>
        <v>7.7880000000000003</v>
      </c>
      <c r="M9" s="34" t="str">
        <f t="shared" si="2"/>
        <v>aprobado</v>
      </c>
    </row>
    <row r="10" spans="2:13" ht="18" customHeight="1" thickBot="1">
      <c r="B10" s="33" t="s">
        <v>20</v>
      </c>
      <c r="C10" s="25" t="s">
        <v>21</v>
      </c>
      <c r="D10" s="29">
        <v>7</v>
      </c>
      <c r="E10" s="29">
        <v>7.2</v>
      </c>
      <c r="F10" s="29">
        <v>8</v>
      </c>
      <c r="G10" s="29">
        <v>8.9</v>
      </c>
      <c r="H10" s="29">
        <v>3.4</v>
      </c>
      <c r="I10" s="35">
        <f t="shared" si="0"/>
        <v>6.9</v>
      </c>
      <c r="J10" s="29" t="str">
        <f t="shared" si="1"/>
        <v>DA EXAMEN</v>
      </c>
      <c r="K10" s="29">
        <v>7.5</v>
      </c>
      <c r="L10" s="28">
        <f t="shared" si="3"/>
        <v>7.14</v>
      </c>
      <c r="M10" s="34" t="str">
        <f t="shared" si="2"/>
        <v>aprobado</v>
      </c>
    </row>
    <row r="11" spans="2:13" ht="18" customHeight="1" thickBot="1">
      <c r="B11" s="33" t="s">
        <v>22</v>
      </c>
      <c r="C11" s="25" t="s">
        <v>23</v>
      </c>
      <c r="D11" s="29">
        <v>6.8</v>
      </c>
      <c r="E11" s="29">
        <v>6</v>
      </c>
      <c r="F11" s="29">
        <v>5.4</v>
      </c>
      <c r="G11" s="29">
        <v>7</v>
      </c>
      <c r="H11" s="29">
        <v>10</v>
      </c>
      <c r="I11" s="35">
        <f t="shared" si="0"/>
        <v>7.0400000000000009</v>
      </c>
      <c r="J11" s="29" t="str">
        <f t="shared" si="1"/>
        <v>DA EXAMEN</v>
      </c>
      <c r="K11" s="29">
        <v>8.1999999999999993</v>
      </c>
      <c r="L11" s="28">
        <f t="shared" si="3"/>
        <v>7.5039999999999996</v>
      </c>
      <c r="M11" s="34" t="str">
        <f t="shared" si="2"/>
        <v>aprobado</v>
      </c>
    </row>
    <row r="12" spans="2:13" ht="18" customHeight="1" thickBot="1">
      <c r="B12" s="33" t="s">
        <v>24</v>
      </c>
      <c r="C12" s="25" t="s">
        <v>25</v>
      </c>
      <c r="D12" s="29">
        <v>6.6</v>
      </c>
      <c r="E12" s="29">
        <v>5.5</v>
      </c>
      <c r="F12" s="29">
        <v>8</v>
      </c>
      <c r="G12" s="29">
        <v>10</v>
      </c>
      <c r="H12" s="29">
        <v>8</v>
      </c>
      <c r="I12" s="35">
        <f t="shared" si="0"/>
        <v>7.62</v>
      </c>
      <c r="J12" s="29" t="str">
        <f t="shared" si="1"/>
        <v>DA EXAMEN</v>
      </c>
      <c r="K12" s="29">
        <v>9.5</v>
      </c>
      <c r="L12" s="28">
        <f t="shared" si="3"/>
        <v>8.3719999999999999</v>
      </c>
      <c r="M12" s="34" t="str">
        <f t="shared" si="2"/>
        <v>aprobado</v>
      </c>
    </row>
    <row r="13" spans="2:13" ht="18" customHeight="1" thickBot="1">
      <c r="B13" s="33" t="s">
        <v>26</v>
      </c>
      <c r="C13" s="25" t="s">
        <v>27</v>
      </c>
      <c r="D13" s="29">
        <v>7</v>
      </c>
      <c r="E13" s="29">
        <v>3.4</v>
      </c>
      <c r="F13" s="29">
        <v>7.6</v>
      </c>
      <c r="G13" s="29">
        <v>8</v>
      </c>
      <c r="H13" s="29">
        <v>7.6</v>
      </c>
      <c r="I13" s="35">
        <f t="shared" si="0"/>
        <v>6.7200000000000006</v>
      </c>
      <c r="J13" s="29" t="str">
        <f t="shared" si="1"/>
        <v>DA EXAMEN</v>
      </c>
      <c r="K13" s="29">
        <v>8.5</v>
      </c>
      <c r="L13" s="28">
        <f t="shared" si="3"/>
        <v>7.4320000000000004</v>
      </c>
      <c r="M13" s="34" t="str">
        <f t="shared" si="2"/>
        <v>aprobado</v>
      </c>
    </row>
    <row r="14" spans="2:13" ht="18" customHeight="1" thickBot="1">
      <c r="B14" s="33" t="s">
        <v>28</v>
      </c>
      <c r="C14" s="25" t="s">
        <v>29</v>
      </c>
      <c r="D14" s="29">
        <v>5</v>
      </c>
      <c r="E14" s="29">
        <v>5.6</v>
      </c>
      <c r="F14" s="29">
        <v>7.7</v>
      </c>
      <c r="G14" s="29">
        <v>7.5</v>
      </c>
      <c r="H14" s="29">
        <v>7.7</v>
      </c>
      <c r="I14" s="35">
        <f t="shared" si="0"/>
        <v>6.7</v>
      </c>
      <c r="J14" s="29" t="str">
        <f t="shared" si="1"/>
        <v>DA EXAMEN</v>
      </c>
      <c r="K14" s="29">
        <v>8.4</v>
      </c>
      <c r="L14" s="28">
        <f t="shared" si="3"/>
        <v>7.38</v>
      </c>
      <c r="M14" s="34" t="str">
        <f t="shared" si="2"/>
        <v>aprobado</v>
      </c>
    </row>
    <row r="15" spans="2:13" ht="18" customHeight="1" thickBot="1">
      <c r="B15" s="33" t="s">
        <v>74</v>
      </c>
      <c r="C15" s="25" t="s">
        <v>57</v>
      </c>
      <c r="D15" s="29">
        <v>5.3</v>
      </c>
      <c r="E15" s="29">
        <v>10</v>
      </c>
      <c r="F15" s="29">
        <v>9.8000000000000007</v>
      </c>
      <c r="G15" s="29">
        <v>7</v>
      </c>
      <c r="H15" s="29">
        <v>9.8000000000000007</v>
      </c>
      <c r="I15" s="35">
        <f t="shared" si="0"/>
        <v>8.3800000000000008</v>
      </c>
      <c r="J15" s="29" t="str">
        <f t="shared" si="1"/>
        <v>EXIMIDO</v>
      </c>
      <c r="K15" s="29">
        <v>8.3800000000000008</v>
      </c>
      <c r="L15" s="28">
        <f t="shared" si="3"/>
        <v>8.3800000000000008</v>
      </c>
      <c r="M15" s="34" t="str">
        <f t="shared" si="2"/>
        <v>aprobado</v>
      </c>
    </row>
    <row r="16" spans="2:13" ht="18" customHeight="1" thickBot="1">
      <c r="B16" s="33" t="s">
        <v>75</v>
      </c>
      <c r="C16" s="25" t="s">
        <v>58</v>
      </c>
      <c r="D16" s="29">
        <v>8</v>
      </c>
      <c r="E16" s="29">
        <v>5.6</v>
      </c>
      <c r="F16" s="29">
        <v>9.6999999999999993</v>
      </c>
      <c r="G16" s="29">
        <v>6.8</v>
      </c>
      <c r="H16" s="29">
        <v>9.6999999999999993</v>
      </c>
      <c r="I16" s="35">
        <f t="shared" si="0"/>
        <v>7.9599999999999991</v>
      </c>
      <c r="J16" s="29" t="str">
        <f t="shared" si="1"/>
        <v>DA EXAMEN</v>
      </c>
      <c r="K16" s="29">
        <v>7.9</v>
      </c>
      <c r="L16" s="28">
        <f t="shared" si="3"/>
        <v>7.9359999999999991</v>
      </c>
      <c r="M16" s="34" t="str">
        <f t="shared" si="2"/>
        <v>aprobado</v>
      </c>
    </row>
    <row r="17" spans="2:13" ht="18" customHeight="1" thickBot="1">
      <c r="B17" s="33" t="s">
        <v>76</v>
      </c>
      <c r="C17" s="25" t="s">
        <v>59</v>
      </c>
      <c r="D17" s="29">
        <v>9.5</v>
      </c>
      <c r="E17" s="29">
        <v>5.4</v>
      </c>
      <c r="F17" s="29">
        <v>4.5</v>
      </c>
      <c r="G17" s="29">
        <v>6.6</v>
      </c>
      <c r="H17" s="29">
        <v>4.5</v>
      </c>
      <c r="I17" s="35">
        <f t="shared" si="0"/>
        <v>6.1</v>
      </c>
      <c r="J17" s="29" t="str">
        <f t="shared" si="1"/>
        <v>DA EXAMEN</v>
      </c>
      <c r="K17" s="29">
        <v>8.9</v>
      </c>
      <c r="L17" s="28">
        <f t="shared" si="3"/>
        <v>7.2200000000000006</v>
      </c>
      <c r="M17" s="34" t="str">
        <f t="shared" si="2"/>
        <v>aprobado</v>
      </c>
    </row>
    <row r="18" spans="2:13" ht="18" customHeight="1" thickBot="1">
      <c r="B18" s="33" t="s">
        <v>77</v>
      </c>
      <c r="C18" s="25" t="s">
        <v>60</v>
      </c>
      <c r="D18" s="29">
        <v>1.7</v>
      </c>
      <c r="E18" s="29">
        <v>3.4</v>
      </c>
      <c r="F18" s="29">
        <v>5.6</v>
      </c>
      <c r="G18" s="29">
        <v>7</v>
      </c>
      <c r="H18" s="29">
        <v>5.6</v>
      </c>
      <c r="I18" s="35">
        <f t="shared" si="0"/>
        <v>4.6599999999999993</v>
      </c>
      <c r="J18" s="29" t="str">
        <f t="shared" si="1"/>
        <v>DA EXAMEN</v>
      </c>
      <c r="K18" s="29">
        <v>4.5</v>
      </c>
      <c r="L18" s="28">
        <f t="shared" si="3"/>
        <v>4.5959999999999992</v>
      </c>
      <c r="M18" s="34" t="str">
        <f t="shared" si="2"/>
        <v>reprobado</v>
      </c>
    </row>
    <row r="19" spans="2:13" ht="18" customHeight="1" thickBot="1">
      <c r="B19" s="33" t="s">
        <v>78</v>
      </c>
      <c r="C19" s="25" t="s">
        <v>21</v>
      </c>
      <c r="D19" s="29">
        <v>10</v>
      </c>
      <c r="E19" s="29">
        <v>5</v>
      </c>
      <c r="F19" s="29">
        <v>7.6</v>
      </c>
      <c r="G19" s="29">
        <v>10</v>
      </c>
      <c r="H19" s="29">
        <v>7.6</v>
      </c>
      <c r="I19" s="35">
        <f t="shared" si="0"/>
        <v>8.0400000000000009</v>
      </c>
      <c r="J19" s="29" t="str">
        <f t="shared" si="1"/>
        <v>EXIMIDO</v>
      </c>
      <c r="K19" s="29">
        <v>8.0399999999999991</v>
      </c>
      <c r="L19" s="28">
        <f t="shared" si="3"/>
        <v>8.0400000000000009</v>
      </c>
      <c r="M19" s="34" t="str">
        <f t="shared" si="2"/>
        <v>aprobado</v>
      </c>
    </row>
    <row r="20" spans="2:13" ht="18" customHeight="1" thickBot="1">
      <c r="B20" s="33" t="s">
        <v>79</v>
      </c>
      <c r="C20" s="25" t="s">
        <v>61</v>
      </c>
      <c r="D20" s="29">
        <v>8</v>
      </c>
      <c r="E20" s="29">
        <v>4.5</v>
      </c>
      <c r="F20" s="29">
        <v>2.2999999999999998</v>
      </c>
      <c r="G20" s="29">
        <v>5.3</v>
      </c>
      <c r="H20" s="29">
        <v>2.2999999999999998</v>
      </c>
      <c r="I20" s="35">
        <f t="shared" si="0"/>
        <v>4.4800000000000004</v>
      </c>
      <c r="J20" s="29" t="str">
        <f t="shared" si="1"/>
        <v>DA EXAMEN</v>
      </c>
      <c r="K20" s="29">
        <v>4.8</v>
      </c>
      <c r="L20" s="28">
        <f t="shared" si="3"/>
        <v>4.6080000000000005</v>
      </c>
      <c r="M20" s="34" t="str">
        <f t="shared" si="2"/>
        <v>reprobado</v>
      </c>
    </row>
    <row r="21" spans="2:13" ht="18" customHeight="1" thickBot="1">
      <c r="B21" s="33" t="s">
        <v>80</v>
      </c>
      <c r="C21" s="25" t="s">
        <v>62</v>
      </c>
      <c r="D21" s="29">
        <v>3</v>
      </c>
      <c r="E21" s="29">
        <v>1.2</v>
      </c>
      <c r="F21" s="29">
        <v>4.3</v>
      </c>
      <c r="G21" s="29">
        <v>8</v>
      </c>
      <c r="H21" s="29">
        <v>4.3</v>
      </c>
      <c r="I21" s="35">
        <f t="shared" si="0"/>
        <v>4.16</v>
      </c>
      <c r="J21" s="29" t="str">
        <f t="shared" si="1"/>
        <v>DA EXAMEN</v>
      </c>
      <c r="K21" s="29">
        <v>5.5</v>
      </c>
      <c r="L21" s="28">
        <f t="shared" si="3"/>
        <v>4.6959999999999997</v>
      </c>
      <c r="M21" s="34" t="str">
        <f t="shared" si="2"/>
        <v>reprobado</v>
      </c>
    </row>
    <row r="22" spans="2:13" ht="18" customHeight="1" thickBot="1">
      <c r="B22" s="33" t="s">
        <v>81</v>
      </c>
      <c r="C22" s="25" t="s">
        <v>63</v>
      </c>
      <c r="D22" s="29">
        <v>7.8</v>
      </c>
      <c r="E22" s="29">
        <v>5.8</v>
      </c>
      <c r="F22" s="29">
        <v>5.4</v>
      </c>
      <c r="G22" s="29">
        <v>9.5</v>
      </c>
      <c r="H22" s="29">
        <v>5.4</v>
      </c>
      <c r="I22" s="35">
        <f t="shared" si="0"/>
        <v>6.7799999999999994</v>
      </c>
      <c r="J22" s="29" t="str">
        <f t="shared" si="1"/>
        <v>DA EXAMEN</v>
      </c>
      <c r="K22" s="29">
        <v>9.4</v>
      </c>
      <c r="L22" s="28">
        <f t="shared" si="3"/>
        <v>7.8279999999999994</v>
      </c>
      <c r="M22" s="34" t="str">
        <f t="shared" si="2"/>
        <v>aprobado</v>
      </c>
    </row>
    <row r="23" spans="2:13" ht="18" customHeight="1" thickBot="1">
      <c r="B23" s="33" t="s">
        <v>82</v>
      </c>
      <c r="C23" s="25" t="s">
        <v>64</v>
      </c>
      <c r="D23" s="29">
        <v>10</v>
      </c>
      <c r="E23" s="29">
        <v>7.7</v>
      </c>
      <c r="F23" s="29">
        <v>7.6</v>
      </c>
      <c r="G23" s="29">
        <v>10</v>
      </c>
      <c r="H23" s="29">
        <v>7.6</v>
      </c>
      <c r="I23" s="35">
        <f t="shared" si="0"/>
        <v>8.58</v>
      </c>
      <c r="J23" s="29" t="str">
        <f t="shared" si="1"/>
        <v>EXIMIDO</v>
      </c>
      <c r="K23" s="29">
        <v>8.58</v>
      </c>
      <c r="L23" s="28">
        <f t="shared" si="3"/>
        <v>8.58</v>
      </c>
      <c r="M23" s="34" t="str">
        <f t="shared" si="2"/>
        <v>aprobado</v>
      </c>
    </row>
    <row r="24" spans="2:13" ht="18" customHeight="1" thickBot="1">
      <c r="B24" s="33" t="s">
        <v>83</v>
      </c>
      <c r="C24" s="25" t="s">
        <v>65</v>
      </c>
      <c r="D24" s="29">
        <v>0</v>
      </c>
      <c r="E24" s="29">
        <v>7</v>
      </c>
      <c r="F24" s="29">
        <v>1.2</v>
      </c>
      <c r="G24" s="29">
        <v>3</v>
      </c>
      <c r="H24" s="29">
        <v>1.2</v>
      </c>
      <c r="I24" s="35">
        <f t="shared" si="0"/>
        <v>2.4799999999999995</v>
      </c>
      <c r="J24" s="29" t="str">
        <f t="shared" si="1"/>
        <v>DA EXAMEN</v>
      </c>
      <c r="K24" s="29">
        <v>4.3</v>
      </c>
      <c r="L24" s="28">
        <f t="shared" si="3"/>
        <v>3.2079999999999997</v>
      </c>
      <c r="M24" s="34" t="str">
        <f t="shared" si="2"/>
        <v>reprobado</v>
      </c>
    </row>
    <row r="25" spans="2:13" ht="18" customHeight="1">
      <c r="B25" s="33" t="s">
        <v>84</v>
      </c>
      <c r="C25" s="25" t="s">
        <v>66</v>
      </c>
      <c r="D25" s="29">
        <v>9</v>
      </c>
      <c r="E25" s="29">
        <v>10</v>
      </c>
      <c r="F25" s="29">
        <v>7</v>
      </c>
      <c r="G25" s="29">
        <v>8.9</v>
      </c>
      <c r="H25" s="29">
        <v>7</v>
      </c>
      <c r="I25" s="35">
        <f t="shared" si="0"/>
        <v>8.379999999999999</v>
      </c>
      <c r="J25" s="29" t="str">
        <f t="shared" si="1"/>
        <v>EXIMIDO</v>
      </c>
      <c r="K25" s="29">
        <v>8.3800000000000008</v>
      </c>
      <c r="L25" s="28">
        <f t="shared" si="3"/>
        <v>8.379999999999999</v>
      </c>
      <c r="M25" s="34" t="str">
        <f t="shared" si="2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N19">
    <cfRule type="containsText" dxfId="2" priority="2" operator="containsText" text="reprobado">
      <formula>NOT(ISERROR(SEARCH("reprobado",N19)))</formula>
    </cfRule>
  </conditionalFormatting>
  <conditionalFormatting sqref="M7:M25">
    <cfRule type="containsText" dxfId="0" priority="1" operator="containsText" text="reprobado">
      <formula>NOT(ISERROR(SEARCH("reprobado",M7)))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2022-04-04T14:02:18Z</dcterms:created>
  <dcterms:modified xsi:type="dcterms:W3CDTF">2024-04-10T16:00:04Z</dcterms:modified>
</cp:coreProperties>
</file>