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9" i="1"/>
  <c r="L16"/>
  <c r="L17"/>
  <c r="L18"/>
  <c r="L19"/>
  <c r="L20"/>
  <c r="L21"/>
  <c r="L22"/>
  <c r="L15"/>
  <c r="F17"/>
  <c r="F15"/>
  <c r="J22"/>
  <c r="J17"/>
  <c r="N17" s="1"/>
  <c r="J16"/>
  <c r="J18"/>
  <c r="J19"/>
  <c r="J20"/>
  <c r="J21"/>
  <c r="J15"/>
  <c r="N15" s="1"/>
  <c r="H9" i="2"/>
  <c r="H10"/>
  <c r="H11"/>
  <c r="H12"/>
  <c r="H13"/>
  <c r="H8"/>
  <c r="H14" s="1"/>
  <c r="H25" s="1"/>
  <c r="D14"/>
  <c r="F10" s="1"/>
  <c r="E9"/>
  <c r="E10" s="1"/>
  <c r="E11" s="1"/>
  <c r="E12" s="1"/>
  <c r="E13" s="1"/>
  <c r="E8"/>
  <c r="N16" i="1"/>
  <c r="N18"/>
  <c r="N19"/>
  <c r="N20"/>
  <c r="F13" i="2" l="1"/>
  <c r="F11"/>
  <c r="F9"/>
  <c r="F8"/>
  <c r="G8" s="1"/>
  <c r="F12"/>
  <c r="K15" i="1"/>
  <c r="K16" s="1"/>
  <c r="K17" s="1"/>
  <c r="K18" s="1"/>
  <c r="K19" s="1"/>
  <c r="K20" s="1"/>
  <c r="T9"/>
  <c r="U9" s="1"/>
  <c r="D9"/>
  <c r="T8"/>
  <c r="U8" s="1"/>
  <c r="D8"/>
  <c r="T7"/>
  <c r="U7" s="1"/>
  <c r="D7"/>
  <c r="G9" i="2" l="1"/>
  <c r="G10" s="1"/>
  <c r="G11" s="1"/>
  <c r="G12" s="1"/>
  <c r="G13" s="1"/>
  <c r="Q15" i="1"/>
  <c r="Q16"/>
  <c r="N22"/>
  <c r="N21"/>
  <c r="K21"/>
  <c r="K22" s="1"/>
  <c r="J23"/>
  <c r="M15"/>
  <c r="N23" l="1"/>
  <c r="M16"/>
  <c r="M17" l="1"/>
  <c r="M18" s="1"/>
  <c r="M19" s="1"/>
  <c r="M20" s="1"/>
  <c r="M21" s="1"/>
  <c r="M22" s="1"/>
</calcChain>
</file>

<file path=xl/sharedStrings.xml><?xml version="1.0" encoding="utf-8"?>
<sst xmlns="http://schemas.openxmlformats.org/spreadsheetml/2006/main" count="48" uniqueCount="47">
  <si>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</si>
  <si>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</si>
  <si>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</si>
  <si>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</si>
  <si>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</si>
  <si>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</si>
  <si>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</si>
  <si>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</si>
  <si>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</si>
  <si>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</si>
  <si>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</si>
  <si>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</si>
  <si>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</si>
  <si>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</si>
  <si>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</si>
  <si>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</si>
  <si>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</si>
  <si>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</si>
  <si>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</si>
  <si>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</si>
  <si>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</si>
  <si>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</si>
  <si>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</si>
  <si>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</si>
  <si>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</si>
  <si>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</si>
  <si>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</si>
  <si>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NUMEROS NOTAS DEL CURSO</t>
  </si>
  <si>
    <t>fi</t>
  </si>
  <si>
    <t>Fi</t>
  </si>
  <si>
    <r>
      <t>H</t>
    </r>
    <r>
      <rPr>
        <sz val="10"/>
        <color theme="1"/>
        <rFont val="Calibri"/>
        <family val="2"/>
        <scheme val="minor"/>
      </rPr>
      <t>r</t>
    </r>
  </si>
  <si>
    <t>hr</t>
  </si>
  <si>
    <t>Xi*fi</t>
  </si>
  <si>
    <t>donde es el dato central</t>
  </si>
  <si>
    <t>division y es el promedio</t>
  </si>
  <si>
    <t>el 50% de las familias tienen un hijo</t>
  </si>
  <si>
    <t xml:space="preserve">La mayoria tiene o hijos </t>
  </si>
  <si>
    <t xml:space="preserve"> en promedio las familias tinen un hijo </t>
  </si>
  <si>
    <t>4 FAMILIAS TIENEN 3 HIJOS</t>
  </si>
  <si>
    <t xml:space="preserve">75 FAMILIAS TIENEN A LO MAS </t>
  </si>
  <si>
    <t xml:space="preserve">75 HIJOS </t>
  </si>
  <si>
    <t xml:space="preserve"> 31% DE LAS FAMILIAS TIENEN 1 HIJO</t>
  </si>
  <si>
    <t>94% DE LAS FAMILIAS TIENEN A LO MAS UN HIJO</t>
  </si>
  <si>
    <t>EL PROMEDIO DE LAS NOTAS DEL CURSO ES 7,6</t>
  </si>
  <si>
    <t>EL 50% DE CURSO TIENE COMO NOTA 8</t>
  </si>
  <si>
    <t>obtuvo a lo mas un 8</t>
  </si>
  <si>
    <t>La mayoria tiene nota 9 o 8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</si>
</sst>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9" fontId="0" fillId="0" borderId="5" xfId="1" applyFont="1" applyBorder="1"/>
    <xf numFmtId="9" fontId="0" fillId="0" borderId="5" xfId="0" applyNumberFormat="1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0" fillId="4" borderId="0" xfId="0" applyFill="1"/>
    <xf numFmtId="0" fontId="13" fillId="4" borderId="5" xfId="0" applyFont="1" applyFill="1" applyBorder="1"/>
    <xf numFmtId="0" fontId="0" fillId="4" borderId="5" xfId="0" applyFill="1" applyBorder="1"/>
    <xf numFmtId="9" fontId="0" fillId="0" borderId="0" xfId="0" applyNumberFormat="1"/>
    <xf numFmtId="9" fontId="0" fillId="4" borderId="0" xfId="0" applyNumberFormat="1" applyFill="1"/>
    <xf numFmtId="0" fontId="0" fillId="4" borderId="18" xfId="0" applyFill="1" applyBorder="1"/>
    <xf numFmtId="9" fontId="0" fillId="4" borderId="5" xfId="0" applyNumberFormat="1" applyFill="1" applyBorder="1"/>
    <xf numFmtId="0" fontId="0" fillId="4" borderId="19" xfId="0" applyFill="1" applyBorder="1"/>
    <xf numFmtId="0" fontId="0" fillId="4" borderId="17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>
        <c:manualLayout>
          <c:layoutTarget val="inner"/>
          <c:xMode val="edge"/>
          <c:yMode val="edge"/>
          <c:x val="8.4488407699037621E-2"/>
          <c:y val="7.4606250665794988E-2"/>
          <c:w val="0.73970734908136482"/>
          <c:h val="0.79806930396879483"/>
        </c:manualLayout>
      </c:layout>
      <c:barChart>
        <c:barDir val="col"/>
        <c:grouping val="clustered"/>
        <c:ser>
          <c:idx val="0"/>
          <c:order val="0"/>
          <c:dLbls>
            <c:showVal val="1"/>
          </c:dLbls>
          <c:cat>
            <c:numRef>
              <c:f>'ACTIVIDAD 1'!$I$15:$I$22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1'!$J$15:$J$22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axId val="102034816"/>
        <c:axId val="93529216"/>
      </c:barChart>
      <c:catAx>
        <c:axId val="102034816"/>
        <c:scaling>
          <c:orientation val="minMax"/>
        </c:scaling>
        <c:axPos val="b"/>
        <c:numFmt formatCode="General" sourceLinked="1"/>
        <c:tickLblPos val="nextTo"/>
        <c:crossAx val="93529216"/>
        <c:crosses val="autoZero"/>
        <c:auto val="1"/>
        <c:lblAlgn val="ctr"/>
        <c:lblOffset val="100"/>
      </c:catAx>
      <c:valAx>
        <c:axId val="93529216"/>
        <c:scaling>
          <c:orientation val="minMax"/>
        </c:scaling>
        <c:axPos val="l"/>
        <c:majorGridlines/>
        <c:numFmt formatCode="General" sourceLinked="1"/>
        <c:tickLblPos val="nextTo"/>
        <c:crossAx val="1020348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>
        <c:manualLayout>
          <c:layoutTarget val="inner"/>
          <c:xMode val="edge"/>
          <c:yMode val="edge"/>
          <c:x val="0.19159098862642171"/>
          <c:y val="0.10185185185185185"/>
          <c:w val="0.53888888888888886"/>
          <c:h val="0.89814814814814814"/>
        </c:manualLayout>
      </c:layout>
      <c:pieChart>
        <c:varyColors val="1"/>
        <c:ser>
          <c:idx val="0"/>
          <c:order val="0"/>
          <c:dLbls>
            <c:showVal val="1"/>
            <c:showLeaderLines val="1"/>
          </c:dLbls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243418</xdr:colOff>
      <xdr:row>24</xdr:row>
      <xdr:rowOff>63500</xdr:rowOff>
    </xdr:from>
    <xdr:to>
      <xdr:col>8</xdr:col>
      <xdr:colOff>1354668</xdr:colOff>
      <xdr:row>38</xdr:row>
      <xdr:rowOff>137584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31</xdr:row>
      <xdr:rowOff>123825</xdr:rowOff>
    </xdr:from>
    <xdr:to>
      <xdr:col>12</xdr:col>
      <xdr:colOff>714375</xdr:colOff>
      <xdr:row>46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U23"/>
  <sheetViews>
    <sheetView zoomScale="90" zoomScaleNormal="90" workbookViewId="0">
      <selection activeCell="C35" sqref="C35"/>
    </sheetView>
  </sheetViews>
  <sheetFormatPr baseColWidth="10" defaultRowHeight="15"/>
  <cols>
    <col min="4" max="4" width="9.7109375" customWidth="1"/>
    <col min="5" max="5" width="12.42578125" customWidth="1"/>
    <col min="6" max="6" width="15.85546875" customWidth="1"/>
    <col min="7" max="7" width="22.140625" customWidth="1"/>
    <col min="8" max="8" width="13.85546875" customWidth="1"/>
    <col min="9" max="9" width="25.85546875" customWidth="1"/>
    <col min="10" max="10" width="9.85546875" customWidth="1"/>
    <col min="11" max="11" width="8.140625" customWidth="1"/>
    <col min="12" max="12" width="9.42578125" customWidth="1"/>
    <col min="13" max="15" width="10.42578125" customWidth="1"/>
    <col min="16" max="16" width="11.7109375" customWidth="1"/>
    <col min="17" max="17" width="9.5703125" customWidth="1"/>
    <col min="18" max="18" width="8.5703125" customWidth="1"/>
    <col min="19" max="19" width="8.28515625" customWidth="1"/>
    <col min="20" max="20" width="7.28515625" customWidth="1"/>
    <col min="21" max="21" width="8.85546875" customWidth="1"/>
  </cols>
  <sheetData>
    <row r="5" spans="2:21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>
      <c r="C10" s="2"/>
      <c r="T10" s="2"/>
    </row>
    <row r="13" spans="2:21" ht="18">
      <c r="C13" s="12" t="s">
        <v>0</v>
      </c>
    </row>
    <row r="14" spans="2:21" ht="15.75">
      <c r="B14" s="30">
        <v>1</v>
      </c>
      <c r="C14" s="31" t="s">
        <v>1</v>
      </c>
      <c r="D14" s="28"/>
      <c r="E14" s="28"/>
      <c r="F14" s="29"/>
      <c r="I14" s="41" t="s">
        <v>27</v>
      </c>
      <c r="J14" s="42" t="s">
        <v>28</v>
      </c>
      <c r="K14" s="42" t="s">
        <v>29</v>
      </c>
      <c r="L14" s="41" t="s">
        <v>31</v>
      </c>
      <c r="M14" s="42" t="s">
        <v>30</v>
      </c>
      <c r="N14" s="42" t="s">
        <v>32</v>
      </c>
    </row>
    <row r="15" spans="2:21" ht="15.75">
      <c r="B15" s="30">
        <v>2</v>
      </c>
      <c r="C15" s="31" t="s">
        <v>21</v>
      </c>
      <c r="D15" s="28"/>
      <c r="E15" s="28"/>
      <c r="F15" s="48">
        <f>N23/J23</f>
        <v>7.6111111111111107</v>
      </c>
      <c r="G15" t="s">
        <v>34</v>
      </c>
      <c r="I15" s="29">
        <v>3</v>
      </c>
      <c r="J15" s="29">
        <f>COUNTIF($D$7:$U$9,3)</f>
        <v>1</v>
      </c>
      <c r="K15" s="29">
        <f>J15</f>
        <v>1</v>
      </c>
      <c r="L15" s="35">
        <f>J15/$J$23</f>
        <v>1.8518518518518517E-2</v>
      </c>
      <c r="M15" s="36">
        <f>L15</f>
        <v>1.8518518518518517E-2</v>
      </c>
      <c r="N15" s="29">
        <f>J15*I15</f>
        <v>3</v>
      </c>
      <c r="Q15" s="40">
        <f>MIN(D7:U9)</f>
        <v>3</v>
      </c>
    </row>
    <row r="16" spans="2:21" ht="15.75">
      <c r="B16" s="30">
        <v>3</v>
      </c>
      <c r="C16" s="31" t="s">
        <v>20</v>
      </c>
      <c r="D16" s="28"/>
      <c r="E16" s="28"/>
      <c r="F16" s="42" t="s">
        <v>43</v>
      </c>
      <c r="G16" s="42"/>
      <c r="H16" s="42"/>
      <c r="I16" s="29">
        <v>4</v>
      </c>
      <c r="J16" s="29">
        <f>COUNTIF($E$7:$U$9,4)</f>
        <v>2</v>
      </c>
      <c r="K16" s="29">
        <f>K15+J16</f>
        <v>3</v>
      </c>
      <c r="L16" s="35">
        <f t="shared" ref="L16:L22" si="2">J16/$J$23</f>
        <v>3.7037037037037035E-2</v>
      </c>
      <c r="M16" s="36">
        <f>L16+M15</f>
        <v>5.5555555555555552E-2</v>
      </c>
      <c r="N16" s="29">
        <f t="shared" ref="N16:N22" si="3">J16*I16</f>
        <v>8</v>
      </c>
      <c r="Q16" s="40">
        <f>MAX(D7:U9)</f>
        <v>10</v>
      </c>
    </row>
    <row r="17" spans="2:14" ht="15.75">
      <c r="B17" s="30">
        <v>4</v>
      </c>
      <c r="C17" s="31" t="s">
        <v>22</v>
      </c>
      <c r="D17" s="28"/>
      <c r="E17" s="28"/>
      <c r="F17" s="47">
        <f>MEDIAN(D7:U9)</f>
        <v>8</v>
      </c>
      <c r="G17" t="s">
        <v>33</v>
      </c>
      <c r="H17" s="43">
        <v>0.5</v>
      </c>
      <c r="I17" s="29">
        <v>5</v>
      </c>
      <c r="J17" s="29">
        <f>COUNTIF($D$7:$U$9,5)</f>
        <v>6</v>
      </c>
      <c r="K17" s="29">
        <f t="shared" ref="K17:K21" si="4">K16+J17</f>
        <v>9</v>
      </c>
      <c r="L17" s="35">
        <f t="shared" si="2"/>
        <v>0.1111111111111111</v>
      </c>
      <c r="M17" s="36">
        <f>M16+L17</f>
        <v>0.16666666666666666</v>
      </c>
      <c r="N17" s="29">
        <f t="shared" si="3"/>
        <v>30</v>
      </c>
    </row>
    <row r="18" spans="2:14" ht="15.75">
      <c r="B18" s="30">
        <v>5</v>
      </c>
      <c r="C18" s="31" t="s">
        <v>23</v>
      </c>
      <c r="D18" s="28"/>
      <c r="E18" s="28"/>
      <c r="F18" s="42" t="s">
        <v>44</v>
      </c>
      <c r="G18" s="46" t="s">
        <v>45</v>
      </c>
      <c r="H18" s="42"/>
      <c r="I18" s="29">
        <v>6</v>
      </c>
      <c r="J18" s="29">
        <f>COUNTIF($E$7:$U$9,6)</f>
        <v>2</v>
      </c>
      <c r="K18" s="29">
        <f t="shared" si="4"/>
        <v>11</v>
      </c>
      <c r="L18" s="35">
        <f t="shared" si="2"/>
        <v>3.7037037037037035E-2</v>
      </c>
      <c r="M18" s="36">
        <f t="shared" ref="M18:M22" si="5">M17+L18</f>
        <v>0.20370370370370369</v>
      </c>
      <c r="N18" s="29">
        <f t="shared" si="3"/>
        <v>12</v>
      </c>
    </row>
    <row r="19" spans="2:14" ht="15.75">
      <c r="B19" s="30">
        <v>6</v>
      </c>
      <c r="C19" s="31" t="s">
        <v>24</v>
      </c>
      <c r="D19" s="28"/>
      <c r="E19" s="28"/>
      <c r="F19" s="45">
        <f>MODE(D7:U9)</f>
        <v>9</v>
      </c>
      <c r="I19" s="29">
        <v>7</v>
      </c>
      <c r="J19" s="29">
        <f>COUNTIF($E$7:$U$9,7)</f>
        <v>11</v>
      </c>
      <c r="K19" s="29">
        <f t="shared" si="4"/>
        <v>22</v>
      </c>
      <c r="L19" s="35">
        <f t="shared" si="2"/>
        <v>0.20370370370370369</v>
      </c>
      <c r="M19" s="36">
        <f t="shared" si="5"/>
        <v>0.40740740740740738</v>
      </c>
      <c r="N19" s="29">
        <f t="shared" si="3"/>
        <v>77</v>
      </c>
    </row>
    <row r="20" spans="2:14" ht="15.75">
      <c r="B20" s="30">
        <v>7</v>
      </c>
      <c r="C20" s="31" t="s">
        <v>25</v>
      </c>
      <c r="D20" s="28"/>
      <c r="E20" s="28"/>
      <c r="F20" s="42" t="s">
        <v>46</v>
      </c>
      <c r="G20" s="42"/>
      <c r="I20" s="29">
        <v>8</v>
      </c>
      <c r="J20" s="29">
        <f>COUNTIF($E$7:$U$9,8)</f>
        <v>13</v>
      </c>
      <c r="K20" s="29">
        <f t="shared" si="4"/>
        <v>35</v>
      </c>
      <c r="L20" s="35">
        <f t="shared" si="2"/>
        <v>0.24074074074074073</v>
      </c>
      <c r="M20" s="36">
        <f t="shared" si="5"/>
        <v>0.64814814814814814</v>
      </c>
      <c r="N20" s="29">
        <f t="shared" si="3"/>
        <v>104</v>
      </c>
    </row>
    <row r="21" spans="2:14" ht="15.75">
      <c r="B21" s="30">
        <v>8</v>
      </c>
      <c r="C21" s="31" t="s">
        <v>2</v>
      </c>
      <c r="D21" s="29"/>
      <c r="E21" s="29"/>
      <c r="F21" s="29"/>
      <c r="I21" s="29">
        <v>9</v>
      </c>
      <c r="J21" s="29">
        <f>COUNTIF($E$7:$U$9,9)</f>
        <v>13</v>
      </c>
      <c r="K21" s="29">
        <f t="shared" si="4"/>
        <v>48</v>
      </c>
      <c r="L21" s="35">
        <f t="shared" si="2"/>
        <v>0.24074074074074073</v>
      </c>
      <c r="M21" s="36">
        <f t="shared" si="5"/>
        <v>0.88888888888888884</v>
      </c>
      <c r="N21" s="29">
        <f t="shared" si="3"/>
        <v>117</v>
      </c>
    </row>
    <row r="22" spans="2:14">
      <c r="I22" s="29">
        <v>10</v>
      </c>
      <c r="J22" s="29">
        <f>COUNTIF($D$7:$U$9,10)</f>
        <v>6</v>
      </c>
      <c r="K22" s="29">
        <f>K21+J22</f>
        <v>54</v>
      </c>
      <c r="L22" s="35">
        <f t="shared" si="2"/>
        <v>0.1111111111111111</v>
      </c>
      <c r="M22" s="36">
        <f t="shared" si="5"/>
        <v>1</v>
      </c>
      <c r="N22" s="29">
        <f t="shared" si="3"/>
        <v>60</v>
      </c>
    </row>
    <row r="23" spans="2:14">
      <c r="J23" s="29">
        <f>SUM(J15:J22)</f>
        <v>54</v>
      </c>
      <c r="N23" s="29">
        <f>SUM(N15:N22)</f>
        <v>411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K31"/>
  <sheetViews>
    <sheetView tabSelected="1" topLeftCell="A16" workbookViewId="0">
      <selection activeCell="N28" sqref="N28"/>
    </sheetView>
  </sheetViews>
  <sheetFormatPr baseColWidth="10" defaultRowHeight="15"/>
  <cols>
    <col min="7" max="7" width="16.28515625" customWidth="1"/>
  </cols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9" ht="18.75" thickBot="1">
      <c r="C8" s="14">
        <v>0</v>
      </c>
      <c r="D8" s="14">
        <v>30</v>
      </c>
      <c r="E8" s="15">
        <f>D8</f>
        <v>30</v>
      </c>
      <c r="F8" s="37">
        <f>D8/$D$14</f>
        <v>0.375</v>
      </c>
      <c r="G8" s="38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37">
        <f t="shared" ref="F9:F13" si="0">D9/$D$14</f>
        <v>0.3125</v>
      </c>
      <c r="G9" s="39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37">
        <f t="shared" si="0"/>
        <v>0.25</v>
      </c>
      <c r="G10" s="39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37">
        <f t="shared" si="0"/>
        <v>0.05</v>
      </c>
      <c r="G11" s="39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37">
        <f t="shared" si="0"/>
        <v>1.2500000000000001E-2</v>
      </c>
      <c r="G12" s="39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37">
        <f t="shared" si="0"/>
        <v>0</v>
      </c>
      <c r="G13" s="39">
        <f t="shared" si="3"/>
        <v>1</v>
      </c>
      <c r="H13" s="16">
        <f t="shared" si="1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23"/>
      <c r="G14" s="23"/>
      <c r="H14" s="29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1" ht="18">
      <c r="C17" s="12" t="s">
        <v>0</v>
      </c>
    </row>
    <row r="18" spans="2:11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11" ht="18">
      <c r="B19" s="25"/>
      <c r="C19" s="26"/>
      <c r="D19" s="2"/>
      <c r="E19" s="2"/>
      <c r="F19" s="2"/>
      <c r="G19" s="2"/>
      <c r="H19" s="27"/>
    </row>
    <row r="20" spans="2:11" ht="21">
      <c r="B20" s="25">
        <v>2</v>
      </c>
      <c r="C20" s="25" t="s">
        <v>9</v>
      </c>
      <c r="E20" s="40">
        <v>4</v>
      </c>
      <c r="F20" s="40" t="s">
        <v>38</v>
      </c>
      <c r="G20" s="40"/>
      <c r="H20" s="40"/>
      <c r="I20" s="40"/>
    </row>
    <row r="21" spans="2:11" ht="18">
      <c r="B21" s="25">
        <v>3</v>
      </c>
      <c r="C21" s="25" t="s">
        <v>10</v>
      </c>
      <c r="E21" s="40">
        <v>75</v>
      </c>
      <c r="F21" s="40" t="s">
        <v>39</v>
      </c>
      <c r="G21" s="40"/>
      <c r="H21" s="40" t="s">
        <v>40</v>
      </c>
      <c r="I21" s="40"/>
    </row>
    <row r="22" spans="2:11" ht="21">
      <c r="B22" s="25">
        <v>4</v>
      </c>
      <c r="C22" s="25" t="s">
        <v>11</v>
      </c>
      <c r="E22" s="44">
        <v>0.31</v>
      </c>
      <c r="F22" s="44" t="s">
        <v>41</v>
      </c>
      <c r="G22" s="40"/>
      <c r="H22" s="40"/>
      <c r="I22" s="40"/>
    </row>
    <row r="23" spans="2:11" ht="21">
      <c r="B23" s="25">
        <v>5</v>
      </c>
      <c r="C23" s="25" t="s">
        <v>12</v>
      </c>
      <c r="E23" s="44">
        <v>0.94</v>
      </c>
      <c r="F23" s="40" t="s">
        <v>42</v>
      </c>
      <c r="G23" s="40"/>
      <c r="H23" s="40"/>
      <c r="I23" s="40"/>
    </row>
    <row r="24" spans="2:11" ht="18">
      <c r="B24" s="25"/>
      <c r="C24" s="25"/>
    </row>
    <row r="25" spans="2:11" ht="18">
      <c r="B25" s="25">
        <v>6</v>
      </c>
      <c r="C25" s="25" t="s">
        <v>13</v>
      </c>
      <c r="H25" s="40">
        <f>H14/D14</f>
        <v>1.0125</v>
      </c>
      <c r="I25" s="40" t="s">
        <v>37</v>
      </c>
      <c r="J25" s="40"/>
      <c r="K25" s="40"/>
    </row>
    <row r="26" spans="2:11" ht="18">
      <c r="B26" s="25"/>
      <c r="C26" s="25"/>
    </row>
    <row r="27" spans="2:11" ht="18">
      <c r="B27" s="25">
        <v>7</v>
      </c>
      <c r="C27" s="25" t="s">
        <v>14</v>
      </c>
      <c r="H27" s="40">
        <v>1</v>
      </c>
      <c r="I27" s="40" t="s">
        <v>35</v>
      </c>
      <c r="J27" s="40"/>
      <c r="K27" s="40"/>
    </row>
    <row r="28" spans="2:11" ht="18">
      <c r="B28" s="25"/>
      <c r="C28" s="25"/>
    </row>
    <row r="29" spans="2:11" ht="18">
      <c r="B29" s="25">
        <v>8</v>
      </c>
      <c r="C29" s="25" t="s">
        <v>15</v>
      </c>
      <c r="H29" s="40">
        <v>0</v>
      </c>
      <c r="I29" s="40" t="s">
        <v>36</v>
      </c>
      <c r="J29" s="40"/>
      <c r="K29" s="40"/>
    </row>
    <row r="30" spans="2:11" ht="18">
      <c r="B30" s="25"/>
      <c r="C30" s="25"/>
    </row>
    <row r="31" spans="2:11" ht="18">
      <c r="B31" s="25">
        <v>9</v>
      </c>
      <c r="C31" s="25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2024-05-22T13:08:45Z</dcterms:modified>
</cp:coreProperties>
</file>