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5"/>
  <c r="I8"/>
  <c r="I9"/>
  <c r="I10"/>
  <c r="I11"/>
  <c r="I12"/>
  <c r="I13"/>
  <c r="I14"/>
  <c r="I15"/>
  <c r="I16"/>
  <c r="I17"/>
  <c r="I18"/>
  <c r="I19"/>
  <c r="I20"/>
  <c r="I21"/>
  <c r="I22"/>
  <c r="I23"/>
  <c r="I24"/>
  <c r="I7"/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29"/>
  <c r="H30"/>
  <c r="H31"/>
  <c r="H32"/>
  <c r="H33"/>
  <c r="H34"/>
  <c r="H35"/>
  <c r="H36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<sst xmlns="http://schemas.openxmlformats.org/spreadsheetml/2006/main" count="129" uniqueCount="86">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</sst>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70" formatCode="&quot;$&quot;\ #,##0"/>
    <numFmt numFmtId="171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2CED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0" borderId="2" xfId="0" applyBorder="1"/>
    <xf numFmtId="0" fontId="0" fillId="0" borderId="3" xfId="0" applyBorder="1"/>
    <xf numFmtId="9" fontId="0" fillId="0" borderId="4" xfId="0" applyNumberForma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171" fontId="0" fillId="0" borderId="10" xfId="0" applyNumberFormat="1" applyBorder="1" applyAlignment="1">
      <alignment horizontal="center" vertical="center"/>
    </xf>
    <xf numFmtId="171" fontId="0" fillId="0" borderId="13" xfId="0" applyNumberFormat="1" applyBorder="1" applyAlignment="1">
      <alignment horizontal="center" vertical="center"/>
    </xf>
    <xf numFmtId="171" fontId="0" fillId="0" borderId="16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5" fillId="6" borderId="14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B2CED2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B2CED2"/>
      <color rgb="FF93C8C9"/>
      <color rgb="FF83B1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H27" sqref="H27"/>
    </sheetView>
  </sheetViews>
  <sheetFormatPr baseColWidth="10" defaultRowHeight="15.75"/>
  <cols>
    <col min="2" max="8" width="12.62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2"/>
      <c r="B4" s="1"/>
      <c r="C4" s="1"/>
      <c r="D4" s="1"/>
      <c r="E4" s="1"/>
      <c r="F4" s="1"/>
      <c r="G4" s="1"/>
      <c r="H4" s="1"/>
      <c r="I4" s="1"/>
      <c r="J4" s="1"/>
    </row>
    <row r="5" spans="1:11">
      <c r="A5" s="12"/>
      <c r="B5" s="1"/>
      <c r="C5" s="1"/>
      <c r="D5" s="1"/>
      <c r="E5" s="1"/>
      <c r="F5" s="1"/>
      <c r="G5" s="1"/>
      <c r="H5" s="1"/>
      <c r="I5" s="1"/>
      <c r="J5" s="1"/>
    </row>
    <row r="6" spans="1:11">
      <c r="A6" s="12"/>
      <c r="B6" s="1"/>
      <c r="C6" s="1"/>
      <c r="D6" s="1"/>
      <c r="E6" s="1"/>
      <c r="F6" s="1"/>
      <c r="G6" s="1"/>
      <c r="H6" s="1"/>
      <c r="I6" s="1"/>
      <c r="J6" s="1"/>
    </row>
    <row r="7" spans="1:11">
      <c r="A7" s="12"/>
      <c r="B7" s="1"/>
      <c r="C7" s="1"/>
      <c r="D7" s="1"/>
      <c r="E7" s="1"/>
      <c r="F7" s="1"/>
      <c r="G7" s="1"/>
      <c r="H7" s="1"/>
      <c r="I7" s="1"/>
      <c r="J7" s="1"/>
    </row>
    <row r="8" spans="1:11">
      <c r="A8" s="12"/>
      <c r="B8" s="1"/>
      <c r="C8" s="1"/>
      <c r="D8" s="1"/>
      <c r="E8" s="1"/>
      <c r="F8" s="1"/>
      <c r="G8" s="1"/>
      <c r="H8" s="1"/>
      <c r="I8" s="1"/>
      <c r="J8" s="1"/>
    </row>
    <row r="9" spans="1:11">
      <c r="A9" s="12"/>
      <c r="B9" s="1"/>
      <c r="C9" s="1"/>
      <c r="D9" s="1"/>
      <c r="E9" s="1"/>
      <c r="F9" s="1"/>
      <c r="G9" s="1"/>
      <c r="H9" s="1"/>
      <c r="I9" s="1"/>
      <c r="J9" s="1"/>
    </row>
    <row r="10" spans="1:11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9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9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9" s="6" customFormat="1" ht="24.95" customHeight="1" thickBot="1">
      <c r="D25" s="16">
        <v>0.35</v>
      </c>
      <c r="E25" s="16">
        <v>0.25</v>
      </c>
      <c r="F25" s="16">
        <v>0.1</v>
      </c>
      <c r="G25" s="16">
        <v>0.3</v>
      </c>
    </row>
    <row r="26" spans="1:19" s="6" customFormat="1" ht="24.95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  <c r="K26" s="10" t="s">
        <v>1</v>
      </c>
      <c r="L26" s="7"/>
      <c r="M26" s="7"/>
      <c r="N26" s="7"/>
      <c r="O26" s="7"/>
      <c r="P26" s="7"/>
      <c r="Q26" s="7"/>
      <c r="R26" s="7"/>
      <c r="S26" s="7"/>
    </row>
    <row r="27" spans="1:19" s="6" customFormat="1" ht="24.95" customHeight="1" thickTop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>D27*$D$25+E27*$E$25+F27*$F$25+G27*$G$25</f>
        <v>8.3550000000000004</v>
      </c>
      <c r="K27" s="9" t="s">
        <v>2</v>
      </c>
      <c r="L27" s="7"/>
      <c r="M27" s="7"/>
      <c r="N27" s="7"/>
      <c r="O27" s="7"/>
      <c r="P27" s="7"/>
      <c r="Q27" s="7"/>
      <c r="R27" s="7"/>
      <c r="S27" s="7"/>
    </row>
    <row r="28" spans="1:19" s="6" customFormat="1" ht="24.95" customHeight="1" thickBot="1">
      <c r="B28" s="17" t="s">
        <v>28</v>
      </c>
      <c r="C28" s="17" t="s">
        <v>29</v>
      </c>
      <c r="D28" s="14">
        <v>8.9</v>
      </c>
      <c r="E28" s="14">
        <v>8</v>
      </c>
      <c r="F28" s="14">
        <v>8.9</v>
      </c>
      <c r="G28" s="14">
        <v>6.7</v>
      </c>
      <c r="H28" s="23">
        <f>D28*$D$25+E28*$E$25+F28*$F$25+G28*$G$25</f>
        <v>8.0150000000000006</v>
      </c>
      <c r="K28" s="9" t="s">
        <v>3</v>
      </c>
      <c r="L28" s="9"/>
      <c r="M28" s="9"/>
      <c r="N28" s="9"/>
      <c r="O28" s="9"/>
      <c r="P28" s="9"/>
      <c r="Q28" s="9"/>
      <c r="R28" s="9"/>
      <c r="S28" s="9"/>
    </row>
    <row r="29" spans="1:19" s="6" customFormat="1" ht="24.95" customHeight="1" thickBot="1">
      <c r="B29" s="17" t="s">
        <v>14</v>
      </c>
      <c r="C29" s="17" t="s">
        <v>15</v>
      </c>
      <c r="D29" s="14">
        <v>8</v>
      </c>
      <c r="E29" s="14">
        <v>9.5</v>
      </c>
      <c r="F29" s="24">
        <v>5.8</v>
      </c>
      <c r="G29" s="24">
        <v>7.5</v>
      </c>
      <c r="H29" s="23">
        <f>D29*$D$25+E29*$E$25+F29*$F$25+G29*$G$25</f>
        <v>8.004999999999999</v>
      </c>
      <c r="K29" s="9" t="s">
        <v>4</v>
      </c>
      <c r="L29" s="9"/>
      <c r="M29" s="9"/>
      <c r="N29" s="9"/>
      <c r="O29" s="9"/>
      <c r="P29" s="9"/>
      <c r="Q29" s="9"/>
      <c r="R29" s="9"/>
      <c r="S29" s="9"/>
    </row>
    <row r="30" spans="1:19" s="6" customFormat="1" ht="24.95" customHeight="1" thickBot="1">
      <c r="B30" s="17" t="s">
        <v>16</v>
      </c>
      <c r="C30" s="17" t="s">
        <v>17</v>
      </c>
      <c r="D30" s="24">
        <v>5.7</v>
      </c>
      <c r="E30" s="14">
        <v>8.8000000000000007</v>
      </c>
      <c r="F30" s="24">
        <v>6.8</v>
      </c>
      <c r="G30" s="24">
        <v>8.9</v>
      </c>
      <c r="H30" s="21">
        <f>D30*$D$25+E30*$E$25+F30*$F$25+G30*$G$25</f>
        <v>7.5449999999999999</v>
      </c>
      <c r="K30" s="9" t="s">
        <v>5</v>
      </c>
      <c r="L30" s="9"/>
      <c r="M30" s="9"/>
      <c r="N30" s="9"/>
      <c r="O30" s="9"/>
      <c r="P30" s="9"/>
      <c r="Q30" s="9"/>
      <c r="R30" s="9"/>
      <c r="S30" s="9"/>
    </row>
    <row r="31" spans="1:19" s="6" customFormat="1" ht="24.95" customHeight="1" thickBot="1">
      <c r="B31" s="17" t="s">
        <v>22</v>
      </c>
      <c r="C31" s="17" t="s">
        <v>23</v>
      </c>
      <c r="D31" s="24">
        <v>5.9</v>
      </c>
      <c r="E31" s="14">
        <v>6.9</v>
      </c>
      <c r="F31" s="24">
        <v>7.9</v>
      </c>
      <c r="G31" s="24">
        <v>7.9</v>
      </c>
      <c r="H31" s="21">
        <f>D31*$D$25+E31*$E$25+F31*$F$25+G31*$G$25</f>
        <v>6.95</v>
      </c>
      <c r="K31" s="9" t="s">
        <v>6</v>
      </c>
      <c r="L31" s="9"/>
      <c r="M31" s="9"/>
      <c r="N31" s="9"/>
      <c r="O31" s="9"/>
      <c r="P31" s="9"/>
      <c r="Q31" s="9"/>
      <c r="R31" s="9"/>
      <c r="S31" s="9"/>
    </row>
    <row r="32" spans="1:19" s="6" customFormat="1" ht="24.95" customHeight="1" thickBot="1">
      <c r="B32" s="17" t="s">
        <v>24</v>
      </c>
      <c r="C32" s="17" t="s">
        <v>25</v>
      </c>
      <c r="D32" s="24">
        <v>5.8</v>
      </c>
      <c r="E32" s="14">
        <v>7.9</v>
      </c>
      <c r="F32" s="24">
        <v>8.9</v>
      </c>
      <c r="G32" s="24">
        <v>6.8</v>
      </c>
      <c r="H32" s="21">
        <f>D32*$D$25+E32*$E$25+F32*$F$25+G32*$G$25</f>
        <v>6.9349999999999996</v>
      </c>
    </row>
    <row r="33" spans="2:8" s="6" customFormat="1" ht="24.95" customHeight="1" thickBot="1">
      <c r="B33" s="17" t="s">
        <v>26</v>
      </c>
      <c r="C33" s="17" t="s">
        <v>27</v>
      </c>
      <c r="D33" s="14">
        <v>7.9</v>
      </c>
      <c r="E33" s="14">
        <v>6.9</v>
      </c>
      <c r="F33" s="24">
        <v>9.6999999999999993</v>
      </c>
      <c r="G33" s="24">
        <v>4.5999999999999996</v>
      </c>
      <c r="H33" s="21">
        <f>D33*$D$25+E33*$E$25+F33*$F$25+G33*$G$25</f>
        <v>6.84</v>
      </c>
    </row>
    <row r="34" spans="2:8" s="6" customFormat="1" ht="24.95" customHeight="1" thickBot="1">
      <c r="B34" s="17" t="s">
        <v>18</v>
      </c>
      <c r="C34" s="17" t="s">
        <v>19</v>
      </c>
      <c r="D34" s="14">
        <v>6.8</v>
      </c>
      <c r="E34" s="14">
        <v>6.7</v>
      </c>
      <c r="F34" s="24">
        <v>7.8</v>
      </c>
      <c r="G34" s="24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3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M34" sqref="M34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2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2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2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22">
      <c r="F24" s="4" t="s">
        <v>30</v>
      </c>
      <c r="G24" s="5">
        <v>7.0000000000000007E-2</v>
      </c>
      <c r="H24" s="2"/>
    </row>
    <row r="25" spans="1:22">
      <c r="F25" s="4" t="s">
        <v>31</v>
      </c>
      <c r="G25" s="5">
        <v>0.08</v>
      </c>
      <c r="H25" s="2"/>
    </row>
    <row r="26" spans="1:22">
      <c r="F26" s="4" t="s">
        <v>32</v>
      </c>
      <c r="G26" s="5">
        <v>0.12</v>
      </c>
      <c r="H26" s="2"/>
    </row>
    <row r="27" spans="1:22" ht="16.5" thickBot="1">
      <c r="G27" s="2"/>
      <c r="H27" s="2"/>
    </row>
    <row r="28" spans="1:22" ht="24.95" customHeight="1" thickBot="1">
      <c r="C28" s="25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85</v>
      </c>
      <c r="K28" s="27" t="s">
        <v>39</v>
      </c>
      <c r="O28" s="7"/>
      <c r="P28" s="7"/>
      <c r="Q28" s="7"/>
      <c r="R28" s="7"/>
      <c r="S28" s="7"/>
      <c r="T28" s="7"/>
      <c r="U28" s="7"/>
      <c r="V28" s="7"/>
    </row>
    <row r="29" spans="1:22">
      <c r="C29" s="6" t="s">
        <v>14</v>
      </c>
      <c r="D29" s="6" t="s">
        <v>15</v>
      </c>
      <c r="E29" s="6" t="s">
        <v>30</v>
      </c>
      <c r="F29" s="6">
        <v>2</v>
      </c>
      <c r="G29" s="28">
        <v>680000</v>
      </c>
      <c r="H29" s="28">
        <f>G29+10%*F29*G29</f>
        <v>816000</v>
      </c>
      <c r="I29" s="28">
        <f>IF(E29="fonasa",H29*$G$24,H29*$G$25)</f>
        <v>57120.000000000007</v>
      </c>
      <c r="J29" s="28">
        <f>H29*12%</f>
        <v>97920</v>
      </c>
      <c r="K29" s="28">
        <f>H29-I29-J29</f>
        <v>660960</v>
      </c>
      <c r="O29" s="8" t="s">
        <v>1</v>
      </c>
      <c r="P29" s="7"/>
      <c r="Q29" s="7"/>
      <c r="R29" s="7"/>
      <c r="S29" s="7"/>
      <c r="T29" s="7"/>
      <c r="U29" s="7"/>
      <c r="V29" s="7"/>
    </row>
    <row r="30" spans="1:22">
      <c r="C30" s="6" t="s">
        <v>16</v>
      </c>
      <c r="D30" s="6" t="s">
        <v>17</v>
      </c>
      <c r="E30" s="6" t="s">
        <v>31</v>
      </c>
      <c r="F30" s="6">
        <v>3</v>
      </c>
      <c r="G30" s="28">
        <v>780000</v>
      </c>
      <c r="H30" s="28">
        <f t="shared" ref="H30:H36" si="0">G30+10%*F30*G30</f>
        <v>1014000</v>
      </c>
      <c r="I30" s="28">
        <f t="shared" ref="I30:I36" si="1">IF(E30="fonasa",H30*$G$24,H30*$G$25)</f>
        <v>81120</v>
      </c>
      <c r="J30" s="28">
        <f t="shared" ref="J30:J36" si="2">H30*12%</f>
        <v>121680</v>
      </c>
      <c r="K30" s="28">
        <f t="shared" ref="K30:K36" si="3">H30-I30-J30</f>
        <v>811200</v>
      </c>
      <c r="O30" s="7"/>
      <c r="P30" s="7"/>
      <c r="Q30" s="7"/>
      <c r="R30" s="7"/>
      <c r="S30" s="7"/>
      <c r="T30" s="7"/>
      <c r="U30" s="7"/>
      <c r="V30" s="7"/>
    </row>
    <row r="31" spans="1:22">
      <c r="C31" s="6" t="s">
        <v>18</v>
      </c>
      <c r="D31" s="6" t="s">
        <v>19</v>
      </c>
      <c r="E31" s="6" t="s">
        <v>31</v>
      </c>
      <c r="F31" s="6">
        <v>1</v>
      </c>
      <c r="G31" s="28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  <c r="O31" s="9" t="s">
        <v>40</v>
      </c>
      <c r="P31" s="9"/>
      <c r="Q31" s="9"/>
      <c r="R31" s="9"/>
      <c r="S31" s="9"/>
      <c r="T31" s="9"/>
      <c r="U31" s="9"/>
      <c r="V31" s="7"/>
    </row>
    <row r="32" spans="1:22">
      <c r="C32" s="6" t="s">
        <v>20</v>
      </c>
      <c r="D32" s="6" t="s">
        <v>21</v>
      </c>
      <c r="E32" s="6" t="s">
        <v>30</v>
      </c>
      <c r="F32" s="6">
        <v>3</v>
      </c>
      <c r="G32" s="28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  <c r="O32" s="9" t="s">
        <v>41</v>
      </c>
      <c r="P32" s="9"/>
      <c r="Q32" s="9"/>
      <c r="R32" s="9"/>
      <c r="S32" s="9"/>
      <c r="T32" s="9"/>
      <c r="U32" s="9"/>
      <c r="V32" s="7"/>
    </row>
    <row r="33" spans="3:22">
      <c r="C33" s="6" t="s">
        <v>22</v>
      </c>
      <c r="D33" s="6" t="s">
        <v>23</v>
      </c>
      <c r="E33" s="6" t="s">
        <v>30</v>
      </c>
      <c r="F33" s="6">
        <v>2</v>
      </c>
      <c r="G33" s="28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  <c r="O33" s="9" t="s">
        <v>42</v>
      </c>
      <c r="P33" s="9"/>
      <c r="Q33" s="9"/>
      <c r="R33" s="9"/>
      <c r="S33" s="9"/>
      <c r="T33" s="9"/>
      <c r="U33" s="9"/>
      <c r="V33" s="7"/>
    </row>
    <row r="34" spans="3:22">
      <c r="C34" s="6" t="s">
        <v>24</v>
      </c>
      <c r="D34" s="6" t="s">
        <v>25</v>
      </c>
      <c r="E34" s="6" t="s">
        <v>31</v>
      </c>
      <c r="F34" s="6">
        <v>4</v>
      </c>
      <c r="G34" s="28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  <c r="O34" s="9" t="s">
        <v>43</v>
      </c>
      <c r="P34" s="9"/>
      <c r="Q34" s="9"/>
      <c r="R34" s="9"/>
      <c r="S34" s="9"/>
      <c r="T34" s="9"/>
      <c r="U34" s="9"/>
      <c r="V34" s="7"/>
    </row>
    <row r="35" spans="3:22">
      <c r="C35" s="6" t="s">
        <v>26</v>
      </c>
      <c r="D35" s="6" t="s">
        <v>27</v>
      </c>
      <c r="E35" s="6" t="s">
        <v>31</v>
      </c>
      <c r="F35" s="6">
        <v>3</v>
      </c>
      <c r="G35" s="28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  <c r="O35" s="9" t="s">
        <v>44</v>
      </c>
      <c r="P35" s="9"/>
      <c r="Q35" s="9"/>
      <c r="R35" s="9"/>
      <c r="S35" s="9"/>
      <c r="T35" s="9"/>
      <c r="U35" s="9"/>
      <c r="V35" s="7"/>
    </row>
    <row r="36" spans="3:22">
      <c r="C36" s="6" t="s">
        <v>28</v>
      </c>
      <c r="D36" s="6" t="s">
        <v>29</v>
      </c>
      <c r="E36" s="6" t="s">
        <v>31</v>
      </c>
      <c r="F36" s="6">
        <v>5</v>
      </c>
      <c r="G36" s="28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  <c r="O36" s="7"/>
      <c r="P36" s="7"/>
      <c r="Q36" s="7"/>
      <c r="R36" s="7"/>
      <c r="S36" s="7"/>
      <c r="T36" s="7"/>
      <c r="U36" s="7"/>
      <c r="V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M33"/>
  <sheetViews>
    <sheetView tabSelected="1" topLeftCell="B5" workbookViewId="0">
      <selection activeCell="L7" sqref="L7"/>
    </sheetView>
  </sheetViews>
  <sheetFormatPr baseColWidth="10" defaultRowHeight="15.75"/>
  <cols>
    <col min="2" max="2" width="10.625" customWidth="1"/>
    <col min="3" max="3" width="12.625" customWidth="1"/>
    <col min="4" max="9" width="10.625" customWidth="1"/>
    <col min="10" max="10" width="18.625" customWidth="1"/>
    <col min="11" max="13" width="15.625" customWidth="1"/>
  </cols>
  <sheetData>
    <row r="3" spans="2:13" ht="16.5" thickBot="1"/>
    <row r="4" spans="2:13" ht="16.5" thickBot="1">
      <c r="F4" s="29" t="s">
        <v>45</v>
      </c>
      <c r="G4" s="30"/>
      <c r="H4" s="30"/>
      <c r="I4" s="30"/>
      <c r="J4" s="30"/>
      <c r="K4" s="31">
        <v>0.4</v>
      </c>
    </row>
    <row r="5" spans="2:13" ht="16.5" thickBot="1"/>
    <row r="6" spans="2:13" ht="16.5" thickTop="1">
      <c r="B6" s="43" t="s">
        <v>46</v>
      </c>
      <c r="C6" s="44"/>
      <c r="D6" s="45" t="s">
        <v>47</v>
      </c>
      <c r="E6" s="45" t="s">
        <v>48</v>
      </c>
      <c r="F6" s="45" t="s">
        <v>49</v>
      </c>
      <c r="G6" s="45" t="s">
        <v>50</v>
      </c>
      <c r="H6" s="45" t="s">
        <v>51</v>
      </c>
      <c r="I6" s="45" t="s">
        <v>52</v>
      </c>
      <c r="J6" s="45" t="s">
        <v>53</v>
      </c>
      <c r="K6" s="45" t="s">
        <v>54</v>
      </c>
      <c r="L6" s="45" t="s">
        <v>55</v>
      </c>
      <c r="M6" s="46" t="s">
        <v>56</v>
      </c>
    </row>
    <row r="7" spans="2:13">
      <c r="B7" s="33" t="s">
        <v>14</v>
      </c>
      <c r="C7" s="15" t="s">
        <v>15</v>
      </c>
      <c r="D7" s="37">
        <v>10</v>
      </c>
      <c r="E7" s="37">
        <v>8</v>
      </c>
      <c r="F7" s="37">
        <v>10</v>
      </c>
      <c r="G7" s="37">
        <v>7</v>
      </c>
      <c r="H7" s="37">
        <v>5.4</v>
      </c>
      <c r="I7" s="35">
        <f>AVERAGE(D7:H7)</f>
        <v>8.08</v>
      </c>
      <c r="J7" s="37" t="str">
        <f>IF(I7&gt;=8,"EXIMIDO","NO EXIMIDO")</f>
        <v>EXIMIDO</v>
      </c>
      <c r="K7" s="37"/>
      <c r="L7" s="37">
        <f>IF(J7="EXIMIDO",I7,I7*60%+K7*$K$4)</f>
        <v>8.08</v>
      </c>
      <c r="M7" s="39" t="str">
        <f>IF(L7&gt;=6,"APROBADO","REPROBADO")</f>
        <v>APROBADO</v>
      </c>
    </row>
    <row r="8" spans="2:13">
      <c r="B8" s="33" t="s">
        <v>16</v>
      </c>
      <c r="C8" s="15" t="s">
        <v>17</v>
      </c>
      <c r="D8" s="37">
        <v>8</v>
      </c>
      <c r="E8" s="37">
        <v>7</v>
      </c>
      <c r="F8" s="37">
        <v>5.4</v>
      </c>
      <c r="G8" s="37">
        <v>1.5</v>
      </c>
      <c r="H8" s="37">
        <v>5.5</v>
      </c>
      <c r="I8" s="35">
        <f t="shared" ref="I8:I24" si="0">AVERAGE(D8:H8)</f>
        <v>5.4799999999999995</v>
      </c>
      <c r="J8" s="37" t="str">
        <f t="shared" ref="J8:J25" si="1">IF(I8&gt;=8,"EXIMIDO","NO EXIMIDO")</f>
        <v>NO EXIMIDO</v>
      </c>
      <c r="K8" s="37">
        <v>8.4</v>
      </c>
      <c r="L8" s="37">
        <f t="shared" ref="L8:L25" si="2">IF(J8="EXIMIDO",I8,I8*60%+K8*$K$4)</f>
        <v>6.6479999999999997</v>
      </c>
      <c r="M8" s="39" t="str">
        <f t="shared" ref="M8:M25" si="3">IF(L8&gt;=6,"APROBADO","REPROBADO")</f>
        <v>APROBADO</v>
      </c>
    </row>
    <row r="9" spans="2:13">
      <c r="B9" s="33" t="s">
        <v>18</v>
      </c>
      <c r="C9" s="15" t="s">
        <v>19</v>
      </c>
      <c r="D9" s="37">
        <v>7.5</v>
      </c>
      <c r="E9" s="37">
        <v>6</v>
      </c>
      <c r="F9" s="37">
        <v>10</v>
      </c>
      <c r="G9" s="37">
        <v>5.4</v>
      </c>
      <c r="H9" s="37">
        <v>6</v>
      </c>
      <c r="I9" s="35">
        <f t="shared" si="0"/>
        <v>6.9799999999999995</v>
      </c>
      <c r="J9" s="37" t="str">
        <f t="shared" si="1"/>
        <v>NO EXIMIDO</v>
      </c>
      <c r="K9" s="37">
        <v>9</v>
      </c>
      <c r="L9" s="37">
        <f t="shared" si="2"/>
        <v>7.7880000000000003</v>
      </c>
      <c r="M9" s="39" t="str">
        <f t="shared" si="3"/>
        <v>APROBADO</v>
      </c>
    </row>
    <row r="10" spans="2:13">
      <c r="B10" s="33" t="s">
        <v>20</v>
      </c>
      <c r="C10" s="15" t="s">
        <v>21</v>
      </c>
      <c r="D10" s="37">
        <v>7</v>
      </c>
      <c r="E10" s="37">
        <v>7.2</v>
      </c>
      <c r="F10" s="37">
        <v>8</v>
      </c>
      <c r="G10" s="37">
        <v>8.9</v>
      </c>
      <c r="H10" s="37">
        <v>3.4</v>
      </c>
      <c r="I10" s="35">
        <f t="shared" si="0"/>
        <v>6.9</v>
      </c>
      <c r="J10" s="37" t="str">
        <f t="shared" si="1"/>
        <v>NO EXIMIDO</v>
      </c>
      <c r="K10" s="37">
        <v>7.5</v>
      </c>
      <c r="L10" s="37">
        <f t="shared" si="2"/>
        <v>7.14</v>
      </c>
      <c r="M10" s="39" t="str">
        <f t="shared" si="3"/>
        <v>APROBADO</v>
      </c>
    </row>
    <row r="11" spans="2:13">
      <c r="B11" s="33" t="s">
        <v>22</v>
      </c>
      <c r="C11" s="15" t="s">
        <v>23</v>
      </c>
      <c r="D11" s="37">
        <v>6.8</v>
      </c>
      <c r="E11" s="37">
        <v>6</v>
      </c>
      <c r="F11" s="37">
        <v>5.4</v>
      </c>
      <c r="G11" s="37">
        <v>7</v>
      </c>
      <c r="H11" s="37">
        <v>10</v>
      </c>
      <c r="I11" s="35">
        <f t="shared" si="0"/>
        <v>7.0400000000000009</v>
      </c>
      <c r="J11" s="37" t="str">
        <f t="shared" si="1"/>
        <v>NO EXIMIDO</v>
      </c>
      <c r="K11" s="37">
        <v>8.1999999999999993</v>
      </c>
      <c r="L11" s="37">
        <f t="shared" si="2"/>
        <v>7.5039999999999996</v>
      </c>
      <c r="M11" s="39" t="str">
        <f t="shared" si="3"/>
        <v>APROBADO</v>
      </c>
    </row>
    <row r="12" spans="2:13">
      <c r="B12" s="33" t="s">
        <v>24</v>
      </c>
      <c r="C12" s="15" t="s">
        <v>25</v>
      </c>
      <c r="D12" s="37">
        <v>6.6</v>
      </c>
      <c r="E12" s="37">
        <v>5.5</v>
      </c>
      <c r="F12" s="37">
        <v>8</v>
      </c>
      <c r="G12" s="37">
        <v>10</v>
      </c>
      <c r="H12" s="37">
        <v>8</v>
      </c>
      <c r="I12" s="35">
        <f t="shared" si="0"/>
        <v>7.62</v>
      </c>
      <c r="J12" s="37" t="str">
        <f t="shared" si="1"/>
        <v>NO EXIMIDO</v>
      </c>
      <c r="K12" s="37">
        <v>9.5</v>
      </c>
      <c r="L12" s="37">
        <f t="shared" si="2"/>
        <v>8.3719999999999999</v>
      </c>
      <c r="M12" s="39" t="str">
        <f t="shared" si="3"/>
        <v>APROBADO</v>
      </c>
    </row>
    <row r="13" spans="2:13">
      <c r="B13" s="33" t="s">
        <v>26</v>
      </c>
      <c r="C13" s="15" t="s">
        <v>27</v>
      </c>
      <c r="D13" s="37">
        <v>7</v>
      </c>
      <c r="E13" s="37">
        <v>3.4</v>
      </c>
      <c r="F13" s="37">
        <v>7.6</v>
      </c>
      <c r="G13" s="37">
        <v>8</v>
      </c>
      <c r="H13" s="37">
        <v>7.6</v>
      </c>
      <c r="I13" s="35">
        <f t="shared" si="0"/>
        <v>6.7200000000000006</v>
      </c>
      <c r="J13" s="37" t="str">
        <f t="shared" si="1"/>
        <v>NO EXIMIDO</v>
      </c>
      <c r="K13" s="37">
        <v>8.5</v>
      </c>
      <c r="L13" s="37">
        <f t="shared" si="2"/>
        <v>7.4320000000000004</v>
      </c>
      <c r="M13" s="39" t="str">
        <f t="shared" si="3"/>
        <v>APROBADO</v>
      </c>
    </row>
    <row r="14" spans="2:13">
      <c r="B14" s="33" t="s">
        <v>28</v>
      </c>
      <c r="C14" s="15" t="s">
        <v>29</v>
      </c>
      <c r="D14" s="37">
        <v>5</v>
      </c>
      <c r="E14" s="37">
        <v>5.6</v>
      </c>
      <c r="F14" s="37">
        <v>7.7</v>
      </c>
      <c r="G14" s="37">
        <v>7.5</v>
      </c>
      <c r="H14" s="37">
        <v>7.7</v>
      </c>
      <c r="I14" s="35">
        <f t="shared" si="0"/>
        <v>6.7</v>
      </c>
      <c r="J14" s="37" t="str">
        <f t="shared" si="1"/>
        <v>NO EXIMIDO</v>
      </c>
      <c r="K14" s="37">
        <v>8.4</v>
      </c>
      <c r="L14" s="37">
        <f t="shared" si="2"/>
        <v>7.38</v>
      </c>
      <c r="M14" s="39" t="str">
        <f t="shared" si="3"/>
        <v>APROBADO</v>
      </c>
    </row>
    <row r="15" spans="2:13">
      <c r="B15" s="33" t="s">
        <v>74</v>
      </c>
      <c r="C15" s="15" t="s">
        <v>57</v>
      </c>
      <c r="D15" s="37">
        <v>5.3</v>
      </c>
      <c r="E15" s="37">
        <v>10</v>
      </c>
      <c r="F15" s="37">
        <v>9.8000000000000007</v>
      </c>
      <c r="G15" s="37">
        <v>7</v>
      </c>
      <c r="H15" s="37">
        <v>9.8000000000000007</v>
      </c>
      <c r="I15" s="35">
        <f t="shared" si="0"/>
        <v>8.3800000000000008</v>
      </c>
      <c r="J15" s="37" t="str">
        <f t="shared" si="1"/>
        <v>EXIMIDO</v>
      </c>
      <c r="K15" s="37"/>
      <c r="L15" s="37">
        <f t="shared" si="2"/>
        <v>8.3800000000000008</v>
      </c>
      <c r="M15" s="39" t="str">
        <f t="shared" si="3"/>
        <v>APROBADO</v>
      </c>
    </row>
    <row r="16" spans="2:13">
      <c r="B16" s="33" t="s">
        <v>75</v>
      </c>
      <c r="C16" s="15" t="s">
        <v>58</v>
      </c>
      <c r="D16" s="37">
        <v>8</v>
      </c>
      <c r="E16" s="37">
        <v>5.6</v>
      </c>
      <c r="F16" s="37">
        <v>9.6999999999999993</v>
      </c>
      <c r="G16" s="37">
        <v>6.8</v>
      </c>
      <c r="H16" s="37">
        <v>9.6999999999999993</v>
      </c>
      <c r="I16" s="35">
        <f t="shared" si="0"/>
        <v>7.9599999999999991</v>
      </c>
      <c r="J16" s="37" t="str">
        <f t="shared" si="1"/>
        <v>NO EXIMIDO</v>
      </c>
      <c r="K16" s="37">
        <v>7.9</v>
      </c>
      <c r="L16" s="37">
        <f t="shared" si="2"/>
        <v>7.9359999999999991</v>
      </c>
      <c r="M16" s="39" t="str">
        <f t="shared" si="3"/>
        <v>APROBADO</v>
      </c>
    </row>
    <row r="17" spans="2:13">
      <c r="B17" s="33" t="s">
        <v>76</v>
      </c>
      <c r="C17" s="15" t="s">
        <v>59</v>
      </c>
      <c r="D17" s="37">
        <v>9.5</v>
      </c>
      <c r="E17" s="37">
        <v>5.4</v>
      </c>
      <c r="F17" s="37">
        <v>4.5</v>
      </c>
      <c r="G17" s="37">
        <v>6.6</v>
      </c>
      <c r="H17" s="37">
        <v>4.5</v>
      </c>
      <c r="I17" s="35">
        <f t="shared" si="0"/>
        <v>6.1</v>
      </c>
      <c r="J17" s="37" t="str">
        <f t="shared" si="1"/>
        <v>NO EXIMIDO</v>
      </c>
      <c r="K17" s="37">
        <v>8.9</v>
      </c>
      <c r="L17" s="37">
        <f t="shared" si="2"/>
        <v>7.2200000000000006</v>
      </c>
      <c r="M17" s="39" t="str">
        <f t="shared" si="3"/>
        <v>APROBADO</v>
      </c>
    </row>
    <row r="18" spans="2:13">
      <c r="B18" s="33" t="s">
        <v>77</v>
      </c>
      <c r="C18" s="15" t="s">
        <v>60</v>
      </c>
      <c r="D18" s="37">
        <v>1.7</v>
      </c>
      <c r="E18" s="37">
        <v>3.4</v>
      </c>
      <c r="F18" s="37">
        <v>5.6</v>
      </c>
      <c r="G18" s="37">
        <v>7</v>
      </c>
      <c r="H18" s="37">
        <v>5.6</v>
      </c>
      <c r="I18" s="35">
        <f t="shared" si="0"/>
        <v>4.6599999999999993</v>
      </c>
      <c r="J18" s="37" t="str">
        <f t="shared" si="1"/>
        <v>NO EXIMIDO</v>
      </c>
      <c r="K18" s="37">
        <v>4.5</v>
      </c>
      <c r="L18" s="37">
        <f t="shared" si="2"/>
        <v>4.5959999999999992</v>
      </c>
      <c r="M18" s="39" t="str">
        <f t="shared" si="3"/>
        <v>REPROBADO</v>
      </c>
    </row>
    <row r="19" spans="2:13">
      <c r="B19" s="33" t="s">
        <v>78</v>
      </c>
      <c r="C19" s="15" t="s">
        <v>21</v>
      </c>
      <c r="D19" s="37">
        <v>10</v>
      </c>
      <c r="E19" s="37">
        <v>5</v>
      </c>
      <c r="F19" s="37">
        <v>7.6</v>
      </c>
      <c r="G19" s="37">
        <v>10</v>
      </c>
      <c r="H19" s="37">
        <v>7.6</v>
      </c>
      <c r="I19" s="35">
        <f t="shared" si="0"/>
        <v>8.0400000000000009</v>
      </c>
      <c r="J19" s="37" t="str">
        <f t="shared" si="1"/>
        <v>EXIMIDO</v>
      </c>
      <c r="K19" s="37"/>
      <c r="L19" s="37">
        <f t="shared" si="2"/>
        <v>8.0400000000000009</v>
      </c>
      <c r="M19" s="39" t="str">
        <f t="shared" si="3"/>
        <v>APROBADO</v>
      </c>
    </row>
    <row r="20" spans="2:13">
      <c r="B20" s="33" t="s">
        <v>79</v>
      </c>
      <c r="C20" s="15" t="s">
        <v>61</v>
      </c>
      <c r="D20" s="37">
        <v>8</v>
      </c>
      <c r="E20" s="37">
        <v>4.5</v>
      </c>
      <c r="F20" s="37">
        <v>2.2999999999999998</v>
      </c>
      <c r="G20" s="37">
        <v>5.3</v>
      </c>
      <c r="H20" s="37">
        <v>2.2999999999999998</v>
      </c>
      <c r="I20" s="35">
        <f t="shared" si="0"/>
        <v>4.4800000000000004</v>
      </c>
      <c r="J20" s="37" t="str">
        <f t="shared" si="1"/>
        <v>NO EXIMIDO</v>
      </c>
      <c r="K20" s="37">
        <v>4.8</v>
      </c>
      <c r="L20" s="37">
        <f t="shared" si="2"/>
        <v>4.6080000000000005</v>
      </c>
      <c r="M20" s="39" t="str">
        <f t="shared" si="3"/>
        <v>REPROBADO</v>
      </c>
    </row>
    <row r="21" spans="2:13">
      <c r="B21" s="33" t="s">
        <v>80</v>
      </c>
      <c r="C21" s="15" t="s">
        <v>62</v>
      </c>
      <c r="D21" s="37">
        <v>3</v>
      </c>
      <c r="E21" s="37">
        <v>1.2</v>
      </c>
      <c r="F21" s="37">
        <v>4.3</v>
      </c>
      <c r="G21" s="37">
        <v>8</v>
      </c>
      <c r="H21" s="37">
        <v>4.3</v>
      </c>
      <c r="I21" s="35">
        <f t="shared" si="0"/>
        <v>4.16</v>
      </c>
      <c r="J21" s="37" t="str">
        <f t="shared" si="1"/>
        <v>NO EXIMIDO</v>
      </c>
      <c r="K21" s="37">
        <v>5.5</v>
      </c>
      <c r="L21" s="37">
        <f t="shared" si="2"/>
        <v>4.6959999999999997</v>
      </c>
      <c r="M21" s="39" t="str">
        <f t="shared" si="3"/>
        <v>REPROBADO</v>
      </c>
    </row>
    <row r="22" spans="2:13">
      <c r="B22" s="33" t="s">
        <v>81</v>
      </c>
      <c r="C22" s="15" t="s">
        <v>63</v>
      </c>
      <c r="D22" s="37">
        <v>7.8</v>
      </c>
      <c r="E22" s="37">
        <v>5.8</v>
      </c>
      <c r="F22" s="37">
        <v>5.4</v>
      </c>
      <c r="G22" s="37">
        <v>9.5</v>
      </c>
      <c r="H22" s="37">
        <v>5.4</v>
      </c>
      <c r="I22" s="35">
        <f t="shared" si="0"/>
        <v>6.7799999999999994</v>
      </c>
      <c r="J22" s="37" t="str">
        <f t="shared" si="1"/>
        <v>NO EXIMIDO</v>
      </c>
      <c r="K22" s="37">
        <v>9.4</v>
      </c>
      <c r="L22" s="37">
        <f t="shared" si="2"/>
        <v>7.8279999999999994</v>
      </c>
      <c r="M22" s="39" t="str">
        <f t="shared" si="3"/>
        <v>APROBADO</v>
      </c>
    </row>
    <row r="23" spans="2:13">
      <c r="B23" s="33" t="s">
        <v>82</v>
      </c>
      <c r="C23" s="15" t="s">
        <v>64</v>
      </c>
      <c r="D23" s="37">
        <v>10</v>
      </c>
      <c r="E23" s="37">
        <v>7.7</v>
      </c>
      <c r="F23" s="37">
        <v>7.6</v>
      </c>
      <c r="G23" s="37">
        <v>10</v>
      </c>
      <c r="H23" s="37">
        <v>7.6</v>
      </c>
      <c r="I23" s="35">
        <f t="shared" si="0"/>
        <v>8.58</v>
      </c>
      <c r="J23" s="37" t="str">
        <f t="shared" si="1"/>
        <v>EXIMIDO</v>
      </c>
      <c r="K23" s="37"/>
      <c r="L23" s="37">
        <f t="shared" si="2"/>
        <v>8.58</v>
      </c>
      <c r="M23" s="39" t="str">
        <f t="shared" si="3"/>
        <v>APROBADO</v>
      </c>
    </row>
    <row r="24" spans="2:13">
      <c r="B24" s="33" t="s">
        <v>83</v>
      </c>
      <c r="C24" s="15" t="s">
        <v>65</v>
      </c>
      <c r="D24" s="37">
        <v>0</v>
      </c>
      <c r="E24" s="37">
        <v>7</v>
      </c>
      <c r="F24" s="37">
        <v>1.2</v>
      </c>
      <c r="G24" s="37">
        <v>3</v>
      </c>
      <c r="H24" s="37">
        <v>1.2</v>
      </c>
      <c r="I24" s="42">
        <f t="shared" si="0"/>
        <v>2.4799999999999995</v>
      </c>
      <c r="J24" s="37" t="str">
        <f t="shared" si="1"/>
        <v>NO EXIMIDO</v>
      </c>
      <c r="K24" s="37">
        <v>4.3</v>
      </c>
      <c r="L24" s="37">
        <f t="shared" si="2"/>
        <v>3.2079999999999997</v>
      </c>
      <c r="M24" s="39" t="str">
        <f t="shared" si="3"/>
        <v>REPROBADO</v>
      </c>
    </row>
    <row r="25" spans="2:13" ht="16.5" thickBot="1">
      <c r="B25" s="34" t="s">
        <v>84</v>
      </c>
      <c r="C25" s="32" t="s">
        <v>66</v>
      </c>
      <c r="D25" s="38">
        <v>9</v>
      </c>
      <c r="E25" s="38">
        <v>10</v>
      </c>
      <c r="F25" s="38">
        <v>7</v>
      </c>
      <c r="G25" s="38">
        <v>8.9</v>
      </c>
      <c r="H25" s="41">
        <v>7</v>
      </c>
      <c r="I25" s="36">
        <f>AVERAGE(D25:H25)</f>
        <v>8.379999999999999</v>
      </c>
      <c r="J25" s="38" t="str">
        <f t="shared" si="1"/>
        <v>EXIMIDO</v>
      </c>
      <c r="K25" s="38"/>
      <c r="L25" s="38">
        <f t="shared" si="2"/>
        <v>8.379999999999999</v>
      </c>
      <c r="M25" s="40" t="str">
        <f t="shared" si="3"/>
        <v>APROBADO</v>
      </c>
    </row>
    <row r="26" spans="2:13" ht="16.5" thickTop="1"/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2024-04-10T13:35:16Z</dcterms:modified>
</cp:coreProperties>
</file>