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9315" windowHeight="7755" activeTab="7"/>
  </bookViews>
  <sheets>
    <sheet name="P1" sheetId="1" r:id="rId1"/>
    <sheet name="P2" sheetId="2" r:id="rId2"/>
    <sheet name="P3" sheetId="3" r:id="rId3"/>
    <sheet name="P4" sheetId="4" r:id="rId4"/>
    <sheet name="P4(2)" sheetId="5" r:id="rId5"/>
    <sheet name="P5" sheetId="6" r:id="rId6"/>
    <sheet name="P5(2)" sheetId="7" r:id="rId7"/>
    <sheet name="P5-P6-P7" sheetId="8" r:id="rId8"/>
  </sheets>
  <calcPr calcId="125725"/>
</workbook>
</file>

<file path=xl/calcChain.xml><?xml version="1.0" encoding="utf-8"?>
<calcChain xmlns="http://schemas.openxmlformats.org/spreadsheetml/2006/main">
  <c r="I12" i="8"/>
  <c r="H17" i="6"/>
  <c r="L8" i="8" s="1"/>
  <c r="L9"/>
  <c r="O9"/>
  <c r="O8"/>
  <c r="I10" s="1"/>
  <c r="I14" s="1"/>
  <c r="I9"/>
  <c r="N6"/>
  <c r="M6"/>
  <c r="L6"/>
  <c r="K6"/>
  <c r="J6"/>
  <c r="N5"/>
  <c r="M5"/>
  <c r="L5"/>
  <c r="K5"/>
  <c r="J5"/>
  <c r="N4"/>
  <c r="M4"/>
  <c r="L4"/>
  <c r="K4"/>
  <c r="J4"/>
  <c r="N3"/>
  <c r="M3"/>
  <c r="L3"/>
  <c r="K3"/>
  <c r="J3"/>
  <c r="N2"/>
  <c r="M2"/>
  <c r="L2"/>
  <c r="K2"/>
  <c r="J2"/>
  <c r="H15" i="6"/>
  <c r="C9"/>
  <c r="C8"/>
  <c r="C7"/>
  <c r="C6"/>
  <c r="C5"/>
  <c r="C4"/>
  <c r="F3"/>
  <c r="F4" s="1"/>
  <c r="C3"/>
  <c r="J1"/>
  <c r="E9" s="1"/>
  <c r="H15" i="7"/>
  <c r="C9"/>
  <c r="C8"/>
  <c r="C7"/>
  <c r="C6"/>
  <c r="C5"/>
  <c r="C4"/>
  <c r="F3"/>
  <c r="F4" s="1"/>
  <c r="C3"/>
  <c r="J1"/>
  <c r="E9" s="1"/>
  <c r="H15" i="5"/>
  <c r="C9"/>
  <c r="C8"/>
  <c r="C7"/>
  <c r="C6"/>
  <c r="C5"/>
  <c r="C4"/>
  <c r="F3"/>
  <c r="F4" s="1"/>
  <c r="C3"/>
  <c r="J1"/>
  <c r="E9" s="1"/>
  <c r="H15" i="4"/>
  <c r="C9"/>
  <c r="C8"/>
  <c r="C7"/>
  <c r="C6"/>
  <c r="C5"/>
  <c r="C4"/>
  <c r="F3"/>
  <c r="F4" s="1"/>
  <c r="C3"/>
  <c r="J1"/>
  <c r="E9" s="1"/>
  <c r="H15" i="3"/>
  <c r="C9"/>
  <c r="C8"/>
  <c r="C7"/>
  <c r="C6"/>
  <c r="C5"/>
  <c r="C4"/>
  <c r="F3"/>
  <c r="F4" s="1"/>
  <c r="C3"/>
  <c r="J1"/>
  <c r="E9" s="1"/>
  <c r="H15" i="2"/>
  <c r="C9"/>
  <c r="C8"/>
  <c r="C7"/>
  <c r="C6"/>
  <c r="C5"/>
  <c r="C4"/>
  <c r="F3"/>
  <c r="F4" s="1"/>
  <c r="C3"/>
  <c r="J1"/>
  <c r="E9" s="1"/>
  <c r="H15" i="1"/>
  <c r="C9"/>
  <c r="C8"/>
  <c r="C7"/>
  <c r="C6"/>
  <c r="C5"/>
  <c r="C4"/>
  <c r="F3"/>
  <c r="F4" s="1"/>
  <c r="C3"/>
  <c r="J1"/>
  <c r="E9" s="1"/>
  <c r="I8" i="8" l="1"/>
  <c r="I20"/>
  <c r="F5" i="6"/>
  <c r="G4"/>
  <c r="H9"/>
  <c r="I9" s="1"/>
  <c r="E3"/>
  <c r="H3" s="1"/>
  <c r="G3"/>
  <c r="E4"/>
  <c r="E5"/>
  <c r="E6"/>
  <c r="H6" s="1"/>
  <c r="I6" s="1"/>
  <c r="E7"/>
  <c r="H7" s="1"/>
  <c r="I7" s="1"/>
  <c r="E8"/>
  <c r="F5" i="7"/>
  <c r="G4"/>
  <c r="H7"/>
  <c r="I7" s="1"/>
  <c r="H9"/>
  <c r="I9" s="1"/>
  <c r="E3"/>
  <c r="G3"/>
  <c r="E4"/>
  <c r="H4" s="1"/>
  <c r="I4" s="1"/>
  <c r="E5"/>
  <c r="E6"/>
  <c r="E7"/>
  <c r="E8"/>
  <c r="H8" s="1"/>
  <c r="I8" s="1"/>
  <c r="F5" i="5"/>
  <c r="G4"/>
  <c r="H9"/>
  <c r="I9" s="1"/>
  <c r="E3"/>
  <c r="H3" s="1"/>
  <c r="G3"/>
  <c r="E4"/>
  <c r="E5"/>
  <c r="E6"/>
  <c r="H6" s="1"/>
  <c r="I6" s="1"/>
  <c r="E7"/>
  <c r="E8"/>
  <c r="F5" i="4"/>
  <c r="G4"/>
  <c r="H9"/>
  <c r="I9" s="1"/>
  <c r="E3"/>
  <c r="H3" s="1"/>
  <c r="G3"/>
  <c r="E4"/>
  <c r="E5"/>
  <c r="E6"/>
  <c r="H6" s="1"/>
  <c r="I6" s="1"/>
  <c r="E7"/>
  <c r="E8"/>
  <c r="F5" i="3"/>
  <c r="G4"/>
  <c r="H9"/>
  <c r="I9" s="1"/>
  <c r="E3"/>
  <c r="G3"/>
  <c r="E4"/>
  <c r="H4" s="1"/>
  <c r="I4" s="1"/>
  <c r="E5"/>
  <c r="E6"/>
  <c r="E7"/>
  <c r="H7" s="1"/>
  <c r="I7" s="1"/>
  <c r="E8"/>
  <c r="H8" s="1"/>
  <c r="I8" s="1"/>
  <c r="F5" i="2"/>
  <c r="G4"/>
  <c r="H9"/>
  <c r="I9" s="1"/>
  <c r="E3"/>
  <c r="G3"/>
  <c r="E4"/>
  <c r="H4" s="1"/>
  <c r="I4" s="1"/>
  <c r="E5"/>
  <c r="E6"/>
  <c r="E7"/>
  <c r="H7" s="1"/>
  <c r="I7" s="1"/>
  <c r="E8"/>
  <c r="H8" s="1"/>
  <c r="I8" s="1"/>
  <c r="F5" i="1"/>
  <c r="G4"/>
  <c r="H7"/>
  <c r="I7" s="1"/>
  <c r="H9"/>
  <c r="I9" s="1"/>
  <c r="E3"/>
  <c r="H3" s="1"/>
  <c r="G3"/>
  <c r="E4"/>
  <c r="E5"/>
  <c r="E6"/>
  <c r="H6" s="1"/>
  <c r="I6" s="1"/>
  <c r="E7"/>
  <c r="E8"/>
  <c r="I15" i="8" l="1"/>
  <c r="I3" i="6"/>
  <c r="F6"/>
  <c r="G5"/>
  <c r="H5"/>
  <c r="I5" s="1"/>
  <c r="H8"/>
  <c r="I8" s="1"/>
  <c r="H4"/>
  <c r="I4" s="1"/>
  <c r="F6" i="7"/>
  <c r="G5"/>
  <c r="H5"/>
  <c r="I5" s="1"/>
  <c r="H6"/>
  <c r="I6" s="1"/>
  <c r="H3"/>
  <c r="I3" i="5"/>
  <c r="F6"/>
  <c r="G5"/>
  <c r="H5"/>
  <c r="I5" s="1"/>
  <c r="H7"/>
  <c r="I7" s="1"/>
  <c r="H8"/>
  <c r="I8" s="1"/>
  <c r="H4"/>
  <c r="I4" s="1"/>
  <c r="I3" i="4"/>
  <c r="F6"/>
  <c r="G5"/>
  <c r="H5"/>
  <c r="I5" s="1"/>
  <c r="H7"/>
  <c r="I7" s="1"/>
  <c r="H8"/>
  <c r="I8" s="1"/>
  <c r="H4"/>
  <c r="I4" s="1"/>
  <c r="F6" i="3"/>
  <c r="G5"/>
  <c r="H5"/>
  <c r="I5" s="1"/>
  <c r="H6"/>
  <c r="I6" s="1"/>
  <c r="H3"/>
  <c r="F6" i="2"/>
  <c r="G5"/>
  <c r="H5"/>
  <c r="I5" s="1"/>
  <c r="H6"/>
  <c r="I6" s="1"/>
  <c r="H3"/>
  <c r="I3" i="1"/>
  <c r="F6"/>
  <c r="G5"/>
  <c r="H5"/>
  <c r="I5" s="1"/>
  <c r="H8"/>
  <c r="I8" s="1"/>
  <c r="H4"/>
  <c r="I4" s="1"/>
  <c r="F7" i="6" l="1"/>
  <c r="G6"/>
  <c r="H13"/>
  <c r="H18" s="1"/>
  <c r="H19" s="1"/>
  <c r="H13" i="7"/>
  <c r="I3"/>
  <c r="H17" s="1"/>
  <c r="H18" s="1"/>
  <c r="H19" s="1"/>
  <c r="F7"/>
  <c r="G6"/>
  <c r="F7" i="5"/>
  <c r="G6"/>
  <c r="H13"/>
  <c r="H17" s="1"/>
  <c r="H18" s="1"/>
  <c r="H19" s="1"/>
  <c r="F7" i="4"/>
  <c r="G6"/>
  <c r="H13"/>
  <c r="H17" s="1"/>
  <c r="H18" s="1"/>
  <c r="H19" s="1"/>
  <c r="H13" i="3"/>
  <c r="I3"/>
  <c r="H17" s="1"/>
  <c r="H18" s="1"/>
  <c r="H19" s="1"/>
  <c r="F7"/>
  <c r="G6"/>
  <c r="H13" i="2"/>
  <c r="I3"/>
  <c r="F7"/>
  <c r="G6"/>
  <c r="F7" i="1"/>
  <c r="G6"/>
  <c r="H13"/>
  <c r="H17"/>
  <c r="H18" s="1"/>
  <c r="H19" s="1"/>
  <c r="H22" i="6" l="1"/>
  <c r="K9"/>
  <c r="J9"/>
  <c r="K7"/>
  <c r="K5"/>
  <c r="J8"/>
  <c r="J6"/>
  <c r="J4"/>
  <c r="J3"/>
  <c r="J7"/>
  <c r="J5"/>
  <c r="K8"/>
  <c r="K6"/>
  <c r="K4"/>
  <c r="K3"/>
  <c r="F8"/>
  <c r="G7"/>
  <c r="F8" i="7"/>
  <c r="G7"/>
  <c r="H22"/>
  <c r="K9"/>
  <c r="J9"/>
  <c r="K7"/>
  <c r="K5"/>
  <c r="J8"/>
  <c r="J6"/>
  <c r="J4"/>
  <c r="J3"/>
  <c r="J7"/>
  <c r="J5"/>
  <c r="K8"/>
  <c r="K6"/>
  <c r="K4"/>
  <c r="K3"/>
  <c r="H22" i="5"/>
  <c r="K9"/>
  <c r="J9"/>
  <c r="K7"/>
  <c r="K5"/>
  <c r="J8"/>
  <c r="J6"/>
  <c r="J4"/>
  <c r="J3"/>
  <c r="J7"/>
  <c r="J5"/>
  <c r="K8"/>
  <c r="K6"/>
  <c r="K4"/>
  <c r="K3"/>
  <c r="F8"/>
  <c r="G7"/>
  <c r="H22" i="4"/>
  <c r="K9"/>
  <c r="J9"/>
  <c r="K7"/>
  <c r="K5"/>
  <c r="J8"/>
  <c r="J6"/>
  <c r="J4"/>
  <c r="J3"/>
  <c r="J7"/>
  <c r="J5"/>
  <c r="K8"/>
  <c r="K6"/>
  <c r="K4"/>
  <c r="K3"/>
  <c r="F8"/>
  <c r="G7"/>
  <c r="F8" i="3"/>
  <c r="G7"/>
  <c r="H22"/>
  <c r="K9"/>
  <c r="J9"/>
  <c r="K7"/>
  <c r="K5"/>
  <c r="J8"/>
  <c r="J6"/>
  <c r="J4"/>
  <c r="J3"/>
  <c r="J7"/>
  <c r="J5"/>
  <c r="K8"/>
  <c r="K6"/>
  <c r="K4"/>
  <c r="K3"/>
  <c r="H17" i="2"/>
  <c r="H18" s="1"/>
  <c r="H19" s="1"/>
  <c r="F8"/>
  <c r="G7"/>
  <c r="K9"/>
  <c r="J9"/>
  <c r="K7"/>
  <c r="K5"/>
  <c r="J8"/>
  <c r="J6"/>
  <c r="J4"/>
  <c r="J3"/>
  <c r="J7"/>
  <c r="J5"/>
  <c r="K8"/>
  <c r="K6"/>
  <c r="K4"/>
  <c r="K3"/>
  <c r="H22" i="1"/>
  <c r="K9"/>
  <c r="J9"/>
  <c r="K7"/>
  <c r="K5"/>
  <c r="J8"/>
  <c r="J6"/>
  <c r="J4"/>
  <c r="J3"/>
  <c r="J7"/>
  <c r="J5"/>
  <c r="K8"/>
  <c r="K6"/>
  <c r="K4"/>
  <c r="K3"/>
  <c r="K14" s="1"/>
  <c r="K22" s="1"/>
  <c r="F8"/>
  <c r="G7"/>
  <c r="K14" i="6" l="1"/>
  <c r="K22" s="1"/>
  <c r="K13"/>
  <c r="H23" s="1"/>
  <c r="F9"/>
  <c r="G9" s="1"/>
  <c r="G8"/>
  <c r="F9" i="7"/>
  <c r="G9" s="1"/>
  <c r="G8"/>
  <c r="K14"/>
  <c r="K22" s="1"/>
  <c r="K13"/>
  <c r="H23" s="1"/>
  <c r="F9" i="5"/>
  <c r="G9" s="1"/>
  <c r="G8"/>
  <c r="K14"/>
  <c r="K22" s="1"/>
  <c r="K13"/>
  <c r="H23" s="1"/>
  <c r="K14" i="4"/>
  <c r="K22" s="1"/>
  <c r="K13"/>
  <c r="H23" s="1"/>
  <c r="F9"/>
  <c r="G9" s="1"/>
  <c r="G8"/>
  <c r="F9" i="3"/>
  <c r="G9" s="1"/>
  <c r="G8"/>
  <c r="K14"/>
  <c r="K22" s="1"/>
  <c r="K13"/>
  <c r="H23" s="1"/>
  <c r="H22" i="2"/>
  <c r="F9"/>
  <c r="G9" s="1"/>
  <c r="G8"/>
  <c r="K14"/>
  <c r="K22" s="1"/>
  <c r="K13"/>
  <c r="H23" s="1"/>
  <c r="K13" i="1"/>
  <c r="H23" s="1"/>
  <c r="F9"/>
  <c r="G9" s="1"/>
  <c r="G8"/>
</calcChain>
</file>

<file path=xl/sharedStrings.xml><?xml version="1.0" encoding="utf-8"?>
<sst xmlns="http://schemas.openxmlformats.org/spreadsheetml/2006/main" count="205" uniqueCount="42">
  <si>
    <t>CLASE</t>
  </si>
  <si>
    <t>n</t>
  </si>
  <si>
    <t>LI</t>
  </si>
  <si>
    <t>LS</t>
  </si>
  <si>
    <t>mi</t>
  </si>
  <si>
    <t>ni</t>
  </si>
  <si>
    <t>fi</t>
  </si>
  <si>
    <t>Ni</t>
  </si>
  <si>
    <t>Fi</t>
  </si>
  <si>
    <t>mi*fi</t>
  </si>
  <si>
    <t>fi*mi^2</t>
  </si>
  <si>
    <t>fi*(mi-media)^3</t>
  </si>
  <si>
    <t>fi*(mi-media)^4</t>
  </si>
  <si>
    <t>PROMEDIO</t>
  </si>
  <si>
    <t>m3</t>
  </si>
  <si>
    <t>mediana</t>
  </si>
  <si>
    <t>(manual)</t>
  </si>
  <si>
    <t>m4</t>
  </si>
  <si>
    <t>RANGO</t>
  </si>
  <si>
    <t>varianza</t>
  </si>
  <si>
    <t>Desv.std</t>
  </si>
  <si>
    <t>Coef.  Var.</t>
  </si>
  <si>
    <t>SIMETRIA</t>
  </si>
  <si>
    <t>CURTOSIS</t>
  </si>
  <si>
    <t>PEARSON</t>
  </si>
  <si>
    <t>FISHER</t>
  </si>
  <si>
    <t>fisher</t>
  </si>
  <si>
    <t>mi/mj</t>
  </si>
  <si>
    <t>SUMATORIA</t>
  </si>
  <si>
    <t xml:space="preserve">Varianza X </t>
  </si>
  <si>
    <t>promedio X</t>
  </si>
  <si>
    <t>Varianza Y</t>
  </si>
  <si>
    <t>promedio y</t>
  </si>
  <si>
    <t>COV</t>
  </si>
  <si>
    <t>CORRELACION r</t>
  </si>
  <si>
    <t>pred. Y</t>
  </si>
  <si>
    <t>B1</t>
  </si>
  <si>
    <t>pendiente</t>
  </si>
  <si>
    <t>B0</t>
  </si>
  <si>
    <t>intercepto</t>
  </si>
  <si>
    <t>coef. Modelo</t>
  </si>
  <si>
    <t>R^2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</si>
</sst>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0" fontId="0" fillId="3" borderId="1" xfId="0" applyFill="1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activeCell="C16" sqref="C16"/>
    </sheetView>
  </sheetViews>
  <sheetFormatPr baseColWidth="10" defaultRowHeight="15"/>
  <cols>
    <col min="10" max="10" width="15.5703125" customWidth="1"/>
    <col min="11" max="11" width="15.28515625" bestFit="1" customWidth="1"/>
  </cols>
  <sheetData>
    <row r="1" spans="1:11">
      <c r="A1" s="8" t="s">
        <v>0</v>
      </c>
      <c r="B1" s="8"/>
      <c r="C1" s="2"/>
      <c r="D1" s="2"/>
      <c r="E1" s="2"/>
      <c r="F1" s="2"/>
      <c r="G1" s="2"/>
      <c r="H1" s="2"/>
      <c r="I1" s="7" t="s">
        <v>1</v>
      </c>
      <c r="J1" s="2">
        <f>SUM(D3:D11)</f>
        <v>12</v>
      </c>
      <c r="K1" s="2"/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</row>
    <row r="3" spans="1:11">
      <c r="A3" s="2">
        <v>18</v>
      </c>
      <c r="B3" s="2">
        <v>20</v>
      </c>
      <c r="C3" s="2">
        <f>AVERAGE(A3:B3)</f>
        <v>19</v>
      </c>
      <c r="D3" s="2">
        <v>1</v>
      </c>
      <c r="E3" s="2">
        <f>D3/$J$1</f>
        <v>8.3333333333333329E-2</v>
      </c>
      <c r="F3" s="2">
        <f>D3</f>
        <v>1</v>
      </c>
      <c r="G3" s="2">
        <f>F3/$J$1</f>
        <v>8.3333333333333329E-2</v>
      </c>
      <c r="H3" s="2">
        <f>C3*E3</f>
        <v>1.5833333333333333</v>
      </c>
      <c r="I3" s="2">
        <f>H3*C3</f>
        <v>30.083333333333332</v>
      </c>
      <c r="J3" s="2">
        <f>E3*POWER((C3-$H$13),3)</f>
        <v>-9.4093364197530782</v>
      </c>
      <c r="K3" s="2">
        <f>E3*POWER((C3-$H$13),4)</f>
        <v>45.478459362139873</v>
      </c>
    </row>
    <row r="4" spans="1:11">
      <c r="A4" s="2">
        <v>20</v>
      </c>
      <c r="B4" s="2">
        <v>22</v>
      </c>
      <c r="C4" s="2">
        <f t="shared" ref="C4:C9" si="0">AVERAGE(A4:B4)</f>
        <v>21</v>
      </c>
      <c r="D4" s="2">
        <v>2</v>
      </c>
      <c r="E4" s="2">
        <f t="shared" ref="E4:E9" si="1">D4/$J$1</f>
        <v>0.16666666666666666</v>
      </c>
      <c r="F4" s="2">
        <f>F3+D4</f>
        <v>3</v>
      </c>
      <c r="G4" s="2">
        <f t="shared" ref="G4:G9" si="2">F4/$J$1</f>
        <v>0.25</v>
      </c>
      <c r="H4" s="2">
        <f t="shared" ref="H4:H6" si="3">C4*E4</f>
        <v>3.5</v>
      </c>
      <c r="I4" s="2">
        <f t="shared" ref="I4:I9" si="4">H4*C4</f>
        <v>73.5</v>
      </c>
      <c r="J4" s="2">
        <f t="shared" ref="J4:J9" si="5">E4*POWER((C4-$H$13),3)</f>
        <v>-3.7908950617283903</v>
      </c>
      <c r="K4" s="2">
        <f t="shared" ref="K4:K9" si="6">E4*POWER((C4-$H$13),4)</f>
        <v>10.740869341563767</v>
      </c>
    </row>
    <row r="5" spans="1:11">
      <c r="A5" s="2">
        <v>22</v>
      </c>
      <c r="B5" s="2">
        <v>24</v>
      </c>
      <c r="C5" s="2">
        <f t="shared" si="0"/>
        <v>23</v>
      </c>
      <c r="D5" s="2">
        <v>4</v>
      </c>
      <c r="E5" s="2">
        <f t="shared" si="1"/>
        <v>0.33333333333333331</v>
      </c>
      <c r="F5" s="2">
        <f t="shared" ref="F5:F9" si="7">F4+D5</f>
        <v>7</v>
      </c>
      <c r="G5" s="2">
        <f t="shared" si="2"/>
        <v>0.58333333333333337</v>
      </c>
      <c r="H5" s="2">
        <f t="shared" si="3"/>
        <v>7.6666666666666661</v>
      </c>
      <c r="I5" s="2">
        <f t="shared" si="4"/>
        <v>176.33333333333331</v>
      </c>
      <c r="J5" s="2">
        <f t="shared" si="5"/>
        <v>-0.19290123456790037</v>
      </c>
      <c r="K5" s="2">
        <f t="shared" si="6"/>
        <v>0.16075102880658343</v>
      </c>
    </row>
    <row r="6" spans="1:11">
      <c r="A6" s="2">
        <v>24</v>
      </c>
      <c r="B6" s="2">
        <v>26</v>
      </c>
      <c r="C6" s="2">
        <f t="shared" si="0"/>
        <v>25</v>
      </c>
      <c r="D6" s="2">
        <v>1</v>
      </c>
      <c r="E6" s="2">
        <f t="shared" si="1"/>
        <v>8.3333333333333329E-2</v>
      </c>
      <c r="F6" s="2">
        <f t="shared" si="7"/>
        <v>8</v>
      </c>
      <c r="G6" s="2">
        <f t="shared" si="2"/>
        <v>0.66666666666666663</v>
      </c>
      <c r="H6" s="2">
        <f t="shared" si="3"/>
        <v>2.083333333333333</v>
      </c>
      <c r="I6" s="2">
        <f t="shared" si="4"/>
        <v>52.083333333333329</v>
      </c>
      <c r="J6" s="2">
        <f t="shared" si="5"/>
        <v>0.13233024691358064</v>
      </c>
      <c r="K6" s="2">
        <f t="shared" si="6"/>
        <v>0.15438528806584423</v>
      </c>
    </row>
    <row r="7" spans="1:11">
      <c r="A7" s="2">
        <v>26</v>
      </c>
      <c r="B7" s="2">
        <v>28</v>
      </c>
      <c r="C7" s="2">
        <f t="shared" si="0"/>
        <v>27</v>
      </c>
      <c r="D7" s="2">
        <v>4</v>
      </c>
      <c r="E7" s="2">
        <f t="shared" si="1"/>
        <v>0.33333333333333331</v>
      </c>
      <c r="F7" s="2">
        <f t="shared" si="7"/>
        <v>12</v>
      </c>
      <c r="G7" s="2">
        <f t="shared" si="2"/>
        <v>1</v>
      </c>
      <c r="H7" s="2">
        <f>C7*E7</f>
        <v>9</v>
      </c>
      <c r="I7" s="2">
        <f t="shared" si="4"/>
        <v>243</v>
      </c>
      <c r="J7" s="2">
        <f>E7*POWER((C7-$H$13),3)</f>
        <v>10.584876543209887</v>
      </c>
      <c r="K7" s="2">
        <f t="shared" si="6"/>
        <v>33.518775720164655</v>
      </c>
    </row>
    <row r="8" spans="1:11">
      <c r="A8" s="2">
        <v>28</v>
      </c>
      <c r="B8" s="2">
        <v>28</v>
      </c>
      <c r="C8" s="2">
        <f t="shared" si="0"/>
        <v>28</v>
      </c>
      <c r="D8" s="2">
        <v>0</v>
      </c>
      <c r="E8" s="2">
        <f>D8/$J$1</f>
        <v>0</v>
      </c>
      <c r="F8" s="2">
        <f t="shared" si="7"/>
        <v>12</v>
      </c>
      <c r="G8" s="2">
        <f t="shared" si="2"/>
        <v>1</v>
      </c>
      <c r="H8" s="2">
        <f>C8*E8</f>
        <v>0</v>
      </c>
      <c r="I8" s="2">
        <f>H8*C8</f>
        <v>0</v>
      </c>
      <c r="J8" s="2">
        <f t="shared" si="5"/>
        <v>0</v>
      </c>
      <c r="K8" s="2">
        <f>E8*POWER((C8-$H$13),4)</f>
        <v>0</v>
      </c>
    </row>
    <row r="9" spans="1:11">
      <c r="A9" s="2">
        <v>28</v>
      </c>
      <c r="B9" s="2">
        <v>28</v>
      </c>
      <c r="C9" s="2">
        <f t="shared" si="0"/>
        <v>28</v>
      </c>
      <c r="D9" s="2">
        <v>0</v>
      </c>
      <c r="E9" s="2">
        <f t="shared" si="1"/>
        <v>0</v>
      </c>
      <c r="F9" s="2">
        <f t="shared" si="7"/>
        <v>12</v>
      </c>
      <c r="G9" s="2">
        <f t="shared" si="2"/>
        <v>1</v>
      </c>
      <c r="H9" s="2">
        <f t="shared" ref="H9" si="8">C9*E9</f>
        <v>0</v>
      </c>
      <c r="I9" s="2">
        <f t="shared" si="4"/>
        <v>0</v>
      </c>
      <c r="J9" s="2">
        <f t="shared" si="5"/>
        <v>0</v>
      </c>
      <c r="K9" s="2">
        <f t="shared" si="6"/>
        <v>0</v>
      </c>
    </row>
    <row r="13" spans="1:11">
      <c r="G13" s="2" t="s">
        <v>13</v>
      </c>
      <c r="H13" s="2">
        <f>SUM(H3:H11)</f>
        <v>23.833333333333332</v>
      </c>
      <c r="J13" s="2" t="s">
        <v>14</v>
      </c>
      <c r="K13" s="2">
        <f>SUM(J3:J11)</f>
        <v>-2.6759259259259007</v>
      </c>
    </row>
    <row r="14" spans="1:11">
      <c r="G14" s="2" t="s">
        <v>15</v>
      </c>
      <c r="H14" s="2"/>
      <c r="I14" t="s">
        <v>16</v>
      </c>
      <c r="J14" s="2" t="s">
        <v>17</v>
      </c>
      <c r="K14" s="2">
        <f>SUM(K3:K11)</f>
        <v>90.053240740740733</v>
      </c>
    </row>
    <row r="15" spans="1:11">
      <c r="G15" s="2" t="s">
        <v>18</v>
      </c>
      <c r="H15" s="2">
        <f>MAX(B3:B25)-MIN(A3:A25)</f>
        <v>10</v>
      </c>
    </row>
    <row r="16" spans="1:11">
      <c r="G16" s="2"/>
      <c r="H16" s="2"/>
    </row>
    <row r="17" spans="7:11">
      <c r="G17" s="2" t="s">
        <v>19</v>
      </c>
      <c r="H17" s="2">
        <f>SUM(I3:I11)-H13*H13</f>
        <v>6.9722222222222854</v>
      </c>
    </row>
    <row r="18" spans="7:11">
      <c r="G18" s="2" t="s">
        <v>20</v>
      </c>
      <c r="H18" s="2">
        <f>SQRT(H17)</f>
        <v>2.6404965862924885</v>
      </c>
    </row>
    <row r="19" spans="7:11">
      <c r="G19" s="2" t="s">
        <v>21</v>
      </c>
      <c r="H19" s="2">
        <f>H18/ABS(H13)</f>
        <v>0.1107900665577268</v>
      </c>
    </row>
    <row r="20" spans="7:11">
      <c r="G20" s="2"/>
      <c r="H20" s="2"/>
    </row>
    <row r="21" spans="7:11">
      <c r="G21" s="2" t="s">
        <v>22</v>
      </c>
      <c r="H21" s="2"/>
      <c r="J21" s="2" t="s">
        <v>23</v>
      </c>
      <c r="K21" s="2"/>
    </row>
    <row r="22" spans="7:11">
      <c r="G22" s="2" t="s">
        <v>24</v>
      </c>
      <c r="H22" s="2">
        <f>(3*(H13-H14))/H18</f>
        <v>27.078239892895635</v>
      </c>
      <c r="J22" s="2" t="s">
        <v>25</v>
      </c>
      <c r="K22" s="2">
        <f>(K14/(POWER(H18,4)))-3</f>
        <v>-1.1475055951493169</v>
      </c>
    </row>
    <row r="23" spans="7:11">
      <c r="G23" s="2" t="s">
        <v>26</v>
      </c>
      <c r="H23" s="2">
        <f>K13/(POWER(H18,3))</f>
        <v>-0.1453507430241123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activeCell="C1" sqref="C1"/>
    </sheetView>
  </sheetViews>
  <sheetFormatPr baseColWidth="10" defaultRowHeight="15"/>
  <cols>
    <col min="10" max="10" width="15.5703125" customWidth="1"/>
  </cols>
  <sheetData>
    <row r="1" spans="1:11">
      <c r="A1" s="8" t="s">
        <v>0</v>
      </c>
      <c r="B1" s="8"/>
      <c r="C1" s="2"/>
      <c r="D1" s="2"/>
      <c r="E1" s="2"/>
      <c r="F1" s="2"/>
      <c r="G1" s="2"/>
      <c r="H1" s="2"/>
      <c r="I1" s="7" t="s">
        <v>1</v>
      </c>
      <c r="J1" s="2">
        <f>SUM(D3:D11)</f>
        <v>10</v>
      </c>
      <c r="K1" s="2"/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</row>
    <row r="3" spans="1:11">
      <c r="A3" s="2">
        <v>10</v>
      </c>
      <c r="B3" s="2">
        <v>15</v>
      </c>
      <c r="C3" s="2">
        <f>AVERAGE(A3:B3)</f>
        <v>12.5</v>
      </c>
      <c r="D3" s="2">
        <v>3</v>
      </c>
      <c r="E3" s="2">
        <f>D3/$J$1</f>
        <v>0.3</v>
      </c>
      <c r="F3" s="2">
        <f>D3</f>
        <v>3</v>
      </c>
      <c r="G3" s="2">
        <f>F3/$J$1</f>
        <v>0.3</v>
      </c>
      <c r="H3" s="2">
        <f>C3*E3</f>
        <v>3.75</v>
      </c>
      <c r="I3" s="2">
        <f>H3*C3</f>
        <v>46.875</v>
      </c>
      <c r="J3" s="2">
        <f>E3*POWER((C3-$H$13),3)</f>
        <v>-37.5</v>
      </c>
      <c r="K3" s="2">
        <f>E3*POWER((C3-$H$13),4)</f>
        <v>187.5</v>
      </c>
    </row>
    <row r="4" spans="1:11">
      <c r="A4" s="2">
        <v>15</v>
      </c>
      <c r="B4" s="2">
        <v>20</v>
      </c>
      <c r="C4" s="2">
        <f t="shared" ref="C4:C9" si="0">AVERAGE(A4:B4)</f>
        <v>17.5</v>
      </c>
      <c r="D4" s="2">
        <v>5</v>
      </c>
      <c r="E4" s="2">
        <f t="shared" ref="E4:E9" si="1">D4/$J$1</f>
        <v>0.5</v>
      </c>
      <c r="F4" s="2">
        <f>F3+D4</f>
        <v>8</v>
      </c>
      <c r="G4" s="2">
        <f t="shared" ref="G4:G9" si="2">F4/$J$1</f>
        <v>0.8</v>
      </c>
      <c r="H4" s="2">
        <f t="shared" ref="H4:H6" si="3">C4*E4</f>
        <v>8.75</v>
      </c>
      <c r="I4" s="2">
        <f t="shared" ref="I4:I9" si="4">H4*C4</f>
        <v>153.125</v>
      </c>
      <c r="J4" s="2">
        <f t="shared" ref="J4:J9" si="5">E4*POWER((C4-$H$13),3)</f>
        <v>0</v>
      </c>
      <c r="K4" s="2">
        <f t="shared" ref="K4:K9" si="6">E4*POWER((C4-$H$13),4)</f>
        <v>0</v>
      </c>
    </row>
    <row r="5" spans="1:11">
      <c r="A5" s="2">
        <v>20</v>
      </c>
      <c r="B5" s="2">
        <v>25</v>
      </c>
      <c r="C5" s="2">
        <f t="shared" si="0"/>
        <v>22.5</v>
      </c>
      <c r="D5" s="2">
        <v>1</v>
      </c>
      <c r="E5" s="2">
        <f t="shared" si="1"/>
        <v>0.1</v>
      </c>
      <c r="F5" s="2">
        <f t="shared" ref="F5:F9" si="7">F4+D5</f>
        <v>9</v>
      </c>
      <c r="G5" s="2">
        <f t="shared" si="2"/>
        <v>0.9</v>
      </c>
      <c r="H5" s="2">
        <f t="shared" si="3"/>
        <v>2.25</v>
      </c>
      <c r="I5" s="2">
        <f t="shared" si="4"/>
        <v>50.625</v>
      </c>
      <c r="J5" s="2">
        <f t="shared" si="5"/>
        <v>12.5</v>
      </c>
      <c r="K5" s="2">
        <f t="shared" si="6"/>
        <v>62.5</v>
      </c>
    </row>
    <row r="6" spans="1:11">
      <c r="A6" s="2">
        <v>25</v>
      </c>
      <c r="B6" s="2">
        <v>30</v>
      </c>
      <c r="C6" s="2">
        <f t="shared" si="0"/>
        <v>27.5</v>
      </c>
      <c r="D6" s="2">
        <v>1</v>
      </c>
      <c r="E6" s="2">
        <f t="shared" si="1"/>
        <v>0.1</v>
      </c>
      <c r="F6" s="2">
        <f t="shared" si="7"/>
        <v>10</v>
      </c>
      <c r="G6" s="2">
        <f t="shared" si="2"/>
        <v>1</v>
      </c>
      <c r="H6" s="2">
        <f t="shared" si="3"/>
        <v>2.75</v>
      </c>
      <c r="I6" s="2">
        <f t="shared" si="4"/>
        <v>75.625</v>
      </c>
      <c r="J6" s="2">
        <f t="shared" si="5"/>
        <v>100</v>
      </c>
      <c r="K6" s="2">
        <f t="shared" si="6"/>
        <v>1000</v>
      </c>
    </row>
    <row r="7" spans="1:11">
      <c r="A7" s="2">
        <v>30</v>
      </c>
      <c r="B7" s="2">
        <v>30</v>
      </c>
      <c r="C7" s="2">
        <f t="shared" si="0"/>
        <v>30</v>
      </c>
      <c r="D7" s="2">
        <v>0</v>
      </c>
      <c r="E7" s="2">
        <f t="shared" si="1"/>
        <v>0</v>
      </c>
      <c r="F7" s="2">
        <f t="shared" si="7"/>
        <v>10</v>
      </c>
      <c r="G7" s="2">
        <f t="shared" si="2"/>
        <v>1</v>
      </c>
      <c r="H7" s="2">
        <f>C7*E7</f>
        <v>0</v>
      </c>
      <c r="I7" s="2">
        <f t="shared" si="4"/>
        <v>0</v>
      </c>
      <c r="J7" s="2">
        <f>E7*POWER((C7-$H$13),3)</f>
        <v>0</v>
      </c>
      <c r="K7" s="2">
        <f t="shared" si="6"/>
        <v>0</v>
      </c>
    </row>
    <row r="8" spans="1:11">
      <c r="A8" s="2">
        <v>30</v>
      </c>
      <c r="B8" s="2">
        <v>30</v>
      </c>
      <c r="C8" s="2">
        <f t="shared" si="0"/>
        <v>30</v>
      </c>
      <c r="D8" s="2">
        <v>0</v>
      </c>
      <c r="E8" s="2">
        <f>D8/$J$1</f>
        <v>0</v>
      </c>
      <c r="F8" s="2">
        <f t="shared" si="7"/>
        <v>10</v>
      </c>
      <c r="G8" s="2">
        <f t="shared" si="2"/>
        <v>1</v>
      </c>
      <c r="H8" s="2">
        <f>C8*E8</f>
        <v>0</v>
      </c>
      <c r="I8" s="2">
        <f>H8*C8</f>
        <v>0</v>
      </c>
      <c r="J8" s="2">
        <f t="shared" si="5"/>
        <v>0</v>
      </c>
      <c r="K8" s="2">
        <f>E8*POWER((C8-$H$13),4)</f>
        <v>0</v>
      </c>
    </row>
    <row r="9" spans="1:11">
      <c r="A9" s="2">
        <v>30</v>
      </c>
      <c r="B9" s="2">
        <v>30</v>
      </c>
      <c r="C9" s="2">
        <f t="shared" si="0"/>
        <v>30</v>
      </c>
      <c r="D9" s="2">
        <v>0</v>
      </c>
      <c r="E9" s="2">
        <f t="shared" si="1"/>
        <v>0</v>
      </c>
      <c r="F9" s="2">
        <f t="shared" si="7"/>
        <v>10</v>
      </c>
      <c r="G9" s="2">
        <f t="shared" si="2"/>
        <v>1</v>
      </c>
      <c r="H9" s="2">
        <f t="shared" ref="H9" si="8">C9*E9</f>
        <v>0</v>
      </c>
      <c r="I9" s="2">
        <f t="shared" si="4"/>
        <v>0</v>
      </c>
      <c r="J9" s="2">
        <f t="shared" si="5"/>
        <v>0</v>
      </c>
      <c r="K9" s="2">
        <f t="shared" si="6"/>
        <v>0</v>
      </c>
    </row>
    <row r="13" spans="1:11">
      <c r="G13" s="2" t="s">
        <v>13</v>
      </c>
      <c r="H13" s="2">
        <f>SUM(H3:H11)</f>
        <v>17.5</v>
      </c>
      <c r="J13" t="s">
        <v>14</v>
      </c>
      <c r="K13">
        <f>SUM(J3:J11)</f>
        <v>75</v>
      </c>
    </row>
    <row r="14" spans="1:11">
      <c r="G14" s="2" t="s">
        <v>15</v>
      </c>
      <c r="H14" s="2"/>
      <c r="I14" t="s">
        <v>16</v>
      </c>
      <c r="J14" t="s">
        <v>17</v>
      </c>
      <c r="K14">
        <f>SUM(K3:K11)</f>
        <v>1250</v>
      </c>
    </row>
    <row r="15" spans="1:11">
      <c r="G15" s="2" t="s">
        <v>18</v>
      </c>
      <c r="H15" s="2">
        <f>MAX(B3:B25)-MIN(A3:A25)</f>
        <v>20</v>
      </c>
    </row>
    <row r="16" spans="1:11">
      <c r="G16" s="2"/>
      <c r="H16" s="2"/>
    </row>
    <row r="17" spans="7:11">
      <c r="G17" s="2" t="s">
        <v>19</v>
      </c>
      <c r="H17" s="2">
        <f>SUM(I3:I11)-H13*H13</f>
        <v>20</v>
      </c>
    </row>
    <row r="18" spans="7:11">
      <c r="G18" s="2" t="s">
        <v>20</v>
      </c>
      <c r="H18" s="2">
        <f>SQRT(H17)</f>
        <v>4.4721359549995796</v>
      </c>
    </row>
    <row r="19" spans="7:11">
      <c r="G19" s="2" t="s">
        <v>21</v>
      </c>
      <c r="H19" s="2">
        <f>H18/ABS(H13)</f>
        <v>0.25555062599997597</v>
      </c>
    </row>
    <row r="20" spans="7:11">
      <c r="G20" s="2"/>
      <c r="H20" s="2"/>
    </row>
    <row r="21" spans="7:11">
      <c r="G21" s="2" t="s">
        <v>22</v>
      </c>
      <c r="H21" s="2"/>
      <c r="J21" s="2" t="s">
        <v>23</v>
      </c>
      <c r="K21" s="2"/>
    </row>
    <row r="22" spans="7:11">
      <c r="G22" s="2" t="s">
        <v>24</v>
      </c>
      <c r="H22" s="2">
        <f>(3*(H13-H14))/H18</f>
        <v>11.739356881873896</v>
      </c>
      <c r="J22" s="2" t="s">
        <v>25</v>
      </c>
      <c r="K22" s="2">
        <f>(K14/(POWER(H18,4)))-3</f>
        <v>0.12499999999999911</v>
      </c>
    </row>
    <row r="23" spans="7:11">
      <c r="G23" s="2" t="s">
        <v>26</v>
      </c>
      <c r="H23" s="2">
        <f>K13/(POWER(H18,3))</f>
        <v>0.83852549156242095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3"/>
  <sheetViews>
    <sheetView topLeftCell="A3" workbookViewId="0">
      <selection activeCell="J21" sqref="J21:K23"/>
    </sheetView>
  </sheetViews>
  <sheetFormatPr baseColWidth="10" defaultRowHeight="15"/>
  <cols>
    <col min="10" max="10" width="15.5703125" customWidth="1"/>
  </cols>
  <sheetData>
    <row r="1" spans="1:11">
      <c r="A1" s="8" t="s">
        <v>0</v>
      </c>
      <c r="B1" s="8"/>
      <c r="C1" s="2"/>
      <c r="D1" s="2"/>
      <c r="E1" s="2"/>
      <c r="F1" s="2"/>
      <c r="G1" s="2"/>
      <c r="H1" s="2"/>
      <c r="I1" s="7" t="s">
        <v>1</v>
      </c>
      <c r="J1" s="2">
        <f>SUM(D3:D11)</f>
        <v>58</v>
      </c>
      <c r="K1" s="2"/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</row>
    <row r="3" spans="1:11">
      <c r="A3" s="2">
        <v>10</v>
      </c>
      <c r="B3" s="2">
        <v>15</v>
      </c>
      <c r="C3" s="2">
        <f>AVERAGE(A3:B3)</f>
        <v>12.5</v>
      </c>
      <c r="D3" s="2">
        <v>16</v>
      </c>
      <c r="E3" s="2">
        <f>D3/$J$1</f>
        <v>0.27586206896551724</v>
      </c>
      <c r="F3" s="2">
        <f>D3</f>
        <v>16</v>
      </c>
      <c r="G3" s="2">
        <f>F3/$J$1</f>
        <v>0.27586206896551724</v>
      </c>
      <c r="H3" s="2">
        <f>C3*E3</f>
        <v>3.4482758620689653</v>
      </c>
      <c r="I3" s="2">
        <f>H3*C3</f>
        <v>43.103448275862064</v>
      </c>
      <c r="J3" s="2">
        <f>E3*POWER((C3-$H$13),3)</f>
        <v>-83.869070426040054</v>
      </c>
      <c r="K3" s="2">
        <f>E3*POWER((C3-$H$13),4)</f>
        <v>563.94719769233836</v>
      </c>
    </row>
    <row r="4" spans="1:11">
      <c r="A4" s="2">
        <v>15</v>
      </c>
      <c r="B4" s="2">
        <v>20</v>
      </c>
      <c r="C4" s="2">
        <f t="shared" ref="C4:C9" si="0">AVERAGE(A4:B4)</f>
        <v>17.5</v>
      </c>
      <c r="D4" s="2">
        <v>18</v>
      </c>
      <c r="E4" s="2">
        <f t="shared" ref="E4:E9" si="1">D4/$J$1</f>
        <v>0.31034482758620691</v>
      </c>
      <c r="F4" s="2">
        <f>F3+D4</f>
        <v>34</v>
      </c>
      <c r="G4" s="2">
        <f t="shared" ref="G4:G9" si="2">F4/$J$1</f>
        <v>0.58620689655172409</v>
      </c>
      <c r="H4" s="2">
        <f t="shared" ref="H4:H6" si="3">C4*E4</f>
        <v>5.431034482758621</v>
      </c>
      <c r="I4" s="2">
        <f t="shared" ref="I4:I9" si="4">H4*C4</f>
        <v>95.043103448275872</v>
      </c>
      <c r="J4" s="2">
        <f t="shared" ref="J4:J9" si="5">E4*POWER((C4-$H$13),3)</f>
        <v>-1.5905983618957706</v>
      </c>
      <c r="K4" s="2">
        <f t="shared" ref="K4:K9" si="6">E4*POWER((C4-$H$13),4)</f>
        <v>2.7424109687858134</v>
      </c>
    </row>
    <row r="5" spans="1:11">
      <c r="A5" s="11">
        <v>20</v>
      </c>
      <c r="B5" s="11">
        <v>25</v>
      </c>
      <c r="C5" s="11">
        <f t="shared" si="0"/>
        <v>22.5</v>
      </c>
      <c r="D5" s="11">
        <v>12</v>
      </c>
      <c r="E5" s="11">
        <f t="shared" si="1"/>
        <v>0.20689655172413793</v>
      </c>
      <c r="F5" s="11">
        <f t="shared" ref="F5:F9" si="7">F4+D5</f>
        <v>46</v>
      </c>
      <c r="G5" s="2">
        <f t="shared" si="2"/>
        <v>0.7931034482758621</v>
      </c>
      <c r="H5" s="2">
        <f t="shared" si="3"/>
        <v>4.6551724137931032</v>
      </c>
      <c r="I5" s="2">
        <f t="shared" si="4"/>
        <v>104.74137931034483</v>
      </c>
      <c r="J5" s="2">
        <f t="shared" si="5"/>
        <v>7.2732761094953693</v>
      </c>
      <c r="K5" s="2">
        <f t="shared" si="6"/>
        <v>23.826249324208959</v>
      </c>
    </row>
    <row r="6" spans="1:11">
      <c r="A6" s="2">
        <v>25</v>
      </c>
      <c r="B6" s="2">
        <v>30</v>
      </c>
      <c r="C6" s="2">
        <f t="shared" si="0"/>
        <v>27.5</v>
      </c>
      <c r="D6" s="2">
        <v>12</v>
      </c>
      <c r="E6" s="2">
        <f t="shared" si="1"/>
        <v>0.20689655172413793</v>
      </c>
      <c r="F6" s="2">
        <f t="shared" si="7"/>
        <v>58</v>
      </c>
      <c r="G6" s="2">
        <f t="shared" si="2"/>
        <v>1</v>
      </c>
      <c r="H6" s="2">
        <f t="shared" si="3"/>
        <v>5.6896551724137927</v>
      </c>
      <c r="I6" s="2">
        <f t="shared" si="4"/>
        <v>156.4655172413793</v>
      </c>
      <c r="J6" s="2">
        <f t="shared" si="5"/>
        <v>117.27163602585107</v>
      </c>
      <c r="K6" s="2">
        <f t="shared" si="6"/>
        <v>970.52388435187083</v>
      </c>
    </row>
    <row r="7" spans="1:11">
      <c r="A7" s="2">
        <v>30</v>
      </c>
      <c r="B7" s="2">
        <v>30</v>
      </c>
      <c r="C7" s="2">
        <f t="shared" si="0"/>
        <v>30</v>
      </c>
      <c r="D7" s="2">
        <v>0</v>
      </c>
      <c r="E7" s="2">
        <f t="shared" si="1"/>
        <v>0</v>
      </c>
      <c r="F7" s="2">
        <f t="shared" si="7"/>
        <v>58</v>
      </c>
      <c r="G7" s="2">
        <f t="shared" si="2"/>
        <v>1</v>
      </c>
      <c r="H7" s="2">
        <f>C7*E7</f>
        <v>0</v>
      </c>
      <c r="I7" s="2">
        <f t="shared" si="4"/>
        <v>0</v>
      </c>
      <c r="J7" s="2">
        <f>E7*POWER((C7-$H$13),3)</f>
        <v>0</v>
      </c>
      <c r="K7" s="2">
        <f t="shared" si="6"/>
        <v>0</v>
      </c>
    </row>
    <row r="8" spans="1:11">
      <c r="A8" s="2">
        <v>30</v>
      </c>
      <c r="B8" s="2">
        <v>30</v>
      </c>
      <c r="C8" s="2">
        <f t="shared" si="0"/>
        <v>30</v>
      </c>
      <c r="D8" s="2">
        <v>0</v>
      </c>
      <c r="E8" s="2">
        <f>D8/$J$1</f>
        <v>0</v>
      </c>
      <c r="F8" s="2">
        <f t="shared" si="7"/>
        <v>58</v>
      </c>
      <c r="G8" s="2">
        <f t="shared" si="2"/>
        <v>1</v>
      </c>
      <c r="H8" s="2">
        <f>C8*E8</f>
        <v>0</v>
      </c>
      <c r="I8" s="2">
        <f>H8*C8</f>
        <v>0</v>
      </c>
      <c r="J8" s="2">
        <f t="shared" si="5"/>
        <v>0</v>
      </c>
      <c r="K8" s="2">
        <f>E8*POWER((C8-$H$13),4)</f>
        <v>0</v>
      </c>
    </row>
    <row r="9" spans="1:11">
      <c r="A9" s="2">
        <v>30</v>
      </c>
      <c r="B9" s="2">
        <v>30</v>
      </c>
      <c r="C9" s="2">
        <f t="shared" si="0"/>
        <v>30</v>
      </c>
      <c r="D9" s="2">
        <v>0</v>
      </c>
      <c r="E9" s="2">
        <f t="shared" si="1"/>
        <v>0</v>
      </c>
      <c r="F9" s="2">
        <f t="shared" si="7"/>
        <v>58</v>
      </c>
      <c r="G9" s="2">
        <f t="shared" si="2"/>
        <v>1</v>
      </c>
      <c r="H9" s="2">
        <f t="shared" ref="H9" si="8">C9*E9</f>
        <v>0</v>
      </c>
      <c r="I9" s="2">
        <f t="shared" si="4"/>
        <v>0</v>
      </c>
      <c r="J9" s="2">
        <f t="shared" si="5"/>
        <v>0</v>
      </c>
      <c r="K9" s="2">
        <f t="shared" si="6"/>
        <v>0</v>
      </c>
    </row>
    <row r="13" spans="1:11">
      <c r="G13" s="2" t="s">
        <v>13</v>
      </c>
      <c r="H13" s="2">
        <f>SUM(H3:H11)</f>
        <v>19.224137931034484</v>
      </c>
      <c r="J13" s="2" t="s">
        <v>14</v>
      </c>
      <c r="K13" s="2">
        <f>SUM(J3:J11)</f>
        <v>39.085243347410611</v>
      </c>
    </row>
    <row r="14" spans="1:11">
      <c r="G14" s="2" t="s">
        <v>15</v>
      </c>
      <c r="H14" s="2"/>
      <c r="I14" t="s">
        <v>16</v>
      </c>
      <c r="J14" s="2" t="s">
        <v>17</v>
      </c>
      <c r="K14" s="2">
        <f>SUM(K3:K11)</f>
        <v>1561.0397423372042</v>
      </c>
    </row>
    <row r="15" spans="1:11">
      <c r="G15" s="2" t="s">
        <v>18</v>
      </c>
      <c r="H15" s="2">
        <f>MAX(B3:B25)-MIN(A3:A25)</f>
        <v>20</v>
      </c>
    </row>
    <row r="16" spans="1:11">
      <c r="G16" s="2"/>
      <c r="H16" s="2"/>
    </row>
    <row r="17" spans="7:11">
      <c r="G17" s="2" t="s">
        <v>19</v>
      </c>
      <c r="H17" s="2">
        <f>SUM(I3:I11)-H13*H13</f>
        <v>29.7859690844233</v>
      </c>
    </row>
    <row r="18" spans="7:11">
      <c r="G18" s="2" t="s">
        <v>20</v>
      </c>
      <c r="H18" s="2">
        <f>SQRT(H17)</f>
        <v>5.457652341842901</v>
      </c>
    </row>
    <row r="19" spans="7:11">
      <c r="G19" s="2" t="s">
        <v>21</v>
      </c>
      <c r="H19" s="2">
        <f>H18/ABS(H13)</f>
        <v>0.28389581688510157</v>
      </c>
    </row>
    <row r="20" spans="7:11">
      <c r="G20" s="2"/>
      <c r="H20" s="2"/>
    </row>
    <row r="21" spans="7:11">
      <c r="G21" s="2" t="s">
        <v>22</v>
      </c>
      <c r="H21" s="2"/>
      <c r="J21" s="2" t="s">
        <v>23</v>
      </c>
      <c r="K21" s="2"/>
    </row>
    <row r="22" spans="7:11">
      <c r="G22" s="2" t="s">
        <v>24</v>
      </c>
      <c r="H22" s="2">
        <f>(3*(H13-H14))/H18</f>
        <v>10.567256794819775</v>
      </c>
      <c r="J22" s="2" t="s">
        <v>25</v>
      </c>
      <c r="K22" s="2">
        <f>(K14/(POWER(H18,4)))-3</f>
        <v>-1.2404950577886138</v>
      </c>
    </row>
    <row r="23" spans="7:11">
      <c r="G23" s="2" t="s">
        <v>26</v>
      </c>
      <c r="H23" s="2">
        <f>K13/(POWER(H18,3))</f>
        <v>0.24043363293531139</v>
      </c>
      <c r="J23" s="2"/>
      <c r="K23" s="2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activeCell="B26" sqref="B26"/>
    </sheetView>
  </sheetViews>
  <sheetFormatPr baseColWidth="10" defaultRowHeight="15"/>
  <cols>
    <col min="10" max="10" width="15.5703125" customWidth="1"/>
    <col min="11" max="11" width="15.28515625" bestFit="1" customWidth="1"/>
  </cols>
  <sheetData>
    <row r="1" spans="1:11" ht="15.75" thickBot="1">
      <c r="A1" s="10" t="s">
        <v>0</v>
      </c>
      <c r="B1" s="10"/>
      <c r="I1" s="5" t="s">
        <v>1</v>
      </c>
      <c r="J1" s="6">
        <f>SUM(D3:D11)</f>
        <v>10</v>
      </c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4" t="s">
        <v>10</v>
      </c>
      <c r="J2" s="4" t="s">
        <v>11</v>
      </c>
      <c r="K2" s="2" t="s">
        <v>12</v>
      </c>
    </row>
    <row r="3" spans="1:11">
      <c r="A3" s="2">
        <v>10</v>
      </c>
      <c r="B3" s="2">
        <v>15</v>
      </c>
      <c r="C3" s="2">
        <f>AVERAGE(A3:B3)</f>
        <v>12.5</v>
      </c>
      <c r="D3" s="2">
        <v>3</v>
      </c>
      <c r="E3" s="2">
        <f>D3/$J$1</f>
        <v>0.3</v>
      </c>
      <c r="F3" s="2">
        <f>D3</f>
        <v>3</v>
      </c>
      <c r="G3" s="2">
        <f>F3/$J$1</f>
        <v>0.3</v>
      </c>
      <c r="H3" s="2">
        <f>C3*E3</f>
        <v>3.75</v>
      </c>
      <c r="I3" s="2">
        <f>H3*C3</f>
        <v>46.875</v>
      </c>
      <c r="J3" s="2">
        <f>E3*POWER((C3-$H$13),3)</f>
        <v>-37.5</v>
      </c>
      <c r="K3" s="2">
        <f>E3*POWER((C3-$H$13),4)</f>
        <v>187.5</v>
      </c>
    </row>
    <row r="4" spans="1:11">
      <c r="A4" s="2">
        <v>15</v>
      </c>
      <c r="B4" s="2">
        <v>20</v>
      </c>
      <c r="C4" s="2">
        <f t="shared" ref="C4:C9" si="0">AVERAGE(A4:B4)</f>
        <v>17.5</v>
      </c>
      <c r="D4" s="2">
        <v>5</v>
      </c>
      <c r="E4" s="2">
        <f t="shared" ref="E4:E9" si="1">D4/$J$1</f>
        <v>0.5</v>
      </c>
      <c r="F4" s="2">
        <f>F3+D4</f>
        <v>8</v>
      </c>
      <c r="G4" s="2">
        <f t="shared" ref="G4:G9" si="2">F4/$J$1</f>
        <v>0.8</v>
      </c>
      <c r="H4" s="2">
        <f t="shared" ref="H4:H6" si="3">C4*E4</f>
        <v>8.75</v>
      </c>
      <c r="I4" s="2">
        <f t="shared" ref="I4:I9" si="4">H4*C4</f>
        <v>153.125</v>
      </c>
      <c r="J4" s="2">
        <f t="shared" ref="J4:J9" si="5">E4*POWER((C4-$H$13),3)</f>
        <v>0</v>
      </c>
      <c r="K4" s="2">
        <f t="shared" ref="K4:K9" si="6">E4*POWER((C4-$H$13),4)</f>
        <v>0</v>
      </c>
    </row>
    <row r="5" spans="1:11">
      <c r="A5" s="3">
        <v>20</v>
      </c>
      <c r="B5" s="3">
        <v>25</v>
      </c>
      <c r="C5" s="3">
        <f t="shared" si="0"/>
        <v>22.5</v>
      </c>
      <c r="D5" s="3">
        <v>1</v>
      </c>
      <c r="E5" s="3">
        <f t="shared" si="1"/>
        <v>0.1</v>
      </c>
      <c r="F5" s="3">
        <f t="shared" ref="F5:F9" si="7">F4+D5</f>
        <v>9</v>
      </c>
      <c r="G5" s="2">
        <f t="shared" si="2"/>
        <v>0.9</v>
      </c>
      <c r="H5" s="2">
        <f t="shared" si="3"/>
        <v>2.25</v>
      </c>
      <c r="I5" s="2">
        <f t="shared" si="4"/>
        <v>50.625</v>
      </c>
      <c r="J5" s="2">
        <f t="shared" si="5"/>
        <v>12.5</v>
      </c>
      <c r="K5" s="2">
        <f t="shared" si="6"/>
        <v>62.5</v>
      </c>
    </row>
    <row r="6" spans="1:11">
      <c r="A6" s="2">
        <v>25</v>
      </c>
      <c r="B6" s="2">
        <v>30</v>
      </c>
      <c r="C6" s="2">
        <f t="shared" si="0"/>
        <v>27.5</v>
      </c>
      <c r="D6" s="2">
        <v>1</v>
      </c>
      <c r="E6" s="2">
        <f t="shared" si="1"/>
        <v>0.1</v>
      </c>
      <c r="F6" s="2">
        <f t="shared" si="7"/>
        <v>10</v>
      </c>
      <c r="G6" s="2">
        <f t="shared" si="2"/>
        <v>1</v>
      </c>
      <c r="H6" s="2">
        <f t="shared" si="3"/>
        <v>2.75</v>
      </c>
      <c r="I6" s="2">
        <f t="shared" si="4"/>
        <v>75.625</v>
      </c>
      <c r="J6" s="2">
        <f t="shared" si="5"/>
        <v>100</v>
      </c>
      <c r="K6" s="2">
        <f t="shared" si="6"/>
        <v>1000</v>
      </c>
    </row>
    <row r="7" spans="1:11">
      <c r="A7" s="2">
        <v>30</v>
      </c>
      <c r="B7" s="2">
        <v>30</v>
      </c>
      <c r="C7" s="2">
        <f t="shared" si="0"/>
        <v>30</v>
      </c>
      <c r="D7" s="2">
        <v>0</v>
      </c>
      <c r="E7" s="2">
        <f t="shared" si="1"/>
        <v>0</v>
      </c>
      <c r="F7" s="2">
        <f t="shared" si="7"/>
        <v>10</v>
      </c>
      <c r="G7" s="2">
        <f t="shared" si="2"/>
        <v>1</v>
      </c>
      <c r="H7" s="2">
        <f>C7*E7</f>
        <v>0</v>
      </c>
      <c r="I7" s="2">
        <f t="shared" si="4"/>
        <v>0</v>
      </c>
      <c r="J7" s="2">
        <f>E7*POWER((C7-$H$13),3)</f>
        <v>0</v>
      </c>
      <c r="K7" s="2">
        <f t="shared" si="6"/>
        <v>0</v>
      </c>
    </row>
    <row r="8" spans="1:11">
      <c r="A8" s="2">
        <v>30</v>
      </c>
      <c r="B8" s="2">
        <v>30</v>
      </c>
      <c r="C8" s="2">
        <f t="shared" si="0"/>
        <v>30</v>
      </c>
      <c r="D8" s="2">
        <v>0</v>
      </c>
      <c r="E8" s="2">
        <f>D8/$J$1</f>
        <v>0</v>
      </c>
      <c r="F8" s="2">
        <f t="shared" si="7"/>
        <v>10</v>
      </c>
      <c r="G8" s="2">
        <f t="shared" si="2"/>
        <v>1</v>
      </c>
      <c r="H8" s="2">
        <f>C8*E8</f>
        <v>0</v>
      </c>
      <c r="I8" s="2">
        <f>H8*C8</f>
        <v>0</v>
      </c>
      <c r="J8" s="2">
        <f t="shared" si="5"/>
        <v>0</v>
      </c>
      <c r="K8" s="2">
        <f>E8*POWER((C8-$H$13),4)</f>
        <v>0</v>
      </c>
    </row>
    <row r="9" spans="1:11">
      <c r="A9" s="2">
        <v>30</v>
      </c>
      <c r="B9" s="2">
        <v>30</v>
      </c>
      <c r="C9" s="2">
        <f t="shared" si="0"/>
        <v>30</v>
      </c>
      <c r="D9" s="2">
        <v>0</v>
      </c>
      <c r="E9" s="2">
        <f t="shared" si="1"/>
        <v>0</v>
      </c>
      <c r="F9" s="2">
        <f t="shared" si="7"/>
        <v>10</v>
      </c>
      <c r="G9" s="2">
        <f t="shared" si="2"/>
        <v>1</v>
      </c>
      <c r="H9" s="2">
        <f t="shared" ref="H9" si="8">C9*E9</f>
        <v>0</v>
      </c>
      <c r="I9" s="2">
        <f t="shared" si="4"/>
        <v>0</v>
      </c>
      <c r="J9" s="2">
        <f t="shared" si="5"/>
        <v>0</v>
      </c>
      <c r="K9" s="2">
        <f t="shared" si="6"/>
        <v>0</v>
      </c>
    </row>
    <row r="13" spans="1:11">
      <c r="G13" s="2" t="s">
        <v>13</v>
      </c>
      <c r="H13" s="2">
        <f>SUM(H3:H11)</f>
        <v>17.5</v>
      </c>
      <c r="J13" s="2" t="s">
        <v>14</v>
      </c>
      <c r="K13" s="2">
        <f>SUM(J3:J11)</f>
        <v>75</v>
      </c>
    </row>
    <row r="14" spans="1:11">
      <c r="G14" s="2" t="s">
        <v>15</v>
      </c>
      <c r="H14" s="2"/>
      <c r="I14" t="s">
        <v>16</v>
      </c>
      <c r="J14" s="2" t="s">
        <v>17</v>
      </c>
      <c r="K14" s="2">
        <f>SUM(K3:K11)</f>
        <v>1250</v>
      </c>
    </row>
    <row r="15" spans="1:11">
      <c r="G15" s="2" t="s">
        <v>18</v>
      </c>
      <c r="H15" s="2">
        <f>MAX(B3:B25)-MIN(A3:A25)</f>
        <v>20</v>
      </c>
    </row>
    <row r="16" spans="1:11">
      <c r="G16" s="2"/>
      <c r="H16" s="2"/>
    </row>
    <row r="17" spans="7:11">
      <c r="G17" s="2" t="s">
        <v>19</v>
      </c>
      <c r="H17" s="2">
        <f>SUM(I3:I11)-H13*H13</f>
        <v>20</v>
      </c>
    </row>
    <row r="18" spans="7:11">
      <c r="G18" s="2" t="s">
        <v>20</v>
      </c>
      <c r="H18" s="2">
        <f>SQRT(H17)</f>
        <v>4.4721359549995796</v>
      </c>
    </row>
    <row r="19" spans="7:11">
      <c r="G19" s="2" t="s">
        <v>21</v>
      </c>
      <c r="H19" s="2">
        <f>H18/ABS(H13)</f>
        <v>0.25555062599997597</v>
      </c>
    </row>
    <row r="20" spans="7:11">
      <c r="G20" s="2"/>
      <c r="H20" s="2"/>
    </row>
    <row r="21" spans="7:11">
      <c r="G21" s="2" t="s">
        <v>22</v>
      </c>
      <c r="H21" s="2"/>
      <c r="J21" s="2" t="s">
        <v>23</v>
      </c>
      <c r="K21" s="2"/>
    </row>
    <row r="22" spans="7:11">
      <c r="G22" s="2" t="s">
        <v>24</v>
      </c>
      <c r="H22" s="2">
        <f>(3*(H13-H14))/H18</f>
        <v>11.739356881873896</v>
      </c>
      <c r="J22" s="2" t="s">
        <v>25</v>
      </c>
      <c r="K22" s="2">
        <f>(K14/(POWER(H18,4)))-3</f>
        <v>0.12499999999999911</v>
      </c>
    </row>
    <row r="23" spans="7:11">
      <c r="G23" s="2" t="s">
        <v>26</v>
      </c>
      <c r="H23" s="2">
        <f>K13/(POWER(H18,3))</f>
        <v>0.83852549156242095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3"/>
  <sheetViews>
    <sheetView topLeftCell="A4" workbookViewId="0">
      <selection activeCell="J21" sqref="J21:K22"/>
    </sheetView>
  </sheetViews>
  <sheetFormatPr baseColWidth="10" defaultRowHeight="15"/>
  <cols>
    <col min="10" max="10" width="15.5703125" customWidth="1"/>
  </cols>
  <sheetData>
    <row r="1" spans="1:11">
      <c r="A1" s="9" t="s">
        <v>0</v>
      </c>
      <c r="B1" s="9"/>
      <c r="I1" s="1" t="s">
        <v>1</v>
      </c>
      <c r="J1">
        <f>SUM(D3:D11)</f>
        <v>8</v>
      </c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</row>
    <row r="3" spans="1:11">
      <c r="A3" s="2">
        <v>10</v>
      </c>
      <c r="B3" s="2">
        <v>15</v>
      </c>
      <c r="C3" s="2">
        <f>AVERAGE(A3:B3)</f>
        <v>12.5</v>
      </c>
      <c r="D3" s="2">
        <v>3</v>
      </c>
      <c r="E3" s="2">
        <f>D3/$J$1</f>
        <v>0.375</v>
      </c>
      <c r="F3" s="2">
        <f>D3</f>
        <v>3</v>
      </c>
      <c r="G3" s="2">
        <f>F3/$J$1</f>
        <v>0.375</v>
      </c>
      <c r="H3" s="2">
        <f>C3*E3</f>
        <v>4.6875</v>
      </c>
      <c r="I3" s="2">
        <f>H3*C3</f>
        <v>58.59375</v>
      </c>
      <c r="J3" s="2">
        <f>E3*POWER((C3-$H$13),3)</f>
        <v>-91.552734375</v>
      </c>
      <c r="K3" s="2">
        <f>E3*POWER((C3-$H$13),4)</f>
        <v>572.20458984375</v>
      </c>
    </row>
    <row r="4" spans="1:11">
      <c r="A4" s="2">
        <v>15</v>
      </c>
      <c r="B4" s="2">
        <v>20</v>
      </c>
      <c r="C4" s="2">
        <f t="shared" ref="C4:C9" si="0">AVERAGE(A4:B4)</f>
        <v>17.5</v>
      </c>
      <c r="D4" s="2">
        <v>2</v>
      </c>
      <c r="E4" s="2">
        <f t="shared" ref="E4:E9" si="1">D4/$J$1</f>
        <v>0.25</v>
      </c>
      <c r="F4" s="2">
        <f>F3+D4</f>
        <v>5</v>
      </c>
      <c r="G4" s="2">
        <f t="shared" ref="G4:G9" si="2">F4/$J$1</f>
        <v>0.625</v>
      </c>
      <c r="H4" s="2">
        <f t="shared" ref="H4:H6" si="3">C4*E4</f>
        <v>4.375</v>
      </c>
      <c r="I4" s="2">
        <f t="shared" ref="I4:I9" si="4">H4*C4</f>
        <v>76.5625</v>
      </c>
      <c r="J4" s="2">
        <f t="shared" ref="J4:J9" si="5">E4*POWER((C4-$H$13),3)</f>
        <v>-0.48828125</v>
      </c>
      <c r="K4" s="2">
        <f t="shared" ref="K4:K9" si="6">E4*POWER((C4-$H$13),4)</f>
        <v>0.6103515625</v>
      </c>
    </row>
    <row r="5" spans="1:11">
      <c r="A5" s="3">
        <v>20</v>
      </c>
      <c r="B5" s="3">
        <v>25</v>
      </c>
      <c r="C5" s="3">
        <f t="shared" si="0"/>
        <v>22.5</v>
      </c>
      <c r="D5" s="3">
        <v>1</v>
      </c>
      <c r="E5" s="3">
        <f t="shared" si="1"/>
        <v>0.125</v>
      </c>
      <c r="F5" s="3">
        <f t="shared" ref="F5:F9" si="7">F4+D5</f>
        <v>6</v>
      </c>
      <c r="G5" s="2">
        <f t="shared" si="2"/>
        <v>0.75</v>
      </c>
      <c r="H5" s="2">
        <f t="shared" si="3"/>
        <v>2.8125</v>
      </c>
      <c r="I5" s="2">
        <f t="shared" si="4"/>
        <v>63.28125</v>
      </c>
      <c r="J5" s="2">
        <f t="shared" si="5"/>
        <v>6.591796875</v>
      </c>
      <c r="K5" s="2">
        <f t="shared" si="6"/>
        <v>24.71923828125</v>
      </c>
    </row>
    <row r="6" spans="1:11">
      <c r="A6" s="2">
        <v>25</v>
      </c>
      <c r="B6" s="2">
        <v>30</v>
      </c>
      <c r="C6" s="2">
        <f t="shared" si="0"/>
        <v>27.5</v>
      </c>
      <c r="D6" s="2">
        <v>2</v>
      </c>
      <c r="E6" s="2">
        <f t="shared" si="1"/>
        <v>0.25</v>
      </c>
      <c r="F6" s="2">
        <f t="shared" si="7"/>
        <v>8</v>
      </c>
      <c r="G6" s="2">
        <f t="shared" si="2"/>
        <v>1</v>
      </c>
      <c r="H6" s="2">
        <f t="shared" si="3"/>
        <v>6.875</v>
      </c>
      <c r="I6" s="2">
        <f t="shared" si="4"/>
        <v>189.0625</v>
      </c>
      <c r="J6" s="2">
        <f t="shared" si="5"/>
        <v>167.48046875</v>
      </c>
      <c r="K6" s="2">
        <f t="shared" si="6"/>
        <v>1465.4541015625</v>
      </c>
    </row>
    <row r="7" spans="1:11">
      <c r="A7" s="2">
        <v>30</v>
      </c>
      <c r="B7" s="2">
        <v>30</v>
      </c>
      <c r="C7" s="2">
        <f t="shared" si="0"/>
        <v>30</v>
      </c>
      <c r="D7" s="2">
        <v>0</v>
      </c>
      <c r="E7" s="2">
        <f t="shared" si="1"/>
        <v>0</v>
      </c>
      <c r="F7" s="2">
        <f t="shared" si="7"/>
        <v>8</v>
      </c>
      <c r="G7" s="2">
        <f t="shared" si="2"/>
        <v>1</v>
      </c>
      <c r="H7" s="2">
        <f>C7*E7</f>
        <v>0</v>
      </c>
      <c r="I7" s="2">
        <f t="shared" si="4"/>
        <v>0</v>
      </c>
      <c r="J7" s="2">
        <f>E7*POWER((C7-$H$13),3)</f>
        <v>0</v>
      </c>
      <c r="K7" s="2">
        <f t="shared" si="6"/>
        <v>0</v>
      </c>
    </row>
    <row r="8" spans="1:11">
      <c r="A8" s="2">
        <v>30</v>
      </c>
      <c r="B8" s="2">
        <v>30</v>
      </c>
      <c r="C8" s="2">
        <f t="shared" si="0"/>
        <v>30</v>
      </c>
      <c r="D8" s="2">
        <v>0</v>
      </c>
      <c r="E8" s="2">
        <f>D8/$J$1</f>
        <v>0</v>
      </c>
      <c r="F8" s="2">
        <f t="shared" si="7"/>
        <v>8</v>
      </c>
      <c r="G8" s="2">
        <f t="shared" si="2"/>
        <v>1</v>
      </c>
      <c r="H8" s="2">
        <f>C8*E8</f>
        <v>0</v>
      </c>
      <c r="I8" s="2">
        <f>H8*C8</f>
        <v>0</v>
      </c>
      <c r="J8" s="2">
        <f t="shared" si="5"/>
        <v>0</v>
      </c>
      <c r="K8" s="2">
        <f>E8*POWER((C8-$H$13),4)</f>
        <v>0</v>
      </c>
    </row>
    <row r="9" spans="1:11">
      <c r="A9" s="2">
        <v>30</v>
      </c>
      <c r="B9" s="2">
        <v>30</v>
      </c>
      <c r="C9" s="2">
        <f t="shared" si="0"/>
        <v>30</v>
      </c>
      <c r="D9" s="2">
        <v>0</v>
      </c>
      <c r="E9" s="2">
        <f t="shared" si="1"/>
        <v>0</v>
      </c>
      <c r="F9" s="2">
        <f t="shared" si="7"/>
        <v>8</v>
      </c>
      <c r="G9" s="2">
        <f t="shared" si="2"/>
        <v>1</v>
      </c>
      <c r="H9" s="2">
        <f t="shared" ref="H9" si="8">C9*E9</f>
        <v>0</v>
      </c>
      <c r="I9" s="2">
        <f t="shared" si="4"/>
        <v>0</v>
      </c>
      <c r="J9" s="2">
        <f t="shared" si="5"/>
        <v>0</v>
      </c>
      <c r="K9" s="2">
        <f t="shared" si="6"/>
        <v>0</v>
      </c>
    </row>
    <row r="13" spans="1:11">
      <c r="G13" s="2" t="s">
        <v>13</v>
      </c>
      <c r="H13" s="2">
        <f>SUM(H3:H11)</f>
        <v>18.75</v>
      </c>
      <c r="J13" s="2" t="s">
        <v>14</v>
      </c>
      <c r="K13" s="2">
        <f>SUM(J3:J11)</f>
        <v>82.03125</v>
      </c>
    </row>
    <row r="14" spans="1:11">
      <c r="G14" s="2" t="s">
        <v>15</v>
      </c>
      <c r="H14" s="2"/>
      <c r="I14" t="s">
        <v>16</v>
      </c>
      <c r="J14" s="2" t="s">
        <v>17</v>
      </c>
      <c r="K14" s="2">
        <f>SUM(K3:K11)</f>
        <v>2062.98828125</v>
      </c>
    </row>
    <row r="15" spans="1:11">
      <c r="G15" s="2" t="s">
        <v>18</v>
      </c>
      <c r="H15" s="2">
        <f>MAX(B3:B25)-MIN(A3:A25)</f>
        <v>20</v>
      </c>
    </row>
    <row r="16" spans="1:11">
      <c r="G16" s="2"/>
      <c r="H16" s="2"/>
    </row>
    <row r="17" spans="7:11">
      <c r="G17" s="2" t="s">
        <v>19</v>
      </c>
      <c r="H17" s="2">
        <f>SUM(I3:I11)-H13*H13</f>
        <v>35.9375</v>
      </c>
    </row>
    <row r="18" spans="7:11">
      <c r="G18" s="2" t="s">
        <v>20</v>
      </c>
      <c r="H18" s="2">
        <f>SQRT(H17)</f>
        <v>5.9947894041408993</v>
      </c>
    </row>
    <row r="19" spans="7:11">
      <c r="G19" s="2" t="s">
        <v>21</v>
      </c>
      <c r="H19" s="2">
        <f>H18/ABS(H13)</f>
        <v>0.31972210155418129</v>
      </c>
    </row>
    <row r="20" spans="7:11">
      <c r="G20" s="2"/>
      <c r="H20" s="2"/>
    </row>
    <row r="21" spans="7:11">
      <c r="G21" s="2" t="s">
        <v>22</v>
      </c>
      <c r="H21" s="2"/>
      <c r="J21" t="s">
        <v>23</v>
      </c>
    </row>
    <row r="22" spans="7:11">
      <c r="G22" s="2" t="s">
        <v>24</v>
      </c>
      <c r="H22" s="2">
        <f>(3*(H13-H14))/H18</f>
        <v>9.3831486325683642</v>
      </c>
      <c r="J22" t="s">
        <v>25</v>
      </c>
      <c r="K22">
        <f>(K14/(POWER(H18,4)))-3</f>
        <v>-1.4026465028355388</v>
      </c>
    </row>
    <row r="23" spans="7:11">
      <c r="G23" s="2" t="s">
        <v>26</v>
      </c>
      <c r="H23" s="2">
        <f>K13/(POWER(H18,3))</f>
        <v>0.38076545175639742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selection activeCell="I3" sqref="I3"/>
    </sheetView>
  </sheetViews>
  <sheetFormatPr baseColWidth="10" defaultRowHeight="15"/>
  <cols>
    <col min="10" max="10" width="15.5703125" customWidth="1"/>
    <col min="11" max="11" width="15.28515625" bestFit="1" customWidth="1"/>
  </cols>
  <sheetData>
    <row r="1" spans="1:11">
      <c r="A1" s="8" t="s">
        <v>0</v>
      </c>
      <c r="B1" s="8"/>
      <c r="C1" s="2"/>
      <c r="D1" s="2"/>
      <c r="E1" s="2"/>
      <c r="F1" s="2"/>
      <c r="G1" s="2"/>
      <c r="H1" s="2"/>
      <c r="I1" s="7" t="s">
        <v>1</v>
      </c>
      <c r="J1" s="2">
        <f>SUM(D3:D11)</f>
        <v>58</v>
      </c>
      <c r="K1" s="2"/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</row>
    <row r="3" spans="1:11">
      <c r="A3" s="2">
        <v>18</v>
      </c>
      <c r="B3" s="2">
        <v>20</v>
      </c>
      <c r="C3" s="2">
        <f>AVERAGE(A3:B3)</f>
        <v>19</v>
      </c>
      <c r="D3" s="2">
        <v>8</v>
      </c>
      <c r="E3" s="2">
        <f>D3/$J$1</f>
        <v>0.13793103448275862</v>
      </c>
      <c r="F3" s="2">
        <f>D3</f>
        <v>8</v>
      </c>
      <c r="G3" s="2">
        <f>F3/$J$1</f>
        <v>0.13793103448275862</v>
      </c>
      <c r="H3" s="2">
        <f>C3*E3</f>
        <v>2.6206896551724137</v>
      </c>
      <c r="I3" s="2">
        <f>H3*C3</f>
        <v>49.793103448275858</v>
      </c>
      <c r="J3" s="2">
        <f>E3*POWER((C3-$H$13),3)</f>
        <v>-16.19321316421625</v>
      </c>
      <c r="K3" s="2">
        <f>E3*POWER((C3-$H$13),4)</f>
        <v>79.290905838576208</v>
      </c>
    </row>
    <row r="4" spans="1:11">
      <c r="A4" s="2">
        <v>20</v>
      </c>
      <c r="B4" s="2">
        <v>22</v>
      </c>
      <c r="C4" s="2">
        <f t="shared" ref="C4:C9" si="0">AVERAGE(A4:B4)</f>
        <v>21</v>
      </c>
      <c r="D4" s="2">
        <v>8</v>
      </c>
      <c r="E4" s="2">
        <f t="shared" ref="E4:E9" si="1">D4/$J$1</f>
        <v>0.13793103448275862</v>
      </c>
      <c r="F4" s="2">
        <f>F3+D4</f>
        <v>16</v>
      </c>
      <c r="G4" s="2">
        <f t="shared" ref="G4:G9" si="2">F4/$J$1</f>
        <v>0.27586206896551724</v>
      </c>
      <c r="H4" s="2">
        <f t="shared" ref="H4:H6" si="3">C4*E4</f>
        <v>2.896551724137931</v>
      </c>
      <c r="I4" s="2">
        <f t="shared" ref="I4:I9" si="4">H4*C4</f>
        <v>60.827586206896555</v>
      </c>
      <c r="J4" s="2">
        <f t="shared" ref="J4:J9" si="5">E4*POWER((C4-$H$13),3)</f>
        <v>-3.3520142630722609</v>
      </c>
      <c r="K4" s="2">
        <f t="shared" ref="K4:K9" si="6">E4*POWER((C4-$H$13),4)</f>
        <v>9.7092826930369096</v>
      </c>
    </row>
    <row r="5" spans="1:11">
      <c r="A5" s="2">
        <v>22</v>
      </c>
      <c r="B5" s="2">
        <v>24</v>
      </c>
      <c r="C5" s="2">
        <f t="shared" si="0"/>
        <v>23</v>
      </c>
      <c r="D5" s="2">
        <v>12</v>
      </c>
      <c r="E5" s="2">
        <f t="shared" si="1"/>
        <v>0.20689655172413793</v>
      </c>
      <c r="F5" s="2">
        <f t="shared" ref="F5:F9" si="7">F4+D5</f>
        <v>28</v>
      </c>
      <c r="G5" s="2">
        <f t="shared" si="2"/>
        <v>0.48275862068965519</v>
      </c>
      <c r="H5" s="2">
        <f t="shared" si="3"/>
        <v>4.7586206896551726</v>
      </c>
      <c r="I5" s="2">
        <f t="shared" si="4"/>
        <v>109.44827586206897</v>
      </c>
      <c r="J5" s="2">
        <f t="shared" si="5"/>
        <v>-0.14910056964629578</v>
      </c>
      <c r="K5" s="2">
        <f t="shared" si="6"/>
        <v>0.1336763727863349</v>
      </c>
    </row>
    <row r="6" spans="1:11">
      <c r="A6" s="2">
        <v>24</v>
      </c>
      <c r="B6" s="2">
        <v>26</v>
      </c>
      <c r="C6" s="2">
        <f t="shared" si="0"/>
        <v>25</v>
      </c>
      <c r="D6" s="2">
        <v>10</v>
      </c>
      <c r="E6" s="2">
        <f t="shared" si="1"/>
        <v>0.17241379310344829</v>
      </c>
      <c r="F6" s="2">
        <f t="shared" si="7"/>
        <v>38</v>
      </c>
      <c r="G6" s="2">
        <f t="shared" si="2"/>
        <v>0.65517241379310343</v>
      </c>
      <c r="H6" s="2">
        <f t="shared" si="3"/>
        <v>4.3103448275862073</v>
      </c>
      <c r="I6" s="2">
        <f t="shared" si="4"/>
        <v>107.75862068965519</v>
      </c>
      <c r="J6" s="2">
        <f t="shared" si="5"/>
        <v>0.23164767610044357</v>
      </c>
      <c r="K6" s="2">
        <f t="shared" si="6"/>
        <v>0.25561122880048831</v>
      </c>
    </row>
    <row r="7" spans="1:11">
      <c r="A7" s="2">
        <v>26</v>
      </c>
      <c r="B7" s="2">
        <v>28</v>
      </c>
      <c r="C7" s="2">
        <f t="shared" si="0"/>
        <v>27</v>
      </c>
      <c r="D7" s="2">
        <v>20</v>
      </c>
      <c r="E7" s="2">
        <f t="shared" si="1"/>
        <v>0.34482758620689657</v>
      </c>
      <c r="F7" s="2">
        <f t="shared" si="7"/>
        <v>58</v>
      </c>
      <c r="G7" s="2">
        <f t="shared" si="2"/>
        <v>1</v>
      </c>
      <c r="H7" s="2">
        <f>C7*E7</f>
        <v>9.3103448275862082</v>
      </c>
      <c r="I7" s="2">
        <f t="shared" si="4"/>
        <v>251.37931034482762</v>
      </c>
      <c r="J7" s="2">
        <f>E7*POWER((C7-$H$13),3)</f>
        <v>10.30707738508452</v>
      </c>
      <c r="K7" s="2">
        <f t="shared" si="6"/>
        <v>31.987481539917425</v>
      </c>
    </row>
    <row r="8" spans="1:11">
      <c r="A8" s="2">
        <v>28</v>
      </c>
      <c r="B8" s="2">
        <v>28</v>
      </c>
      <c r="C8" s="2">
        <f t="shared" si="0"/>
        <v>28</v>
      </c>
      <c r="D8" s="2">
        <v>0</v>
      </c>
      <c r="E8" s="2">
        <f>D8/$J$1</f>
        <v>0</v>
      </c>
      <c r="F8" s="2">
        <f t="shared" si="7"/>
        <v>58</v>
      </c>
      <c r="G8" s="2">
        <f t="shared" si="2"/>
        <v>1</v>
      </c>
      <c r="H8" s="2">
        <f>C8*E8</f>
        <v>0</v>
      </c>
      <c r="I8" s="2">
        <f>H8*C8</f>
        <v>0</v>
      </c>
      <c r="J8" s="2">
        <f t="shared" si="5"/>
        <v>0</v>
      </c>
      <c r="K8" s="2">
        <f>E8*POWER((C8-$H$13),4)</f>
        <v>0</v>
      </c>
    </row>
    <row r="9" spans="1:11">
      <c r="A9" s="2">
        <v>28</v>
      </c>
      <c r="B9" s="2">
        <v>28</v>
      </c>
      <c r="C9" s="2">
        <f t="shared" si="0"/>
        <v>28</v>
      </c>
      <c r="D9" s="2">
        <v>0</v>
      </c>
      <c r="E9" s="2">
        <f t="shared" si="1"/>
        <v>0</v>
      </c>
      <c r="F9" s="2">
        <f t="shared" si="7"/>
        <v>58</v>
      </c>
      <c r="G9" s="2">
        <f t="shared" si="2"/>
        <v>1</v>
      </c>
      <c r="H9" s="2">
        <f t="shared" ref="H9" si="8">C9*E9</f>
        <v>0</v>
      </c>
      <c r="I9" s="2">
        <f t="shared" si="4"/>
        <v>0</v>
      </c>
      <c r="J9" s="2">
        <f t="shared" si="5"/>
        <v>0</v>
      </c>
      <c r="K9" s="2">
        <f t="shared" si="6"/>
        <v>0</v>
      </c>
    </row>
    <row r="13" spans="1:11">
      <c r="G13" s="2" t="s">
        <v>13</v>
      </c>
      <c r="H13" s="2">
        <f>SUM(H3:H11)</f>
        <v>23.896551724137936</v>
      </c>
      <c r="J13" s="2" t="s">
        <v>14</v>
      </c>
      <c r="K13" s="2">
        <f>SUM(J3:J11)</f>
        <v>-9.1556029357498421</v>
      </c>
    </row>
    <row r="14" spans="1:11">
      <c r="G14" s="2" t="s">
        <v>15</v>
      </c>
      <c r="H14" s="2"/>
      <c r="I14" t="s">
        <v>16</v>
      </c>
      <c r="J14" s="2" t="s">
        <v>17</v>
      </c>
      <c r="K14" s="2">
        <f>SUM(K3:K11)</f>
        <v>121.37695767311737</v>
      </c>
    </row>
    <row r="15" spans="1:11">
      <c r="G15" s="2" t="s">
        <v>18</v>
      </c>
      <c r="H15" s="2">
        <f>MAX(B3:B25)-MIN(A3:A25)</f>
        <v>10</v>
      </c>
    </row>
    <row r="16" spans="1:11">
      <c r="G16" s="2"/>
      <c r="H16" s="2"/>
    </row>
    <row r="17" spans="7:11">
      <c r="G17" s="2" t="s">
        <v>19</v>
      </c>
      <c r="H17" s="2">
        <f>SUM(I3:I11)-H13*H13</f>
        <v>8.1617122473244308</v>
      </c>
    </row>
    <row r="18" spans="7:11">
      <c r="G18" s="2" t="s">
        <v>20</v>
      </c>
      <c r="H18" s="2">
        <f>SQRT(H17)</f>
        <v>2.8568710589252064</v>
      </c>
    </row>
    <row r="19" spans="7:11">
      <c r="G19" s="2" t="s">
        <v>21</v>
      </c>
      <c r="H19" s="2">
        <f>H18/ABS(H13)</f>
        <v>0.11955160275444585</v>
      </c>
    </row>
    <row r="20" spans="7:11">
      <c r="G20" s="2"/>
      <c r="H20" s="2"/>
    </row>
    <row r="21" spans="7:11">
      <c r="G21" s="2" t="s">
        <v>22</v>
      </c>
      <c r="H21" s="2"/>
      <c r="J21" s="2" t="s">
        <v>23</v>
      </c>
      <c r="K21" s="2"/>
    </row>
    <row r="22" spans="7:11">
      <c r="G22" s="2" t="s">
        <v>24</v>
      </c>
      <c r="H22" s="2">
        <f>(3*(H13-H14))/H18</f>
        <v>25.093766464694568</v>
      </c>
      <c r="J22" s="2" t="s">
        <v>25</v>
      </c>
      <c r="K22" s="2">
        <f>(K14/(POWER(H18,4)))-3</f>
        <v>-1.1778937845370567</v>
      </c>
    </row>
    <row r="23" spans="7:11">
      <c r="G23" s="2" t="s">
        <v>26</v>
      </c>
      <c r="H23" s="2">
        <f>K13/(POWER(H18,3))</f>
        <v>-0.39265852529209255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3"/>
  <sheetViews>
    <sheetView topLeftCell="A4" workbookViewId="0">
      <selection activeCell="J21" sqref="J21:K22"/>
    </sheetView>
  </sheetViews>
  <sheetFormatPr baseColWidth="10" defaultRowHeight="15"/>
  <cols>
    <col min="10" max="10" width="15.5703125" customWidth="1"/>
  </cols>
  <sheetData>
    <row r="1" spans="1:11">
      <c r="A1" s="8" t="s">
        <v>0</v>
      </c>
      <c r="B1" s="8"/>
      <c r="C1" s="2"/>
      <c r="D1" s="2"/>
      <c r="E1" s="2"/>
      <c r="F1" s="2"/>
      <c r="G1" s="2"/>
      <c r="H1" s="2"/>
      <c r="I1" s="7" t="s">
        <v>1</v>
      </c>
      <c r="J1" s="2">
        <f>SUM(D3:D11)</f>
        <v>58</v>
      </c>
      <c r="K1" s="2"/>
    </row>
    <row r="2" spans="1:1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</row>
    <row r="3" spans="1:11">
      <c r="A3" s="2">
        <v>10</v>
      </c>
      <c r="B3" s="2">
        <v>15</v>
      </c>
      <c r="C3" s="2">
        <f>AVERAGE(A3:B3)</f>
        <v>12.5</v>
      </c>
      <c r="D3" s="2">
        <v>16</v>
      </c>
      <c r="E3" s="2">
        <f>D3/$J$1</f>
        <v>0.27586206896551724</v>
      </c>
      <c r="F3" s="2">
        <f>D3</f>
        <v>16</v>
      </c>
      <c r="G3" s="2">
        <f>F3/$J$1</f>
        <v>0.27586206896551724</v>
      </c>
      <c r="H3" s="2">
        <f>C3*E3</f>
        <v>3.4482758620689653</v>
      </c>
      <c r="I3" s="2">
        <f>H3*C3</f>
        <v>43.103448275862064</v>
      </c>
      <c r="J3" s="2">
        <f>E3*POWER((C3-$H$13),3)</f>
        <v>-83.869070426040054</v>
      </c>
      <c r="K3" s="2">
        <f>E3*POWER((C3-$H$13),4)</f>
        <v>563.94719769233836</v>
      </c>
    </row>
    <row r="4" spans="1:11">
      <c r="A4" s="2">
        <v>15</v>
      </c>
      <c r="B4" s="2">
        <v>20</v>
      </c>
      <c r="C4" s="2">
        <f t="shared" ref="C4:C9" si="0">AVERAGE(A4:B4)</f>
        <v>17.5</v>
      </c>
      <c r="D4" s="2">
        <v>18</v>
      </c>
      <c r="E4" s="2">
        <f t="shared" ref="E4:E9" si="1">D4/$J$1</f>
        <v>0.31034482758620691</v>
      </c>
      <c r="F4" s="2">
        <f>F3+D4</f>
        <v>34</v>
      </c>
      <c r="G4" s="2">
        <f t="shared" ref="G4:G9" si="2">F4/$J$1</f>
        <v>0.58620689655172409</v>
      </c>
      <c r="H4" s="2">
        <f t="shared" ref="H4:H6" si="3">C4*E4</f>
        <v>5.431034482758621</v>
      </c>
      <c r="I4" s="2">
        <f t="shared" ref="I4:I9" si="4">H4*C4</f>
        <v>95.043103448275872</v>
      </c>
      <c r="J4" s="2">
        <f t="shared" ref="J4:J9" si="5">E4*POWER((C4-$H$13),3)</f>
        <v>-1.5905983618957706</v>
      </c>
      <c r="K4" s="2">
        <f t="shared" ref="K4:K9" si="6">E4*POWER((C4-$H$13),4)</f>
        <v>2.7424109687858134</v>
      </c>
    </row>
    <row r="5" spans="1:11">
      <c r="A5" s="11">
        <v>20</v>
      </c>
      <c r="B5" s="11">
        <v>25</v>
      </c>
      <c r="C5" s="11">
        <f t="shared" si="0"/>
        <v>22.5</v>
      </c>
      <c r="D5" s="11">
        <v>12</v>
      </c>
      <c r="E5" s="11">
        <f t="shared" si="1"/>
        <v>0.20689655172413793</v>
      </c>
      <c r="F5" s="11">
        <f t="shared" ref="F5:F9" si="7">F4+D5</f>
        <v>46</v>
      </c>
      <c r="G5" s="2">
        <f t="shared" si="2"/>
        <v>0.7931034482758621</v>
      </c>
      <c r="H5" s="2">
        <f t="shared" si="3"/>
        <v>4.6551724137931032</v>
      </c>
      <c r="I5" s="2">
        <f t="shared" si="4"/>
        <v>104.74137931034483</v>
      </c>
      <c r="J5" s="2">
        <f t="shared" si="5"/>
        <v>7.2732761094953693</v>
      </c>
      <c r="K5" s="2">
        <f t="shared" si="6"/>
        <v>23.826249324208959</v>
      </c>
    </row>
    <row r="6" spans="1:11">
      <c r="A6" s="2">
        <v>25</v>
      </c>
      <c r="B6" s="2">
        <v>30</v>
      </c>
      <c r="C6" s="2">
        <f t="shared" si="0"/>
        <v>27.5</v>
      </c>
      <c r="D6" s="2">
        <v>12</v>
      </c>
      <c r="E6" s="2">
        <f t="shared" si="1"/>
        <v>0.20689655172413793</v>
      </c>
      <c r="F6" s="2">
        <f t="shared" si="7"/>
        <v>58</v>
      </c>
      <c r="G6" s="2">
        <f t="shared" si="2"/>
        <v>1</v>
      </c>
      <c r="H6" s="2">
        <f t="shared" si="3"/>
        <v>5.6896551724137927</v>
      </c>
      <c r="I6" s="2">
        <f t="shared" si="4"/>
        <v>156.4655172413793</v>
      </c>
      <c r="J6" s="2">
        <f t="shared" si="5"/>
        <v>117.27163602585107</v>
      </c>
      <c r="K6" s="2">
        <f t="shared" si="6"/>
        <v>970.52388435187083</v>
      </c>
    </row>
    <row r="7" spans="1:11">
      <c r="A7" s="2">
        <v>30</v>
      </c>
      <c r="B7" s="2">
        <v>30</v>
      </c>
      <c r="C7" s="2">
        <f t="shared" si="0"/>
        <v>30</v>
      </c>
      <c r="D7" s="2">
        <v>0</v>
      </c>
      <c r="E7" s="2">
        <f t="shared" si="1"/>
        <v>0</v>
      </c>
      <c r="F7" s="2">
        <f t="shared" si="7"/>
        <v>58</v>
      </c>
      <c r="G7" s="2">
        <f t="shared" si="2"/>
        <v>1</v>
      </c>
      <c r="H7" s="2">
        <f>C7*E7</f>
        <v>0</v>
      </c>
      <c r="I7" s="2">
        <f t="shared" si="4"/>
        <v>0</v>
      </c>
      <c r="J7" s="2">
        <f>E7*POWER((C7-$H$13),3)</f>
        <v>0</v>
      </c>
      <c r="K7" s="2">
        <f t="shared" si="6"/>
        <v>0</v>
      </c>
    </row>
    <row r="8" spans="1:11">
      <c r="A8" s="2">
        <v>30</v>
      </c>
      <c r="B8" s="2">
        <v>30</v>
      </c>
      <c r="C8" s="2">
        <f t="shared" si="0"/>
        <v>30</v>
      </c>
      <c r="D8" s="2">
        <v>0</v>
      </c>
      <c r="E8" s="2">
        <f>D8/$J$1</f>
        <v>0</v>
      </c>
      <c r="F8" s="2">
        <f t="shared" si="7"/>
        <v>58</v>
      </c>
      <c r="G8" s="2">
        <f t="shared" si="2"/>
        <v>1</v>
      </c>
      <c r="H8" s="2">
        <f>C8*E8</f>
        <v>0</v>
      </c>
      <c r="I8" s="2">
        <f>H8*C8</f>
        <v>0</v>
      </c>
      <c r="J8" s="2">
        <f t="shared" si="5"/>
        <v>0</v>
      </c>
      <c r="K8" s="2">
        <f>E8*POWER((C8-$H$13),4)</f>
        <v>0</v>
      </c>
    </row>
    <row r="9" spans="1:11">
      <c r="A9" s="2">
        <v>30</v>
      </c>
      <c r="B9" s="2">
        <v>30</v>
      </c>
      <c r="C9" s="2">
        <f t="shared" si="0"/>
        <v>30</v>
      </c>
      <c r="D9" s="2">
        <v>0</v>
      </c>
      <c r="E9" s="2">
        <f t="shared" si="1"/>
        <v>0</v>
      </c>
      <c r="F9" s="2">
        <f t="shared" si="7"/>
        <v>58</v>
      </c>
      <c r="G9" s="2">
        <f t="shared" si="2"/>
        <v>1</v>
      </c>
      <c r="H9" s="2">
        <f t="shared" ref="H9" si="8">C9*E9</f>
        <v>0</v>
      </c>
      <c r="I9" s="2">
        <f t="shared" si="4"/>
        <v>0</v>
      </c>
      <c r="J9" s="2">
        <f t="shared" si="5"/>
        <v>0</v>
      </c>
      <c r="K9" s="2">
        <f t="shared" si="6"/>
        <v>0</v>
      </c>
    </row>
    <row r="13" spans="1:11">
      <c r="G13" s="2" t="s">
        <v>13</v>
      </c>
      <c r="H13" s="2">
        <f>SUM(H3:H11)</f>
        <v>19.224137931034484</v>
      </c>
      <c r="J13" s="2" t="s">
        <v>14</v>
      </c>
      <c r="K13" s="2">
        <f>SUM(J3:J11)</f>
        <v>39.085243347410611</v>
      </c>
    </row>
    <row r="14" spans="1:11">
      <c r="G14" s="2" t="s">
        <v>15</v>
      </c>
      <c r="H14" s="2"/>
      <c r="I14" t="s">
        <v>16</v>
      </c>
      <c r="J14" s="2" t="s">
        <v>17</v>
      </c>
      <c r="K14" s="2">
        <f>SUM(K3:K11)</f>
        <v>1561.0397423372042</v>
      </c>
    </row>
    <row r="15" spans="1:11">
      <c r="G15" s="2" t="s">
        <v>18</v>
      </c>
      <c r="H15" s="2">
        <f>MAX(B3:B25)-MIN(A3:A25)</f>
        <v>20</v>
      </c>
    </row>
    <row r="16" spans="1:11">
      <c r="G16" s="2"/>
      <c r="H16" s="2"/>
    </row>
    <row r="17" spans="7:11">
      <c r="G17" s="2" t="s">
        <v>19</v>
      </c>
      <c r="H17" s="2">
        <f>SUM(I3:I11)-H13*H13</f>
        <v>29.7859690844233</v>
      </c>
    </row>
    <row r="18" spans="7:11">
      <c r="G18" s="2" t="s">
        <v>20</v>
      </c>
      <c r="H18" s="2">
        <f>SQRT(H17)</f>
        <v>5.457652341842901</v>
      </c>
    </row>
    <row r="19" spans="7:11">
      <c r="G19" s="2" t="s">
        <v>21</v>
      </c>
      <c r="H19" s="2">
        <f>H18/ABS(H13)</f>
        <v>0.28389581688510157</v>
      </c>
    </row>
    <row r="20" spans="7:11">
      <c r="G20" s="2"/>
      <c r="H20" s="2"/>
    </row>
    <row r="21" spans="7:11">
      <c r="G21" s="2" t="s">
        <v>22</v>
      </c>
      <c r="H21" s="2"/>
      <c r="J21" s="2" t="s">
        <v>23</v>
      </c>
      <c r="K21" s="2"/>
    </row>
    <row r="22" spans="7:11">
      <c r="G22" s="2" t="s">
        <v>24</v>
      </c>
      <c r="H22" s="2">
        <f>(3*(H13-H14))/H18</f>
        <v>10.567256794819775</v>
      </c>
      <c r="J22" s="2" t="s">
        <v>25</v>
      </c>
      <c r="K22" s="2">
        <f>(K14/(POWER(H18,4)))-3</f>
        <v>-1.2404950577886138</v>
      </c>
    </row>
    <row r="23" spans="7:11">
      <c r="G23" s="2" t="s">
        <v>26</v>
      </c>
      <c r="H23" s="2">
        <f>K13/(POWER(H18,3))</f>
        <v>0.24043363293531139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D14" sqref="D14"/>
    </sheetView>
  </sheetViews>
  <sheetFormatPr baseColWidth="10" defaultRowHeight="15"/>
  <cols>
    <col min="8" max="8" width="17.42578125" customWidth="1"/>
  </cols>
  <sheetData>
    <row r="1" spans="1:15">
      <c r="A1" s="2" t="s">
        <v>27</v>
      </c>
      <c r="B1" s="2">
        <v>12.5</v>
      </c>
      <c r="C1" s="2">
        <v>17.5</v>
      </c>
      <c r="D1" s="2">
        <v>22.5</v>
      </c>
      <c r="E1" s="2">
        <v>27.5</v>
      </c>
    </row>
    <row r="2" spans="1:15">
      <c r="A2" s="2">
        <v>19</v>
      </c>
      <c r="B2" s="2">
        <v>3</v>
      </c>
      <c r="C2" s="2">
        <v>2</v>
      </c>
      <c r="D2" s="2">
        <v>1</v>
      </c>
      <c r="E2" s="2">
        <v>2</v>
      </c>
      <c r="J2">
        <f>$A2*B$1*B2</f>
        <v>712.5</v>
      </c>
      <c r="K2">
        <f t="shared" ref="K2:N6" si="0">$A2*C$1*C2</f>
        <v>665</v>
      </c>
      <c r="L2">
        <f t="shared" si="0"/>
        <v>427.5</v>
      </c>
      <c r="M2">
        <f t="shared" si="0"/>
        <v>1045</v>
      </c>
      <c r="N2">
        <f>$A2*F$1*F2</f>
        <v>0</v>
      </c>
    </row>
    <row r="3" spans="1:15">
      <c r="A3" s="2">
        <v>21</v>
      </c>
      <c r="B3" s="2">
        <v>2</v>
      </c>
      <c r="C3" s="2">
        <v>2</v>
      </c>
      <c r="D3" s="2">
        <v>2</v>
      </c>
      <c r="E3" s="2">
        <v>2</v>
      </c>
      <c r="J3">
        <f t="shared" ref="J3:J6" si="1">$A3*B$1*B3</f>
        <v>525</v>
      </c>
      <c r="K3">
        <f t="shared" si="0"/>
        <v>735</v>
      </c>
      <c r="L3">
        <f t="shared" si="0"/>
        <v>945</v>
      </c>
      <c r="M3">
        <f t="shared" si="0"/>
        <v>1155</v>
      </c>
      <c r="N3">
        <f t="shared" si="0"/>
        <v>0</v>
      </c>
    </row>
    <row r="4" spans="1:15">
      <c r="A4" s="2">
        <v>23</v>
      </c>
      <c r="B4" s="2">
        <v>4</v>
      </c>
      <c r="C4" s="2">
        <v>3</v>
      </c>
      <c r="D4" s="2">
        <v>4</v>
      </c>
      <c r="E4" s="2">
        <v>1</v>
      </c>
      <c r="J4">
        <f t="shared" si="1"/>
        <v>1150</v>
      </c>
      <c r="K4">
        <f t="shared" si="0"/>
        <v>1207.5</v>
      </c>
      <c r="L4">
        <f t="shared" si="0"/>
        <v>2070</v>
      </c>
      <c r="M4">
        <f t="shared" si="0"/>
        <v>632.5</v>
      </c>
      <c r="N4">
        <f t="shared" si="0"/>
        <v>0</v>
      </c>
    </row>
    <row r="5" spans="1:15">
      <c r="A5" s="2">
        <v>25</v>
      </c>
      <c r="B5" s="2">
        <v>3</v>
      </c>
      <c r="C5" s="2">
        <v>5</v>
      </c>
      <c r="D5" s="2">
        <v>1</v>
      </c>
      <c r="E5" s="2">
        <v>1</v>
      </c>
      <c r="J5">
        <f t="shared" si="1"/>
        <v>937.5</v>
      </c>
      <c r="K5">
        <f t="shared" si="0"/>
        <v>2187.5</v>
      </c>
      <c r="L5">
        <f t="shared" si="0"/>
        <v>562.5</v>
      </c>
      <c r="M5">
        <f t="shared" si="0"/>
        <v>687.5</v>
      </c>
      <c r="N5">
        <f t="shared" si="0"/>
        <v>0</v>
      </c>
    </row>
    <row r="6" spans="1:15">
      <c r="A6" s="2">
        <v>27</v>
      </c>
      <c r="B6" s="2">
        <v>4</v>
      </c>
      <c r="C6" s="2">
        <v>6</v>
      </c>
      <c r="D6" s="2">
        <v>4</v>
      </c>
      <c r="E6" s="2">
        <v>6</v>
      </c>
      <c r="J6">
        <f t="shared" si="1"/>
        <v>1350</v>
      </c>
      <c r="K6">
        <f t="shared" si="0"/>
        <v>2835</v>
      </c>
      <c r="L6">
        <f t="shared" si="0"/>
        <v>2430</v>
      </c>
      <c r="M6">
        <f t="shared" si="0"/>
        <v>4455</v>
      </c>
      <c r="N6">
        <f t="shared" si="0"/>
        <v>0</v>
      </c>
    </row>
    <row r="8" spans="1:15">
      <c r="H8" s="2" t="s">
        <v>28</v>
      </c>
      <c r="I8" s="2">
        <f>SUM(J2:M6)</f>
        <v>26715</v>
      </c>
      <c r="K8" s="2" t="s">
        <v>29</v>
      </c>
      <c r="L8" s="2">
        <f>'P5'!H17</f>
        <v>8.1617122473244308</v>
      </c>
      <c r="N8" s="2" t="s">
        <v>30</v>
      </c>
      <c r="O8" s="2">
        <f>'P5'!H13</f>
        <v>23.896551724137936</v>
      </c>
    </row>
    <row r="9" spans="1:15">
      <c r="H9" s="2" t="s">
        <v>1</v>
      </c>
      <c r="I9" s="2">
        <f>SUM(B2:F6)</f>
        <v>58</v>
      </c>
      <c r="K9" s="2" t="s">
        <v>31</v>
      </c>
      <c r="L9" s="2">
        <f>'P5(2)'!H17</f>
        <v>29.7859690844233</v>
      </c>
      <c r="N9" s="2" t="s">
        <v>32</v>
      </c>
      <c r="O9" s="2">
        <f>'P5(2)'!H13</f>
        <v>19.224137931034484</v>
      </c>
    </row>
    <row r="10" spans="1:15">
      <c r="H10" s="2" t="s">
        <v>33</v>
      </c>
      <c r="I10" s="2">
        <f>(1/I9)*SUM(J2:N6)-(O8*O9)</f>
        <v>1.2128418549344246</v>
      </c>
    </row>
    <row r="11" spans="1:15">
      <c r="H11" s="2"/>
      <c r="I11" s="2"/>
    </row>
    <row r="12" spans="1:15">
      <c r="H12" s="2" t="s">
        <v>34</v>
      </c>
      <c r="I12" s="2">
        <f>I10/(SQRT(L8*L9))</f>
        <v>7.7787115849291696E-2</v>
      </c>
    </row>
    <row r="14" spans="1:15">
      <c r="G14" s="7" t="s">
        <v>35</v>
      </c>
      <c r="H14" s="2" t="s">
        <v>36</v>
      </c>
      <c r="I14" s="2">
        <f>I10/L8</f>
        <v>0.14860139860138025</v>
      </c>
      <c r="J14" t="s">
        <v>37</v>
      </c>
    </row>
    <row r="15" spans="1:15">
      <c r="G15" s="2"/>
      <c r="H15" s="2" t="s">
        <v>38</v>
      </c>
      <c r="I15" s="2">
        <f>O9-O8*I14</f>
        <v>15.673076923077362</v>
      </c>
      <c r="J15" t="s">
        <v>39</v>
      </c>
    </row>
    <row r="20" spans="7:9">
      <c r="G20" s="7" t="s">
        <v>40</v>
      </c>
      <c r="H20" s="7" t="s">
        <v>41</v>
      </c>
      <c r="I20" s="7">
        <f>I12^2</f>
        <v>6.0508353921511276E-3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P1</vt:lpstr>
      <vt:lpstr>P2</vt:lpstr>
      <vt:lpstr>P3</vt:lpstr>
      <vt:lpstr>P4</vt:lpstr>
      <vt:lpstr>P4(2)</vt:lpstr>
      <vt:lpstr>P5</vt:lpstr>
      <vt:lpstr>P5(2)</vt:lpstr>
      <vt:lpstr>P5-P6-P7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2022-07-16T20:53:46Z</dcterms:created>
  <dcterms:modified xsi:type="dcterms:W3CDTF">2022-07-17T03:27:10Z</dcterms:modified>
</cp:coreProperties>
</file>