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9"/>
  <c r="F10"/>
  <c r="F11" s="1"/>
  <c r="F8"/>
  <c r="F7"/>
  <c r="E8"/>
  <c r="E9"/>
  <c r="E10"/>
  <c r="E11"/>
  <c r="E7"/>
  <c r="M32" i="1"/>
  <c r="M31"/>
  <c r="M30"/>
  <c r="C12" i="2"/>
  <c r="D9"/>
  <c r="D10"/>
  <c r="D11" s="1"/>
  <c r="D8"/>
  <c r="D7"/>
  <c r="J18" i="1"/>
  <c r="J19"/>
  <c r="J20"/>
  <c r="J21"/>
  <c r="J22"/>
  <c r="J17"/>
  <c r="O16"/>
  <c r="O15"/>
  <c r="L22" l="1"/>
  <c r="J23"/>
  <c r="L21" s="1"/>
  <c r="L18"/>
  <c r="L19"/>
  <c r="L20"/>
  <c r="K17"/>
  <c r="K18" s="1"/>
  <c r="K19"/>
  <c r="K20" s="1"/>
  <c r="K21" s="1"/>
  <c r="K22" s="1"/>
  <c r="L17"/>
  <c r="M17" s="1"/>
  <c r="M18" l="1"/>
  <c r="M19" s="1"/>
  <c r="M20" s="1"/>
  <c r="M21" s="1"/>
  <c r="M22" s="1"/>
</calcChain>
</file>

<file path=xl/sharedStrings.xml><?xml version="1.0" encoding="utf-8"?>
<sst xmlns="http://schemas.openxmlformats.org/spreadsheetml/2006/main" count="54" uniqueCount="52">
  <si>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</si>
  <si>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</si>
  <si>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</si>
  <si>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</si>
  <si>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</si>
  <si>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</si>
  <si>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</si>
  <si>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</si>
  <si>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</si>
  <si>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</si>
  <si>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</si>
  <si>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</si>
  <si>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</si>
  <si>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</si>
  <si>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</si>
  <si>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</si>
  <si>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</si>
  <si>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</si>
  <si>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</si>
  <si>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</si>
  <si>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</si>
  <si>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</si>
  <si>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</si>
  <si>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</si>
  <si>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</si>
  <si>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</si>
  <si>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</si>
  <si>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</si>
  <si>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</si>
  <si>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</si>
  <si>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</si>
  <si>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</si>
  <si>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</si>
  <si>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</si>
  <si>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fabrican 5 piezas.</t>
  </si>
  <si>
    <t>El 13% de los trabajadores fabrican 5 piezas</t>
  </si>
  <si>
    <t>La mayoría de los trabajadores fabrican 4 piezas</t>
  </si>
  <si>
    <t>Un 28% de las familias encuestadas tienen 1 hijo.</t>
  </si>
  <si>
    <t>Moda</t>
  </si>
  <si>
    <t>xi*fi</t>
  </si>
  <si>
    <t>La mayoría de las familias encuestadas tienen 2 hijos.</t>
  </si>
  <si>
    <t>Hay 5 familias que tienen 3 hijos.</t>
  </si>
  <si>
    <t>En promedio, los trabajadores fabrican 6 piezas.</t>
  </si>
  <si>
    <t>En promedio, las familias tienen 2 hijos.</t>
  </si>
  <si>
    <r>
      <rPr>
        <b/>
        <sz val="14"/>
        <color rgb="FF000000"/>
        <rFont val="Symbol"/>
        <family val="1"/>
        <charset val="2"/>
      </rPr>
      <t>å</t>
    </r>
    <r>
      <rPr>
        <b/>
        <sz val="14"/>
        <color rgb="FF000000"/>
        <rFont val="Arial"/>
        <family val="2"/>
      </rPr>
      <t>xi*fi=</t>
    </r>
  </si>
  <si>
    <t>El 50% de las familias encuestadas tienen A LO MÁS 2 hijos.</t>
  </si>
  <si>
    <t>Hay 42 familias que tienen A LO MÁS 2 hijos.</t>
  </si>
  <si>
    <t>Un 84% de las familias encuestadas tienen A LO MÁS 2 hijos.</t>
  </si>
  <si>
    <t>28 trabajadores fabrican A LO MÁS 6 piezas</t>
  </si>
  <si>
    <t>El 58% de los trabajadores fabrican A LO MÁS 6 piezas</t>
  </si>
  <si>
    <t>El 50% de los trabajadores fabrica A LO MÁS 6 piezas</t>
  </si>
  <si>
    <t xml:space="preserve"> 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</si>
</sst>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0000"/>
      <name val="Verdana"/>
      <family val="2"/>
    </font>
    <font>
      <b/>
      <sz val="14"/>
      <color rgb="FF000000"/>
      <name val="Verdana"/>
      <family val="2"/>
    </font>
    <font>
      <b/>
      <sz val="14"/>
      <color rgb="FF000000"/>
      <name val="Symbol"/>
      <family val="1"/>
      <charset val="2"/>
    </font>
    <font>
      <sz val="18"/>
      <color theme="1"/>
      <name val="Arial"/>
      <family val="2"/>
    </font>
    <font>
      <b/>
      <sz val="14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/>
    <xf numFmtId="0" fontId="0" fillId="0" borderId="0" xfId="0" applyAlignment="1">
      <alignment wrapText="1"/>
    </xf>
    <xf numFmtId="0" fontId="15" fillId="6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4" borderId="1" xfId="0" applyFont="1" applyFill="1" applyBorder="1" applyAlignment="1">
      <alignment horizontal="right"/>
    </xf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5" fillId="8" borderId="0" xfId="0" applyFont="1" applyFill="1"/>
    <xf numFmtId="0" fontId="3" fillId="9" borderId="0" xfId="0" applyFont="1" applyFill="1"/>
    <xf numFmtId="0" fontId="5" fillId="9" borderId="0" xfId="0" applyFont="1" applyFill="1"/>
    <xf numFmtId="0" fontId="0" fillId="9" borderId="1" xfId="0" applyFill="1" applyBorder="1" applyAlignment="1">
      <alignment horizontal="center" vertical="center"/>
    </xf>
    <xf numFmtId="0" fontId="5" fillId="7" borderId="0" xfId="0" applyFont="1" applyFill="1"/>
    <xf numFmtId="0" fontId="3" fillId="10" borderId="0" xfId="0" applyFont="1" applyFill="1"/>
    <xf numFmtId="0" fontId="5" fillId="10" borderId="0" xfId="0" applyFont="1" applyFill="1"/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 vertical="center"/>
    </xf>
    <xf numFmtId="0" fontId="3" fillId="11" borderId="0" xfId="0" applyFont="1" applyFill="1"/>
    <xf numFmtId="0" fontId="5" fillId="11" borderId="0" xfId="0" applyFont="1" applyFill="1"/>
    <xf numFmtId="9" fontId="0" fillId="11" borderId="1" xfId="1" applyFont="1" applyFill="1" applyBorder="1" applyAlignment="1">
      <alignment horizontal="center" vertical="center"/>
    </xf>
    <xf numFmtId="9" fontId="0" fillId="10" borderId="1" xfId="0" applyNumberFormat="1" applyFill="1" applyBorder="1" applyAlignment="1">
      <alignment horizontal="center" vertical="center"/>
    </xf>
    <xf numFmtId="1" fontId="15" fillId="4" borderId="1" xfId="0" applyNumberFormat="1" applyFont="1" applyFill="1" applyBorder="1" applyAlignment="1">
      <alignment horizontal="center" vertical="center"/>
    </xf>
    <xf numFmtId="0" fontId="6" fillId="6" borderId="0" xfId="0" applyFont="1" applyFill="1"/>
    <xf numFmtId="0" fontId="3" fillId="6" borderId="4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right" vertical="center" wrapText="1" readingOrder="1"/>
    </xf>
    <xf numFmtId="0" fontId="6" fillId="11" borderId="0" xfId="0" applyFont="1" applyFill="1"/>
    <xf numFmtId="0" fontId="6" fillId="7" borderId="0" xfId="0" applyFont="1" applyFill="1"/>
    <xf numFmtId="0" fontId="6" fillId="8" borderId="0" xfId="0" applyFont="1" applyFill="1"/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5" xfId="0" applyFont="1" applyFill="1" applyBorder="1" applyAlignment="1">
      <alignment horizontal="center" vertical="center" wrapText="1" readingOrder="1"/>
    </xf>
    <xf numFmtId="0" fontId="16" fillId="3" borderId="0" xfId="0" applyFont="1" applyFill="1" applyAlignment="1">
      <alignment horizontal="center" vertical="center" wrapText="1" readingOrder="1"/>
    </xf>
    <xf numFmtId="0" fontId="9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readingOrder="1"/>
    </xf>
    <xf numFmtId="0" fontId="12" fillId="0" borderId="1" xfId="0" applyFont="1" applyBorder="1" applyAlignment="1">
      <alignment horizontal="center" vertical="center"/>
    </xf>
    <xf numFmtId="9" fontId="3" fillId="3" borderId="8" xfId="1" applyFont="1" applyFill="1" applyBorder="1" applyAlignment="1">
      <alignment horizontal="center" vertical="center" wrapText="1" readingOrder="1"/>
    </xf>
    <xf numFmtId="9" fontId="3" fillId="3" borderId="9" xfId="0" applyNumberFormat="1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horizontal="center" vertical="center"/>
    </xf>
    <xf numFmtId="9" fontId="3" fillId="7" borderId="8" xfId="1" applyFont="1" applyFill="1" applyBorder="1" applyAlignment="1">
      <alignment horizontal="center" vertical="center" wrapText="1" readingOrder="1"/>
    </xf>
    <xf numFmtId="9" fontId="3" fillId="3" borderId="1" xfId="0" applyNumberFormat="1" applyFont="1" applyFill="1" applyBorder="1" applyAlignment="1">
      <alignment horizontal="center" vertical="center" wrapText="1" readingOrder="1"/>
    </xf>
    <xf numFmtId="0" fontId="3" fillId="11" borderId="4" xfId="0" applyFont="1" applyFill="1" applyBorder="1" applyAlignment="1">
      <alignment horizontal="center" vertical="center" wrapText="1" readingOrder="1"/>
    </xf>
    <xf numFmtId="9" fontId="3" fillId="8" borderId="1" xfId="0" applyNumberFormat="1" applyFont="1" applyFill="1" applyBorder="1" applyAlignment="1">
      <alignment horizontal="center" vertical="center" wrapText="1" readingOrder="1"/>
    </xf>
    <xf numFmtId="0" fontId="19" fillId="5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A4" zoomScale="80" zoomScaleNormal="80" workbookViewId="0">
      <selection activeCell="R26" sqref="R26"/>
    </sheetView>
  </sheetViews>
  <sheetFormatPr baseColWidth="10" defaultRowHeight="15.75"/>
  <cols>
    <col min="17" max="17" width="15.75" bestFit="1" customWidth="1"/>
    <col min="18" max="18" width="33" customWidth="1"/>
  </cols>
  <sheetData>
    <row r="6" spans="2:20" ht="18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M14" s="23"/>
    </row>
    <row r="15" spans="2:20" ht="47.25">
      <c r="B15" s="4"/>
      <c r="C15" s="6"/>
      <c r="D15" s="6"/>
      <c r="E15" s="6"/>
      <c r="F15" s="7"/>
      <c r="I15" s="24" t="s">
        <v>28</v>
      </c>
      <c r="J15" s="24" t="s">
        <v>29</v>
      </c>
      <c r="K15" s="24" t="s">
        <v>30</v>
      </c>
      <c r="L15" s="24" t="s">
        <v>31</v>
      </c>
      <c r="M15" s="24" t="s">
        <v>32</v>
      </c>
      <c r="O15">
        <f>MIN(Variables)</f>
        <v>4</v>
      </c>
    </row>
    <row r="16" spans="2:20" ht="18.75">
      <c r="B16" s="4"/>
      <c r="C16" s="5"/>
      <c r="D16" s="6"/>
      <c r="E16" s="6"/>
      <c r="F16" s="7"/>
      <c r="I16" s="25" t="s">
        <v>23</v>
      </c>
      <c r="J16" s="25" t="s">
        <v>24</v>
      </c>
      <c r="K16" s="25" t="s">
        <v>25</v>
      </c>
      <c r="L16" s="25" t="s">
        <v>26</v>
      </c>
      <c r="M16" s="25" t="s">
        <v>27</v>
      </c>
      <c r="O16">
        <f>MAX(Variables)</f>
        <v>9</v>
      </c>
    </row>
    <row r="17" spans="2:14" ht="18.75">
      <c r="B17" s="4"/>
      <c r="C17" s="5"/>
      <c r="D17" s="6"/>
      <c r="E17" s="6"/>
      <c r="F17" s="7"/>
      <c r="I17" s="26">
        <v>4</v>
      </c>
      <c r="J17" s="26">
        <f>COUNTIF(Variables,I17)</f>
        <v>12</v>
      </c>
      <c r="K17" s="26">
        <f>J17</f>
        <v>12</v>
      </c>
      <c r="L17" s="28">
        <f>J17/$J$23</f>
        <v>0.25</v>
      </c>
      <c r="M17" s="29">
        <f>L17</f>
        <v>0.25</v>
      </c>
    </row>
    <row r="18" spans="2:14" ht="18.75">
      <c r="B18" s="4"/>
      <c r="C18" s="5"/>
      <c r="D18" s="6"/>
      <c r="E18" s="6"/>
      <c r="F18" s="7"/>
      <c r="I18" s="26">
        <v>5</v>
      </c>
      <c r="J18" s="33">
        <f>COUNTIF(Variables,I18)</f>
        <v>6</v>
      </c>
      <c r="K18" s="26">
        <f>J18+K17</f>
        <v>18</v>
      </c>
      <c r="L18" s="42">
        <f t="shared" ref="L18:L22" si="0">J18/$J$23</f>
        <v>0.125</v>
      </c>
      <c r="M18" s="29">
        <f>M17+L18</f>
        <v>0.375</v>
      </c>
    </row>
    <row r="19" spans="2:14" ht="18.75">
      <c r="B19" s="4"/>
      <c r="C19" s="5"/>
      <c r="D19" s="6"/>
      <c r="E19" s="6"/>
      <c r="F19" s="7"/>
      <c r="I19" s="26">
        <v>6</v>
      </c>
      <c r="J19" s="26">
        <f>COUNTIF(Variables,I19)</f>
        <v>10</v>
      </c>
      <c r="K19" s="39">
        <f t="shared" ref="K19:K22" si="1">J19+K18</f>
        <v>28</v>
      </c>
      <c r="L19" s="28">
        <f t="shared" si="0"/>
        <v>0.20833333333333334</v>
      </c>
      <c r="M19" s="43">
        <f t="shared" ref="M19:M22" si="2">M18+L19</f>
        <v>0.58333333333333337</v>
      </c>
    </row>
    <row r="20" spans="2:14" ht="18.75">
      <c r="B20" s="4"/>
      <c r="C20" s="6"/>
      <c r="D20" s="6"/>
      <c r="E20" s="6"/>
      <c r="F20" s="7"/>
      <c r="I20" s="26">
        <v>7</v>
      </c>
      <c r="J20" s="26">
        <f>COUNTIF(Variables,I20)</f>
        <v>8</v>
      </c>
      <c r="K20" s="26">
        <f t="shared" si="1"/>
        <v>36</v>
      </c>
      <c r="L20" s="28">
        <f t="shared" si="0"/>
        <v>0.16666666666666666</v>
      </c>
      <c r="M20" s="29">
        <f t="shared" si="2"/>
        <v>0.75</v>
      </c>
    </row>
    <row r="21" spans="2:14" ht="18.75">
      <c r="B21" s="4"/>
      <c r="C21" s="6"/>
      <c r="D21" s="6"/>
      <c r="E21" s="6"/>
      <c r="F21" s="7"/>
      <c r="I21" s="26">
        <v>8</v>
      </c>
      <c r="J21" s="26">
        <f>COUNTIF(Variables,I21)</f>
        <v>4</v>
      </c>
      <c r="K21" s="26">
        <f t="shared" si="1"/>
        <v>40</v>
      </c>
      <c r="L21" s="28">
        <f t="shared" si="0"/>
        <v>8.3333333333333329E-2</v>
      </c>
      <c r="M21" s="29">
        <f t="shared" si="2"/>
        <v>0.83333333333333337</v>
      </c>
    </row>
    <row r="22" spans="2:14" ht="18.75">
      <c r="B22" s="4"/>
      <c r="C22" s="5" t="s">
        <v>51</v>
      </c>
      <c r="D22" s="7"/>
      <c r="E22" s="7"/>
      <c r="F22" s="7"/>
      <c r="I22" s="26">
        <v>9</v>
      </c>
      <c r="J22" s="26">
        <f>COUNTIF(Variables,I22)</f>
        <v>8</v>
      </c>
      <c r="K22" s="26">
        <f t="shared" si="1"/>
        <v>48</v>
      </c>
      <c r="L22" s="28">
        <f t="shared" si="0"/>
        <v>0.16666666666666666</v>
      </c>
      <c r="M22" s="29">
        <f t="shared" si="2"/>
        <v>1</v>
      </c>
    </row>
    <row r="23" spans="2:14" ht="18.75">
      <c r="C23" s="7"/>
      <c r="D23" s="7"/>
      <c r="E23" s="7"/>
      <c r="F23" s="7"/>
      <c r="I23" s="27" t="s">
        <v>33</v>
      </c>
      <c r="J23" s="25">
        <f>SUM(J17:J22)</f>
        <v>48</v>
      </c>
    </row>
    <row r="26" spans="2:14" ht="21">
      <c r="G26" s="4">
        <v>2</v>
      </c>
      <c r="H26" s="31" t="s">
        <v>5</v>
      </c>
      <c r="I26" s="32"/>
      <c r="J26" s="6" t="s">
        <v>34</v>
      </c>
      <c r="K26" s="7"/>
    </row>
    <row r="27" spans="2:14" ht="18.75">
      <c r="G27" s="4">
        <v>3</v>
      </c>
      <c r="H27" s="37" t="s">
        <v>6</v>
      </c>
      <c r="I27" s="38"/>
      <c r="J27" s="6" t="s">
        <v>48</v>
      </c>
      <c r="K27" s="7"/>
    </row>
    <row r="28" spans="2:14" ht="21">
      <c r="G28" s="4">
        <v>4</v>
      </c>
      <c r="H28" s="40" t="s">
        <v>7</v>
      </c>
      <c r="I28" s="41"/>
      <c r="J28" s="6" t="s">
        <v>35</v>
      </c>
      <c r="K28" s="7"/>
    </row>
    <row r="29" spans="2:14" ht="21">
      <c r="G29" s="4">
        <v>5</v>
      </c>
      <c r="H29" s="35" t="s">
        <v>8</v>
      </c>
      <c r="I29" s="36"/>
      <c r="J29" s="6" t="s">
        <v>49</v>
      </c>
      <c r="K29" s="7"/>
    </row>
    <row r="30" spans="2:14" ht="18.75">
      <c r="G30" s="4">
        <v>6</v>
      </c>
      <c r="H30" s="6" t="s">
        <v>3</v>
      </c>
      <c r="I30" s="6"/>
      <c r="J30" s="6"/>
      <c r="K30" s="7"/>
      <c r="M30" s="25">
        <f>MEDIAN(Variables)</f>
        <v>6</v>
      </c>
      <c r="N30" t="s">
        <v>50</v>
      </c>
    </row>
    <row r="31" spans="2:14" ht="18.75">
      <c r="G31" s="4">
        <v>7</v>
      </c>
      <c r="H31" s="6" t="s">
        <v>4</v>
      </c>
      <c r="I31" s="6"/>
      <c r="J31" s="6"/>
      <c r="K31" s="7"/>
      <c r="M31" s="25">
        <f>MODE(Variables)</f>
        <v>4</v>
      </c>
      <c r="N31" t="s">
        <v>36</v>
      </c>
    </row>
    <row r="32" spans="2:14" ht="18.75">
      <c r="G32" s="4">
        <v>8</v>
      </c>
      <c r="H32" s="5" t="s">
        <v>2</v>
      </c>
      <c r="I32" s="7"/>
      <c r="J32" s="7"/>
      <c r="K32" s="7"/>
      <c r="M32" s="44">
        <f>AVERAGE(Variables)</f>
        <v>6.208333333333333</v>
      </c>
      <c r="N32" t="s">
        <v>42</v>
      </c>
    </row>
  </sheetData>
  <pageMargins left="0.7" right="0.7" top="0.75" bottom="0.75" header="0.3" footer="0.3"/>
  <pageSetup paperSize="9" orientation="portrait" r:id="rId1"/>
  <ignoredErrors>
    <ignoredError sqref="L1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workbookViewId="0">
      <selection activeCell="E25" sqref="E25"/>
    </sheetView>
  </sheetViews>
  <sheetFormatPr baseColWidth="10" defaultRowHeight="15.75"/>
  <sheetData>
    <row r="3" spans="1:9">
      <c r="B3" s="4" t="s">
        <v>9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10</v>
      </c>
      <c r="C6" s="9" t="s">
        <v>11</v>
      </c>
      <c r="D6" s="9" t="s">
        <v>12</v>
      </c>
      <c r="E6" s="54" t="s">
        <v>22</v>
      </c>
      <c r="F6" s="55" t="s">
        <v>21</v>
      </c>
      <c r="G6" s="65" t="s">
        <v>39</v>
      </c>
    </row>
    <row r="7" spans="1:9" ht="18.75" thickBot="1">
      <c r="B7" s="10">
        <v>0</v>
      </c>
      <c r="C7" s="10">
        <v>8</v>
      </c>
      <c r="D7" s="10">
        <f>C7</f>
        <v>8</v>
      </c>
      <c r="E7" s="58">
        <f>C7/$C$12</f>
        <v>0.16</v>
      </c>
      <c r="F7" s="59">
        <f>E7</f>
        <v>0.16</v>
      </c>
      <c r="G7" s="60">
        <f>C7*B7</f>
        <v>0</v>
      </c>
    </row>
    <row r="8" spans="1:9" ht="18.75" thickBot="1">
      <c r="B8" s="11">
        <v>1</v>
      </c>
      <c r="C8" s="11">
        <v>14</v>
      </c>
      <c r="D8" s="11">
        <f>D7+C8</f>
        <v>22</v>
      </c>
      <c r="E8" s="61">
        <f t="shared" ref="E8:E11" si="0">C8/$C$12</f>
        <v>0.28000000000000003</v>
      </c>
      <c r="F8" s="62">
        <f>F7+E8</f>
        <v>0.44000000000000006</v>
      </c>
      <c r="G8" s="60">
        <f t="shared" ref="G8:G11" si="1">C8*B8</f>
        <v>14</v>
      </c>
    </row>
    <row r="9" spans="1:9" ht="18.75" thickBot="1">
      <c r="A9" s="22" t="s">
        <v>38</v>
      </c>
      <c r="B9" s="52">
        <v>2</v>
      </c>
      <c r="C9" s="51">
        <v>20</v>
      </c>
      <c r="D9" s="63">
        <f t="shared" ref="D9:D11" si="2">D8+C9</f>
        <v>42</v>
      </c>
      <c r="E9" s="58">
        <f t="shared" si="0"/>
        <v>0.4</v>
      </c>
      <c r="F9" s="64">
        <f t="shared" ref="F9:F11" si="3">F8+E9</f>
        <v>0.84000000000000008</v>
      </c>
      <c r="G9" s="60">
        <f t="shared" si="1"/>
        <v>40</v>
      </c>
    </row>
    <row r="10" spans="1:9" ht="18.75" thickBot="1">
      <c r="B10" s="11">
        <v>3</v>
      </c>
      <c r="C10" s="46">
        <v>5</v>
      </c>
      <c r="D10" s="11">
        <f t="shared" si="2"/>
        <v>47</v>
      </c>
      <c r="E10" s="58">
        <f t="shared" si="0"/>
        <v>0.1</v>
      </c>
      <c r="F10" s="62">
        <f t="shared" si="3"/>
        <v>0.94000000000000006</v>
      </c>
      <c r="G10" s="60">
        <f t="shared" si="1"/>
        <v>15</v>
      </c>
    </row>
    <row r="11" spans="1:9" ht="18.75" thickBot="1">
      <c r="B11" s="12">
        <v>4</v>
      </c>
      <c r="C11" s="12">
        <v>3</v>
      </c>
      <c r="D11" s="11">
        <f t="shared" si="2"/>
        <v>50</v>
      </c>
      <c r="E11" s="58">
        <f t="shared" si="0"/>
        <v>0.06</v>
      </c>
      <c r="F11" s="62">
        <f t="shared" si="3"/>
        <v>1</v>
      </c>
      <c r="G11" s="60">
        <f t="shared" si="1"/>
        <v>12</v>
      </c>
      <c r="H11" s="1"/>
    </row>
    <row r="12" spans="1:9" ht="19.5" thickBot="1">
      <c r="B12" s="47" t="s">
        <v>33</v>
      </c>
      <c r="C12" s="14">
        <f>SUM(C7:C11)</f>
        <v>50</v>
      </c>
      <c r="D12" s="53"/>
      <c r="E12" s="53"/>
      <c r="F12" s="56" t="s">
        <v>44</v>
      </c>
      <c r="G12" s="57">
        <f>SUM(G7:G11)</f>
        <v>81</v>
      </c>
      <c r="H12" s="1"/>
    </row>
    <row r="13" spans="1:9" ht="18">
      <c r="B13" s="13"/>
      <c r="C13" s="13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8">
        <v>1</v>
      </c>
      <c r="B16" s="17" t="s">
        <v>13</v>
      </c>
      <c r="C16" s="19"/>
      <c r="D16" s="19"/>
      <c r="E16" s="19"/>
      <c r="F16" s="19"/>
      <c r="G16" s="20"/>
      <c r="H16" s="7"/>
      <c r="I16" s="7"/>
    </row>
    <row r="17" spans="1:9" ht="21">
      <c r="A17" s="18">
        <v>2</v>
      </c>
      <c r="B17" s="38" t="s">
        <v>14</v>
      </c>
      <c r="C17" s="45"/>
      <c r="D17" s="7" t="s">
        <v>41</v>
      </c>
      <c r="E17" s="7"/>
      <c r="F17" s="7"/>
      <c r="G17" s="7"/>
      <c r="H17" s="7"/>
      <c r="I17" s="7"/>
    </row>
    <row r="18" spans="1:9" ht="18.75">
      <c r="A18" s="18">
        <v>3</v>
      </c>
      <c r="B18" s="41" t="s">
        <v>15</v>
      </c>
      <c r="C18" s="48"/>
      <c r="D18" s="7" t="s">
        <v>46</v>
      </c>
      <c r="E18" s="7"/>
      <c r="F18" s="7"/>
      <c r="G18" s="7"/>
      <c r="H18" s="7"/>
      <c r="I18" s="7"/>
    </row>
    <row r="19" spans="1:9" ht="21">
      <c r="A19" s="18">
        <v>4</v>
      </c>
      <c r="B19" s="34" t="s">
        <v>16</v>
      </c>
      <c r="C19" s="49"/>
      <c r="D19" s="7" t="s">
        <v>37</v>
      </c>
      <c r="E19" s="7"/>
      <c r="F19" s="7"/>
      <c r="G19" s="7"/>
      <c r="H19" s="7"/>
      <c r="I19" s="7"/>
    </row>
    <row r="20" spans="1:9" ht="21">
      <c r="A20" s="18">
        <v>5</v>
      </c>
      <c r="B20" s="30" t="s">
        <v>17</v>
      </c>
      <c r="C20" s="50"/>
      <c r="D20" s="7" t="s">
        <v>47</v>
      </c>
      <c r="E20" s="7"/>
      <c r="F20" s="7"/>
      <c r="G20" s="7"/>
      <c r="H20" s="7"/>
      <c r="I20" s="7"/>
    </row>
    <row r="21" spans="1:9" ht="18.75">
      <c r="A21" s="18">
        <v>6</v>
      </c>
      <c r="B21" s="6" t="s">
        <v>18</v>
      </c>
      <c r="E21" s="44">
        <f>G12/C12</f>
        <v>1.62</v>
      </c>
      <c r="F21" s="7" t="s">
        <v>43</v>
      </c>
      <c r="G21" s="7"/>
      <c r="H21" s="7"/>
    </row>
    <row r="22" spans="1:9" ht="18.75">
      <c r="A22" s="18">
        <v>7</v>
      </c>
      <c r="B22" s="6" t="s">
        <v>19</v>
      </c>
      <c r="E22" s="25">
        <v>2</v>
      </c>
      <c r="F22" s="7" t="s">
        <v>40</v>
      </c>
      <c r="G22" s="7"/>
      <c r="H22" s="7"/>
    </row>
    <row r="23" spans="1:9" ht="18.75">
      <c r="A23" s="18">
        <v>8</v>
      </c>
      <c r="B23" s="6" t="s">
        <v>20</v>
      </c>
      <c r="E23" s="25">
        <v>2</v>
      </c>
      <c r="F23" s="7" t="s">
        <v>45</v>
      </c>
      <c r="G23" s="7"/>
      <c r="H23" s="7"/>
    </row>
  </sheetData>
  <pageMargins left="0.7" right="0.7" top="0.75" bottom="0.75" header="0.3" footer="0.3"/>
  <ignoredErrors>
    <ignoredError sqref="E7 E8:E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2022-05-05T12:13:10Z</dcterms:modified>
</cp:coreProperties>
</file>