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3"/>
  </bookViews>
  <sheets>
    <sheet name="PORTADA DE PRUEBA" sheetId="1" r:id="rId1"/>
    <sheet name="PREGUNTA 1" sheetId="6" r:id="rId2"/>
    <sheet name="PREGUNTA 2" sheetId="4" r:id="rId3"/>
    <sheet name="PREGUNTA 3" sheetId="5" r:id="rId4"/>
    <sheet name="FÓRMULAS" sheetId="7" r:id="rId5"/>
    <sheet name="Hoja1" sheetId="8" r:id="rId6"/>
  </sheets>
  <definedNames>
    <definedName name="sotas">'PREGUNTA 2'!$C$7:$L$15</definedName>
    <definedName name="Tolerancia">'PREGUNTA 1'!$B$6:$G$11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4" i="5"/>
  <c r="E23"/>
  <c r="H14"/>
  <c r="E22"/>
  <c r="H8"/>
  <c r="H9"/>
  <c r="H10"/>
  <c r="H11"/>
  <c r="H12"/>
  <c r="H13"/>
  <c r="H7"/>
  <c r="G9"/>
  <c r="G10" s="1"/>
  <c r="G11" s="1"/>
  <c r="G12" s="1"/>
  <c r="G13" s="1"/>
  <c r="G8"/>
  <c r="G7"/>
  <c r="F8"/>
  <c r="F9"/>
  <c r="F10"/>
  <c r="F11"/>
  <c r="F12"/>
  <c r="F13"/>
  <c r="F7"/>
  <c r="E9"/>
  <c r="E10" s="1"/>
  <c r="E11" s="1"/>
  <c r="E12" s="1"/>
  <c r="E13" s="1"/>
  <c r="E8"/>
  <c r="E7"/>
  <c r="D14"/>
  <c r="C8"/>
  <c r="C9"/>
  <c r="C10"/>
  <c r="C11"/>
  <c r="C12"/>
  <c r="C13"/>
  <c r="C7"/>
  <c r="M33" i="4"/>
  <c r="M31"/>
  <c r="M29"/>
  <c r="M20"/>
  <c r="M21"/>
  <c r="M22"/>
  <c r="M23"/>
  <c r="L24"/>
  <c r="M24" s="1"/>
  <c r="L19"/>
  <c r="M19" s="1"/>
  <c r="C27" i="6"/>
  <c r="C26"/>
  <c r="E20"/>
  <c r="E21"/>
  <c r="E22"/>
  <c r="E23"/>
  <c r="E19"/>
  <c r="M25" i="4" l="1"/>
  <c r="O19" s="1"/>
  <c r="P19" s="1"/>
  <c r="N19"/>
  <c r="O23"/>
  <c r="O21"/>
  <c r="O24"/>
  <c r="O22"/>
  <c r="N20"/>
  <c r="N21" s="1"/>
  <c r="N22" s="1"/>
  <c r="N23" s="1"/>
  <c r="N24" s="1"/>
  <c r="O20"/>
  <c r="F19" i="6"/>
  <c r="E24"/>
  <c r="G19" s="1"/>
  <c r="H19" s="1"/>
  <c r="F20"/>
  <c r="F21" s="1"/>
  <c r="F22" s="1"/>
  <c r="F23" s="1"/>
  <c r="P20" i="4" l="1"/>
  <c r="P21" s="1"/>
  <c r="P22" s="1"/>
  <c r="P23" s="1"/>
  <c r="P24" s="1"/>
  <c r="G21" i="6"/>
  <c r="G22"/>
  <c r="G20"/>
  <c r="H20" s="1"/>
  <c r="G23"/>
  <c r="H21" l="1"/>
  <c r="H22" s="1"/>
  <c r="H23" s="1"/>
</calcChain>
</file>

<file path=xl/sharedStrings.xml><?xml version="1.0" encoding="utf-8"?>
<sst xmlns="http://schemas.openxmlformats.org/spreadsheetml/2006/main" count="109" uniqueCount="62">
  <si>
    <t>PREGUNTA 2</t>
  </si>
  <si>
    <t>PREGUNTA 1</t>
  </si>
  <si>
    <t>20 PUNTOS</t>
  </si>
  <si>
    <t>PREGUNTA 3</t>
  </si>
  <si>
    <t>xi</t>
  </si>
  <si>
    <t>fi</t>
  </si>
  <si>
    <t>Fi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</si>
  <si>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</si>
  <si>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</si>
  <si>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</si>
  <si>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</si>
  <si>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hi%</t>
  </si>
  <si>
    <t>Hi%</t>
  </si>
  <si>
    <t>n=</t>
  </si>
  <si>
    <t>Moda</t>
  </si>
  <si>
    <t xml:space="preserve">Mediana </t>
  </si>
  <si>
    <t>Media</t>
  </si>
  <si>
    <t>c)  Interpretar F4</t>
  </si>
  <si>
    <t>d)  Interpretar h5</t>
  </si>
  <si>
    <t>PRUEBA N°3      MATEMÁTICAS Y TECNOLOGÍA</t>
  </si>
  <si>
    <t>a) Asigne un nombre a la tabla de datos</t>
  </si>
  <si>
    <t>tiempo de estudio (minutos)</t>
  </si>
  <si>
    <t>En la siguiente tabla se muestra información acerca del tiempo en minutos de estudio semanal de 100 cadetes.</t>
  </si>
  <si>
    <t>a) Completar la tabla de frecuencias utilizando funciones correspondientes</t>
  </si>
  <si>
    <t>xi*hi</t>
  </si>
  <si>
    <t>g) Calcular e interpretar la Mediana</t>
  </si>
  <si>
    <t>h) Calcular e interpretar la Media</t>
  </si>
  <si>
    <t>b) Interpretar f2</t>
  </si>
  <si>
    <t>e) Interpretar H3</t>
  </si>
  <si>
    <t>f) Calcular e interpretar la Moda</t>
  </si>
  <si>
    <t>En la siguiente tabla se entrega la cantidad de sotas que se ha sacado durante este año un grupo de cadetes de primer año.</t>
  </si>
  <si>
    <t>La siguiente información corresponde al nivel de tolerancia al dolor de un grupo de personas</t>
  </si>
  <si>
    <t>BAJO</t>
  </si>
  <si>
    <t>MUY BAJO</t>
  </si>
  <si>
    <t>MODERADO</t>
  </si>
  <si>
    <t>ALTO</t>
  </si>
  <si>
    <t>MUY ALTO</t>
  </si>
  <si>
    <t>a) Construir la tabla de frecuencias correspondiente</t>
  </si>
  <si>
    <t>40 PUNTOS</t>
  </si>
  <si>
    <t>b) Determinar e interpretar las medidas de tendencia central correspondientes</t>
  </si>
  <si>
    <t>NOMBRE: Juan Pablo Chávez Cárdenas</t>
  </si>
  <si>
    <t>CURSO: 1ro Ancla</t>
  </si>
  <si>
    <t>FECHA: 31 de mayo del 2023</t>
  </si>
  <si>
    <t>Tolerancia</t>
  </si>
  <si>
    <t>hi</t>
  </si>
  <si>
    <t>Hi</t>
  </si>
  <si>
    <t>a)</t>
  </si>
  <si>
    <t xml:space="preserve"> </t>
  </si>
  <si>
    <t>Mediana</t>
  </si>
  <si>
    <t>En el grupo de encuestados, para la mayoria su nivel de tolerancia al dolor es alto.</t>
  </si>
  <si>
    <t>La mediana en la encuesta seria la moderada, que quiere decir que entre muy bajo y moderado hay un 50% de los encuestados</t>
  </si>
  <si>
    <t>La mayoría del grupo de cadetes, se ha sacado 2 sotas durante el año.</t>
  </si>
  <si>
    <t>La mediana es 2, que quiere decir que, hay un 50% de los cadetes se ha sacado entre 0 y 2 sotas</t>
  </si>
  <si>
    <t>aprox a 2</t>
  </si>
  <si>
    <t>El promedio de sotas en el gruo entrevistado es 2</t>
  </si>
  <si>
    <t>De los 100 cadetes hay 18 que tienen un tiempo de estudio entre 90 y 120 minutos</t>
  </si>
  <si>
    <t>Hay 88 cadetes que tienen un tiempo de estudio entre 60 a 180 minutos</t>
  </si>
  <si>
    <t>Un 5% de los cadetes encuestados estudia entre 210 y 240 minutos.</t>
  </si>
  <si>
    <t>Hay un 53% de los cadetes que estudia entre 60 y 150 minutos</t>
  </si>
  <si>
    <t>Hay un 50% de cadetes que estudia entre 60 y 141 minutos</t>
  </si>
  <si>
    <t>Según los datos recopilados, el promedio de minutos estudiados por los cadetes es de 135.</t>
  </si>
  <si>
    <t>La mayoria de los estudiantes estudian 163,64 minutos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</si>
</sst>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9" fontId="9" fillId="0" borderId="0" applyFont="0" applyFill="0" applyBorder="0" applyAlignment="0" applyProtection="0"/>
  </cellStyleXfs>
  <cellXfs count="86">
    <xf numFmtId="0" fontId="0" fillId="0" borderId="0" xfId="0"/>
    <xf numFmtId="0" fontId="5" fillId="0" borderId="16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0" fillId="0" borderId="13" xfId="0" applyBorder="1"/>
    <xf numFmtId="0" fontId="7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0" fillId="0" borderId="1" xfId="0" applyBorder="1"/>
    <xf numFmtId="0" fontId="5" fillId="4" borderId="1" xfId="0" applyFont="1" applyFill="1" applyBorder="1"/>
    <xf numFmtId="0" fontId="0" fillId="0" borderId="0" xfId="0" applyAlignment="1">
      <alignment horizontal="center"/>
    </xf>
    <xf numFmtId="0" fontId="0" fillId="0" borderId="16" xfId="0" applyBorder="1"/>
    <xf numFmtId="0" fontId="5" fillId="0" borderId="16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right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vertical="top"/>
    </xf>
    <xf numFmtId="0" fontId="4" fillId="6" borderId="16" xfId="0" applyFont="1" applyFill="1" applyBorder="1" applyAlignment="1">
      <alignment horizontal="center"/>
    </xf>
    <xf numFmtId="0" fontId="3" fillId="6" borderId="1" xfId="0" applyFont="1" applyFill="1" applyBorder="1"/>
    <xf numFmtId="0" fontId="3" fillId="6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left"/>
    </xf>
    <xf numFmtId="0" fontId="1" fillId="0" borderId="19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3" fillId="0" borderId="18" xfId="0" applyFont="1" applyBorder="1" applyAlignment="1">
      <alignment horizontal="center" vertical="top"/>
    </xf>
    <xf numFmtId="0" fontId="3" fillId="0" borderId="19" xfId="0" applyFont="1" applyBorder="1" applyAlignment="1">
      <alignment horizontal="center" vertical="top"/>
    </xf>
    <xf numFmtId="0" fontId="3" fillId="0" borderId="20" xfId="0" applyFont="1" applyBorder="1" applyAlignment="1">
      <alignment horizontal="center" vertical="top"/>
    </xf>
    <xf numFmtId="0" fontId="1" fillId="5" borderId="18" xfId="0" applyFont="1" applyFill="1" applyBorder="1" applyAlignment="1">
      <alignment horizontal="left" vertical="center"/>
    </xf>
    <xf numFmtId="0" fontId="1" fillId="5" borderId="19" xfId="0" applyFont="1" applyFill="1" applyBorder="1" applyAlignment="1">
      <alignment horizontal="left" vertical="center"/>
    </xf>
    <xf numFmtId="0" fontId="1" fillId="5" borderId="20" xfId="0" applyFont="1" applyFill="1" applyBorder="1" applyAlignment="1">
      <alignment horizontal="left" vertical="center"/>
    </xf>
    <xf numFmtId="0" fontId="6" fillId="2" borderId="1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" fillId="5" borderId="23" xfId="0" applyFont="1" applyFill="1" applyBorder="1" applyAlignment="1">
      <alignment horizontal="left" vertical="center"/>
    </xf>
    <xf numFmtId="0" fontId="1" fillId="5" borderId="22" xfId="0" applyFont="1" applyFill="1" applyBorder="1" applyAlignment="1">
      <alignment horizontal="left" vertical="center"/>
    </xf>
    <xf numFmtId="0" fontId="0" fillId="0" borderId="0" xfId="0" applyBorder="1"/>
    <xf numFmtId="0" fontId="0" fillId="0" borderId="16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9" fontId="0" fillId="0" borderId="0" xfId="2" applyFont="1"/>
    <xf numFmtId="0" fontId="0" fillId="7" borderId="0" xfId="0" applyFill="1" applyAlignment="1">
      <alignment horizontal="center"/>
    </xf>
    <xf numFmtId="10" fontId="0" fillId="0" borderId="16" xfId="2" applyNumberFormat="1" applyFont="1" applyBorder="1" applyAlignment="1">
      <alignment horizontal="center"/>
    </xf>
    <xf numFmtId="10" fontId="0" fillId="0" borderId="16" xfId="0" applyNumberFormat="1" applyBorder="1" applyAlignment="1">
      <alignment horizontal="center"/>
    </xf>
    <xf numFmtId="0" fontId="0" fillId="7" borderId="0" xfId="0" applyFill="1"/>
    <xf numFmtId="10" fontId="0" fillId="8" borderId="16" xfId="0" applyNumberForma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0" fontId="0" fillId="0" borderId="12" xfId="2" applyNumberFormat="1" applyFont="1" applyBorder="1"/>
    <xf numFmtId="10" fontId="0" fillId="0" borderId="12" xfId="0" applyNumberFormat="1" applyBorder="1"/>
    <xf numFmtId="10" fontId="0" fillId="0" borderId="13" xfId="0" applyNumberFormat="1" applyBorder="1"/>
    <xf numFmtId="0" fontId="5" fillId="8" borderId="16" xfId="0" applyFont="1" applyFill="1" applyBorder="1" applyAlignment="1">
      <alignment horizontal="center"/>
    </xf>
    <xf numFmtId="0" fontId="5" fillId="4" borderId="16" xfId="0" applyFont="1" applyFill="1" applyBorder="1" applyAlignment="1">
      <alignment horizontal="center"/>
    </xf>
    <xf numFmtId="0" fontId="0" fillId="0" borderId="23" xfId="0" applyFill="1" applyBorder="1" applyAlignment="1">
      <alignment horizontal="right"/>
    </xf>
    <xf numFmtId="0" fontId="10" fillId="0" borderId="18" xfId="0" applyFont="1" applyBorder="1" applyAlignment="1">
      <alignment horizontal="center" vertical="top"/>
    </xf>
    <xf numFmtId="0" fontId="10" fillId="0" borderId="19" xfId="0" applyFont="1" applyBorder="1" applyAlignment="1">
      <alignment horizontal="center" vertical="top"/>
    </xf>
    <xf numFmtId="0" fontId="10" fillId="0" borderId="20" xfId="0" applyFont="1" applyBorder="1" applyAlignment="1">
      <alignment horizontal="center" vertical="top"/>
    </xf>
    <xf numFmtId="0" fontId="6" fillId="2" borderId="2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10" fontId="0" fillId="4" borderId="16" xfId="2" applyNumberFormat="1" applyFont="1" applyFill="1" applyBorder="1" applyAlignment="1">
      <alignment horizontal="center"/>
    </xf>
    <xf numFmtId="10" fontId="0" fillId="4" borderId="16" xfId="0" applyNumberFormat="1" applyFill="1" applyBorder="1" applyAlignment="1">
      <alignment horizontal="center"/>
    </xf>
    <xf numFmtId="0" fontId="0" fillId="8" borderId="16" xfId="0" applyFill="1" applyBorder="1" applyAlignment="1">
      <alignment horizontal="center"/>
    </xf>
    <xf numFmtId="10" fontId="0" fillId="8" borderId="16" xfId="2" applyNumberFormat="1" applyFont="1" applyFill="1" applyBorder="1" applyAlignment="1">
      <alignment horizontal="center"/>
    </xf>
  </cellXfs>
  <cellStyles count="3">
    <cellStyle name="Normal" xfId="0" builtinId="0"/>
    <cellStyle name="Normal 2" xfId="1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762000</xdr:colOff>
      <xdr:row>2</xdr:row>
      <xdr:rowOff>88900</xdr:rowOff>
    </xdr:from>
    <xdr:to>
      <xdr:col>11</xdr:col>
      <xdr:colOff>673100</xdr:colOff>
      <xdr:row>11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CD9AF7A-2FF2-BAD4-2591-3AEAA70B00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87500" y="469900"/>
          <a:ext cx="8166100" cy="1625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787400</xdr:colOff>
      <xdr:row>13</xdr:row>
      <xdr:rowOff>139700</xdr:rowOff>
    </xdr:from>
    <xdr:to>
      <xdr:col>8</xdr:col>
      <xdr:colOff>381000</xdr:colOff>
      <xdr:row>22</xdr:row>
      <xdr:rowOff>177800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19AEAB1F-9177-5330-4772-3847CF0E8E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12900" y="2616200"/>
          <a:ext cx="5372100" cy="1752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800100</xdr:colOff>
      <xdr:row>13</xdr:row>
      <xdr:rowOff>63500</xdr:rowOff>
    </xdr:from>
    <xdr:to>
      <xdr:col>14</xdr:col>
      <xdr:colOff>800100</xdr:colOff>
      <xdr:row>21</xdr:row>
      <xdr:rowOff>165100</xdr:rowOff>
    </xdr:to>
    <xdr:pic>
      <xdr:nvPicPr>
        <xdr:cNvPr id="5" name="Imagen 4" descr="Media Mediana y Moda para Datos Agrupados - Mates Fáciles">
          <a:extLst>
            <a:ext uri="{FF2B5EF4-FFF2-40B4-BE49-F238E27FC236}">
              <a16:creationId xmlns:a16="http://schemas.microsoft.com/office/drawing/2014/main" xmlns="" id="{B1C1E4CB-C577-E753-4C20-FEF71063D1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055100" y="2540000"/>
          <a:ext cx="3302000" cy="1625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workbookViewId="0">
      <selection activeCell="D8" sqref="D8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31" t="s">
        <v>19</v>
      </c>
      <c r="E2" s="32"/>
      <c r="F2" s="32"/>
      <c r="G2" s="32"/>
      <c r="H2" s="32"/>
      <c r="I2" s="32"/>
      <c r="J2" s="33"/>
    </row>
    <row r="4" spans="4:10" ht="15.75" thickBot="1"/>
    <row r="5" spans="4:10" ht="26.25" customHeight="1" thickBot="1">
      <c r="D5" s="34" t="s">
        <v>40</v>
      </c>
      <c r="E5" s="35"/>
      <c r="F5" s="35"/>
      <c r="G5" s="35"/>
      <c r="H5" s="35"/>
      <c r="I5" s="35"/>
      <c r="J5" s="36"/>
    </row>
    <row r="6" spans="4:10" ht="26.25" customHeight="1" thickBot="1">
      <c r="D6" s="34" t="s">
        <v>41</v>
      </c>
      <c r="E6" s="35"/>
      <c r="F6" s="35"/>
      <c r="G6" s="35"/>
      <c r="H6" s="35"/>
      <c r="I6" s="35"/>
      <c r="J6" s="36"/>
    </row>
    <row r="7" spans="4:10" ht="26.25" customHeight="1" thickBot="1">
      <c r="D7" s="34" t="s">
        <v>42</v>
      </c>
      <c r="E7" s="35"/>
      <c r="F7" s="35"/>
      <c r="G7" s="35"/>
      <c r="H7" s="35"/>
      <c r="I7" s="35"/>
      <c r="J7" s="36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I27"/>
  <sheetViews>
    <sheetView topLeftCell="B13" zoomScale="140" zoomScaleNormal="140" workbookViewId="0">
      <selection activeCell="F31" sqref="F31"/>
    </sheetView>
  </sheetViews>
  <sheetFormatPr baseColWidth="10" defaultRowHeight="15"/>
  <sheetData>
    <row r="1" spans="1:9">
      <c r="A1" s="28" t="s">
        <v>1</v>
      </c>
      <c r="B1" s="28" t="s">
        <v>2</v>
      </c>
    </row>
    <row r="3" spans="1:9">
      <c r="B3" s="37" t="s">
        <v>31</v>
      </c>
      <c r="C3" s="37"/>
      <c r="D3" s="37"/>
      <c r="E3" s="37"/>
      <c r="F3" s="37"/>
      <c r="G3" s="37"/>
      <c r="H3" s="37"/>
    </row>
    <row r="6" spans="1:9">
      <c r="B6" s="22" t="s">
        <v>32</v>
      </c>
      <c r="C6" s="22" t="s">
        <v>33</v>
      </c>
      <c r="D6" s="22" t="s">
        <v>32</v>
      </c>
      <c r="E6" s="22" t="s">
        <v>32</v>
      </c>
      <c r="F6" s="22" t="s">
        <v>34</v>
      </c>
      <c r="G6" s="22" t="s">
        <v>34</v>
      </c>
    </row>
    <row r="7" spans="1:9">
      <c r="B7" s="22" t="s">
        <v>33</v>
      </c>
      <c r="C7" s="22" t="s">
        <v>33</v>
      </c>
      <c r="D7" s="22" t="s">
        <v>35</v>
      </c>
      <c r="E7" s="22" t="s">
        <v>34</v>
      </c>
      <c r="F7" s="22" t="s">
        <v>34</v>
      </c>
      <c r="G7" s="22" t="s">
        <v>33</v>
      </c>
    </row>
    <row r="8" spans="1:9">
      <c r="B8" s="22" t="s">
        <v>34</v>
      </c>
      <c r="C8" s="22" t="s">
        <v>34</v>
      </c>
      <c r="D8" s="22" t="s">
        <v>35</v>
      </c>
      <c r="E8" s="22" t="s">
        <v>33</v>
      </c>
      <c r="F8" s="22" t="s">
        <v>36</v>
      </c>
      <c r="G8" s="22" t="s">
        <v>35</v>
      </c>
    </row>
    <row r="9" spans="1:9">
      <c r="B9" s="22" t="s">
        <v>35</v>
      </c>
      <c r="C9" s="22" t="s">
        <v>36</v>
      </c>
      <c r="D9" s="22" t="s">
        <v>35</v>
      </c>
      <c r="E9" s="22" t="s">
        <v>33</v>
      </c>
      <c r="F9" s="22" t="s">
        <v>36</v>
      </c>
      <c r="G9" s="22" t="s">
        <v>35</v>
      </c>
    </row>
    <row r="10" spans="1:9">
      <c r="B10" s="22" t="s">
        <v>36</v>
      </c>
      <c r="C10" s="22" t="s">
        <v>35</v>
      </c>
      <c r="D10" s="22" t="s">
        <v>34</v>
      </c>
      <c r="E10" s="22" t="s">
        <v>36</v>
      </c>
      <c r="F10" s="22" t="s">
        <v>36</v>
      </c>
      <c r="G10" s="22" t="s">
        <v>33</v>
      </c>
      <c r="H10" s="59"/>
    </row>
    <row r="11" spans="1:9">
      <c r="B11" s="22" t="s">
        <v>35</v>
      </c>
      <c r="C11" s="22" t="s">
        <v>36</v>
      </c>
      <c r="D11" s="22" t="s">
        <v>34</v>
      </c>
      <c r="E11" s="22" t="s">
        <v>35</v>
      </c>
      <c r="F11" s="22" t="s">
        <v>34</v>
      </c>
      <c r="G11" s="22" t="s">
        <v>35</v>
      </c>
      <c r="I11" t="s">
        <v>47</v>
      </c>
    </row>
    <row r="14" spans="1:9">
      <c r="B14" t="s">
        <v>37</v>
      </c>
    </row>
    <row r="15" spans="1:9">
      <c r="B15" t="s">
        <v>39</v>
      </c>
    </row>
    <row r="18" spans="2:8">
      <c r="C18" s="21" t="s">
        <v>46</v>
      </c>
      <c r="D18" s="22" t="s">
        <v>43</v>
      </c>
      <c r="E18" s="57" t="s">
        <v>5</v>
      </c>
      <c r="F18" s="58" t="s">
        <v>6</v>
      </c>
      <c r="G18" s="57" t="s">
        <v>44</v>
      </c>
      <c r="H18" s="57" t="s">
        <v>45</v>
      </c>
    </row>
    <row r="19" spans="2:8">
      <c r="D19" s="22" t="s">
        <v>33</v>
      </c>
      <c r="E19" s="58">
        <f>COUNTIF(Tolerancia,D19)</f>
        <v>7</v>
      </c>
      <c r="F19" s="57">
        <f>E19</f>
        <v>7</v>
      </c>
      <c r="G19" s="61">
        <f>E19/$E$24</f>
        <v>0.19444444444444445</v>
      </c>
      <c r="H19" s="62">
        <f>G19</f>
        <v>0.19444444444444445</v>
      </c>
    </row>
    <row r="20" spans="2:8">
      <c r="D20" s="22" t="s">
        <v>32</v>
      </c>
      <c r="E20" s="58">
        <f>COUNTIF(Tolerancia,D20)</f>
        <v>3</v>
      </c>
      <c r="F20" s="57">
        <f>E20+F19</f>
        <v>10</v>
      </c>
      <c r="G20" s="61">
        <f t="shared" ref="G20:G23" si="0">E20/$E$24</f>
        <v>8.3333333333333329E-2</v>
      </c>
      <c r="H20" s="62">
        <f>G20+H19</f>
        <v>0.27777777777777779</v>
      </c>
    </row>
    <row r="21" spans="2:8">
      <c r="D21" s="22" t="s">
        <v>34</v>
      </c>
      <c r="E21" s="58">
        <f>COUNTIF(Tolerancia,D21)</f>
        <v>9</v>
      </c>
      <c r="F21" s="57">
        <f t="shared" ref="F21:F23" si="1">E21+F20</f>
        <v>19</v>
      </c>
      <c r="G21" s="61">
        <f t="shared" si="0"/>
        <v>0.25</v>
      </c>
      <c r="H21" s="64">
        <f t="shared" ref="H21:H23" si="2">G21+H20</f>
        <v>0.52777777777777779</v>
      </c>
    </row>
    <row r="22" spans="2:8">
      <c r="D22" s="22" t="s">
        <v>35</v>
      </c>
      <c r="E22" s="58">
        <f>COUNTIF(Tolerancia,D22)</f>
        <v>10</v>
      </c>
      <c r="F22" s="57">
        <f t="shared" si="1"/>
        <v>29</v>
      </c>
      <c r="G22" s="61">
        <f t="shared" si="0"/>
        <v>0.27777777777777779</v>
      </c>
      <c r="H22" s="62">
        <f t="shared" si="2"/>
        <v>0.80555555555555558</v>
      </c>
    </row>
    <row r="23" spans="2:8">
      <c r="D23" s="22" t="s">
        <v>36</v>
      </c>
      <c r="E23" s="58">
        <f>COUNTIF(Tolerancia,D23)</f>
        <v>7</v>
      </c>
      <c r="F23" s="57">
        <f t="shared" si="1"/>
        <v>36</v>
      </c>
      <c r="G23" s="61">
        <f t="shared" si="0"/>
        <v>0.19444444444444445</v>
      </c>
      <c r="H23" s="62">
        <f t="shared" si="2"/>
        <v>1</v>
      </c>
    </row>
    <row r="24" spans="2:8">
      <c r="D24" s="72" t="s">
        <v>13</v>
      </c>
      <c r="E24" s="60">
        <f>SUM(E19:E23)</f>
        <v>36</v>
      </c>
    </row>
    <row r="26" spans="2:8">
      <c r="B26" s="63" t="s">
        <v>14</v>
      </c>
      <c r="C26" t="str">
        <f>D22</f>
        <v>ALTO</v>
      </c>
      <c r="D26" t="s">
        <v>49</v>
      </c>
    </row>
    <row r="27" spans="2:8">
      <c r="B27" s="63" t="s">
        <v>48</v>
      </c>
      <c r="C27" t="str">
        <f>D21</f>
        <v>MODERADO</v>
      </c>
      <c r="D27" t="s">
        <v>50</v>
      </c>
    </row>
  </sheetData>
  <mergeCells count="1">
    <mergeCell ref="B3:H3"/>
  </mergeCells>
  <pageMargins left="0.7" right="0.7" top="0.75" bottom="0.75" header="0.3" footer="0.3"/>
  <pageSetup orientation="portrait" r:id="rId1"/>
  <ignoredErrors>
    <ignoredError sqref="G19 G20:G23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F0"/>
  </sheetPr>
  <dimension ref="A1:T34"/>
  <sheetViews>
    <sheetView topLeftCell="C13" zoomScale="90" zoomScaleNormal="90" workbookViewId="0">
      <selection activeCell="M34" sqref="M34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4" ht="15.75" thickBot="1"/>
    <row r="2" spans="1:14" ht="16.5" thickBot="1">
      <c r="A2" s="29" t="s">
        <v>0</v>
      </c>
      <c r="B2" s="30" t="s">
        <v>38</v>
      </c>
    </row>
    <row r="4" spans="1:14" ht="15.75">
      <c r="C4" s="42" t="s">
        <v>30</v>
      </c>
      <c r="D4" s="42"/>
      <c r="E4" s="42"/>
      <c r="F4" s="42"/>
      <c r="G4" s="42"/>
      <c r="H4" s="42"/>
      <c r="I4" s="42"/>
      <c r="J4" s="42"/>
      <c r="K4" s="42"/>
      <c r="L4" s="42"/>
      <c r="M4" s="41"/>
      <c r="N4" s="41"/>
    </row>
    <row r="5" spans="1:14" ht="21" customHeight="1">
      <c r="C5" s="42"/>
      <c r="D5" s="42"/>
      <c r="E5" s="42"/>
      <c r="F5" s="42"/>
      <c r="G5" s="42"/>
      <c r="H5" s="42"/>
      <c r="I5" s="42"/>
      <c r="J5" s="42"/>
      <c r="K5" s="42"/>
      <c r="L5" s="42"/>
    </row>
    <row r="6" spans="1:14" ht="15.75" thickBot="1"/>
    <row r="7" spans="1:14" ht="18.75">
      <c r="C7" s="5">
        <v>1</v>
      </c>
      <c r="D7" s="6">
        <v>5</v>
      </c>
      <c r="E7" s="6">
        <v>3</v>
      </c>
      <c r="F7" s="6">
        <v>5</v>
      </c>
      <c r="G7" s="6">
        <v>0</v>
      </c>
      <c r="H7" s="6">
        <v>1</v>
      </c>
      <c r="I7" s="6">
        <v>5</v>
      </c>
      <c r="J7" s="6">
        <v>3</v>
      </c>
      <c r="K7" s="6">
        <v>4</v>
      </c>
      <c r="L7" s="7">
        <v>2</v>
      </c>
    </row>
    <row r="8" spans="1:14" ht="18.75">
      <c r="C8" s="8">
        <v>4</v>
      </c>
      <c r="D8" s="1">
        <v>3</v>
      </c>
      <c r="E8" s="1">
        <v>2</v>
      </c>
      <c r="F8" s="1">
        <v>4</v>
      </c>
      <c r="G8" s="1">
        <v>5</v>
      </c>
      <c r="H8" s="1">
        <v>1</v>
      </c>
      <c r="I8" s="1">
        <v>5</v>
      </c>
      <c r="J8" s="1">
        <v>2</v>
      </c>
      <c r="K8" s="1">
        <v>1</v>
      </c>
      <c r="L8" s="9">
        <v>1</v>
      </c>
    </row>
    <row r="9" spans="1:14" ht="18.75">
      <c r="C9" s="8">
        <v>5</v>
      </c>
      <c r="D9" s="1">
        <v>3</v>
      </c>
      <c r="E9" s="1">
        <v>3</v>
      </c>
      <c r="F9" s="1">
        <v>2</v>
      </c>
      <c r="G9" s="1">
        <v>2</v>
      </c>
      <c r="H9" s="1">
        <v>2</v>
      </c>
      <c r="I9" s="1">
        <v>3</v>
      </c>
      <c r="J9" s="1">
        <v>0</v>
      </c>
      <c r="K9" s="1">
        <v>2</v>
      </c>
      <c r="L9" s="9">
        <v>4</v>
      </c>
    </row>
    <row r="10" spans="1:14" ht="18.75">
      <c r="C10" s="8">
        <v>1</v>
      </c>
      <c r="D10" s="1">
        <v>5</v>
      </c>
      <c r="E10" s="1">
        <v>4</v>
      </c>
      <c r="F10" s="1">
        <v>2</v>
      </c>
      <c r="G10" s="1">
        <v>4</v>
      </c>
      <c r="H10" s="1">
        <v>0</v>
      </c>
      <c r="I10" s="1">
        <v>4</v>
      </c>
      <c r="J10" s="1">
        <v>5</v>
      </c>
      <c r="K10" s="1">
        <v>5</v>
      </c>
      <c r="L10" s="9">
        <v>2</v>
      </c>
    </row>
    <row r="11" spans="1:14" ht="18.75">
      <c r="C11" s="8">
        <v>2</v>
      </c>
      <c r="D11" s="1">
        <v>2</v>
      </c>
      <c r="E11" s="1">
        <v>2</v>
      </c>
      <c r="F11" s="1">
        <v>0</v>
      </c>
      <c r="G11" s="1">
        <v>5</v>
      </c>
      <c r="H11" s="1">
        <v>0</v>
      </c>
      <c r="I11" s="1">
        <v>4</v>
      </c>
      <c r="J11" s="1">
        <v>2</v>
      </c>
      <c r="K11" s="1">
        <v>0</v>
      </c>
      <c r="L11" s="9">
        <v>2</v>
      </c>
    </row>
    <row r="12" spans="1:14" ht="18.75">
      <c r="C12" s="8">
        <v>3</v>
      </c>
      <c r="D12" s="1">
        <v>5</v>
      </c>
      <c r="E12" s="1">
        <v>5</v>
      </c>
      <c r="F12" s="1">
        <v>2</v>
      </c>
      <c r="G12" s="1">
        <v>1</v>
      </c>
      <c r="H12" s="1">
        <v>2</v>
      </c>
      <c r="I12" s="1">
        <v>0</v>
      </c>
      <c r="J12" s="1">
        <v>4</v>
      </c>
      <c r="K12" s="1">
        <v>4</v>
      </c>
      <c r="L12" s="9">
        <v>0</v>
      </c>
    </row>
    <row r="13" spans="1:14" ht="18.75">
      <c r="C13" s="8">
        <v>2</v>
      </c>
      <c r="D13" s="1">
        <v>0</v>
      </c>
      <c r="E13" s="1">
        <v>0</v>
      </c>
      <c r="F13" s="1">
        <v>3</v>
      </c>
      <c r="G13" s="1">
        <v>1</v>
      </c>
      <c r="H13" s="1">
        <v>3</v>
      </c>
      <c r="I13" s="1">
        <v>3</v>
      </c>
      <c r="J13" s="1">
        <v>2</v>
      </c>
      <c r="K13" s="1">
        <v>4</v>
      </c>
      <c r="L13" s="9">
        <v>3</v>
      </c>
    </row>
    <row r="14" spans="1:14" ht="18.75">
      <c r="C14" s="8">
        <v>0</v>
      </c>
      <c r="D14" s="1">
        <v>2</v>
      </c>
      <c r="E14" s="1">
        <v>0</v>
      </c>
      <c r="F14" s="1">
        <v>3</v>
      </c>
      <c r="G14" s="1">
        <v>0</v>
      </c>
      <c r="H14" s="1">
        <v>5</v>
      </c>
      <c r="I14" s="1">
        <v>3</v>
      </c>
      <c r="J14" s="1">
        <v>2</v>
      </c>
      <c r="K14" s="1">
        <v>2</v>
      </c>
      <c r="L14" s="9">
        <v>2</v>
      </c>
    </row>
    <row r="15" spans="1:14" ht="19.5" thickBot="1">
      <c r="C15" s="10">
        <v>3</v>
      </c>
      <c r="D15" s="11">
        <v>0</v>
      </c>
      <c r="E15" s="11">
        <v>2</v>
      </c>
      <c r="F15" s="11">
        <v>1</v>
      </c>
      <c r="G15" s="11">
        <v>4</v>
      </c>
      <c r="H15" s="11">
        <v>4</v>
      </c>
      <c r="I15" s="11">
        <v>2</v>
      </c>
      <c r="J15" s="11">
        <v>0</v>
      </c>
      <c r="K15" s="11">
        <v>4</v>
      </c>
      <c r="L15" s="12">
        <v>2</v>
      </c>
    </row>
    <row r="16" spans="1:14" ht="18.75"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3:20" ht="19.5" thickBot="1"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3:20" ht="24" thickBot="1">
      <c r="C18" s="4"/>
      <c r="D18" s="4"/>
      <c r="E18" s="4"/>
      <c r="F18" s="4"/>
      <c r="G18" s="4"/>
      <c r="H18" s="4"/>
      <c r="I18" s="4"/>
      <c r="J18" s="4"/>
      <c r="K18" s="4"/>
      <c r="L18" s="17" t="s">
        <v>4</v>
      </c>
      <c r="M18" s="17" t="s">
        <v>5</v>
      </c>
      <c r="N18" s="17" t="s">
        <v>6</v>
      </c>
      <c r="O18" s="17" t="s">
        <v>11</v>
      </c>
      <c r="P18" s="17" t="s">
        <v>12</v>
      </c>
    </row>
    <row r="19" spans="3:20" ht="19.5" thickBot="1">
      <c r="C19" s="3" t="s">
        <v>20</v>
      </c>
      <c r="D19" s="3"/>
      <c r="E19" s="3"/>
      <c r="F19" s="3"/>
      <c r="G19" s="3"/>
      <c r="H19" s="3"/>
      <c r="I19" s="3"/>
      <c r="J19" s="3"/>
      <c r="L19" s="13">
        <f>MIN(sotas)</f>
        <v>0</v>
      </c>
      <c r="M19" s="15">
        <f>COUNTIF(sotas,L19)</f>
        <v>15</v>
      </c>
      <c r="N19" s="65">
        <f>M19</f>
        <v>15</v>
      </c>
      <c r="O19" s="67">
        <f>M19/$M$25</f>
        <v>0.16666666666666666</v>
      </c>
      <c r="P19" s="68">
        <f>O19</f>
        <v>0.16666666666666666</v>
      </c>
    </row>
    <row r="20" spans="3:20" ht="19.5" thickBot="1">
      <c r="L20" s="14">
        <v>1</v>
      </c>
      <c r="M20" s="15">
        <f>COUNTIF(sotas,L20)</f>
        <v>9</v>
      </c>
      <c r="N20" s="66">
        <f>M20+N19</f>
        <v>24</v>
      </c>
      <c r="O20" s="67">
        <f t="shared" ref="O20:O24" si="0">M20/$M$25</f>
        <v>0.1</v>
      </c>
      <c r="P20" s="69">
        <f>O20+P19</f>
        <v>0.26666666666666666</v>
      </c>
    </row>
    <row r="21" spans="3:20" ht="19.5" thickBot="1">
      <c r="C21" s="3" t="s">
        <v>7</v>
      </c>
      <c r="D21" s="3"/>
      <c r="E21" s="3"/>
      <c r="F21" s="3"/>
      <c r="G21" s="3"/>
      <c r="H21" s="3"/>
      <c r="L21" s="14">
        <v>2</v>
      </c>
      <c r="M21" s="15">
        <f>COUNTIF(sotas,L21)</f>
        <v>25</v>
      </c>
      <c r="N21" s="66">
        <f t="shared" ref="N21:N25" si="1">M21+N20</f>
        <v>49</v>
      </c>
      <c r="O21" s="67">
        <f t="shared" si="0"/>
        <v>0.27777777777777779</v>
      </c>
      <c r="P21" s="69">
        <f t="shared" ref="P21:P24" si="2">O21+P20</f>
        <v>0.54444444444444451</v>
      </c>
    </row>
    <row r="22" spans="3:20" ht="19.5" thickBot="1">
      <c r="C22" s="37"/>
      <c r="D22" s="37"/>
      <c r="E22" s="37"/>
      <c r="F22" s="37"/>
      <c r="G22" s="37"/>
      <c r="H22" s="37"/>
      <c r="I22" s="37"/>
      <c r="J22" s="37"/>
      <c r="L22" s="14">
        <v>3</v>
      </c>
      <c r="M22" s="15">
        <f>COUNTIF(sotas,L22)</f>
        <v>14</v>
      </c>
      <c r="N22" s="66">
        <f t="shared" si="1"/>
        <v>63</v>
      </c>
      <c r="O22" s="67">
        <f t="shared" si="0"/>
        <v>0.15555555555555556</v>
      </c>
      <c r="P22" s="69">
        <f t="shared" si="2"/>
        <v>0.70000000000000007</v>
      </c>
    </row>
    <row r="23" spans="3:20" ht="19.5" thickBot="1">
      <c r="C23" s="3" t="s">
        <v>8</v>
      </c>
      <c r="D23" s="3"/>
      <c r="E23" s="3"/>
      <c r="F23" s="3"/>
      <c r="G23" s="3"/>
      <c r="H23" s="3"/>
      <c r="I23" s="3"/>
      <c r="J23" s="3"/>
      <c r="L23" s="14">
        <v>4</v>
      </c>
      <c r="M23" s="15">
        <f>COUNTIF(sotas,L23)</f>
        <v>14</v>
      </c>
      <c r="N23" s="66">
        <f t="shared" si="1"/>
        <v>77</v>
      </c>
      <c r="O23" s="67">
        <f t="shared" si="0"/>
        <v>0.15555555555555556</v>
      </c>
      <c r="P23" s="69">
        <f t="shared" si="2"/>
        <v>0.85555555555555562</v>
      </c>
    </row>
    <row r="24" spans="3:20" ht="19.5" thickBot="1">
      <c r="L24" s="14">
        <f>MAX(sotas)</f>
        <v>5</v>
      </c>
      <c r="M24" s="15">
        <f>COUNTIF(sotas,L24)</f>
        <v>13</v>
      </c>
      <c r="N24" s="66">
        <f t="shared" si="1"/>
        <v>90</v>
      </c>
      <c r="O24" s="67">
        <f t="shared" si="0"/>
        <v>0.14444444444444443</v>
      </c>
      <c r="P24" s="69">
        <f t="shared" si="2"/>
        <v>1</v>
      </c>
    </row>
    <row r="25" spans="3:20" ht="18.75">
      <c r="C25" s="3" t="s">
        <v>9</v>
      </c>
      <c r="D25" s="3"/>
      <c r="E25" s="3"/>
      <c r="F25" s="3"/>
      <c r="G25" s="3"/>
      <c r="H25" s="3"/>
      <c r="I25" s="3"/>
      <c r="J25" s="3"/>
      <c r="L25" s="18" t="s">
        <v>13</v>
      </c>
      <c r="M25" s="15">
        <f>SUM(M19:M24)</f>
        <v>90</v>
      </c>
      <c r="N25" s="16"/>
    </row>
    <row r="27" spans="3:20" ht="15.75">
      <c r="C27" s="3" t="s">
        <v>10</v>
      </c>
    </row>
    <row r="28" spans="3:20" ht="15.75" thickBot="1"/>
    <row r="29" spans="3:20" ht="19.5" thickBot="1">
      <c r="L29" s="20" t="s">
        <v>14</v>
      </c>
      <c r="M29" s="26">
        <f>L21</f>
        <v>2</v>
      </c>
      <c r="N29" s="38" t="s">
        <v>51</v>
      </c>
      <c r="O29" s="39"/>
      <c r="P29" s="39"/>
      <c r="Q29" s="39"/>
      <c r="R29" s="39"/>
      <c r="S29" s="39"/>
      <c r="T29" s="40"/>
    </row>
    <row r="30" spans="3:20" ht="15.75" thickBot="1"/>
    <row r="31" spans="3:20" ht="19.5" thickBot="1">
      <c r="L31" s="20" t="s">
        <v>15</v>
      </c>
      <c r="M31" s="26">
        <f>L21</f>
        <v>2</v>
      </c>
      <c r="N31" s="38" t="s">
        <v>52</v>
      </c>
      <c r="O31" s="39"/>
      <c r="P31" s="39"/>
      <c r="Q31" s="39"/>
      <c r="R31" s="39"/>
      <c r="S31" s="39"/>
      <c r="T31" s="40"/>
    </row>
    <row r="32" spans="3:20" ht="15.75" thickBot="1"/>
    <row r="33" spans="12:20" ht="19.5" thickBot="1">
      <c r="L33" s="20" t="s">
        <v>16</v>
      </c>
      <c r="M33" s="19">
        <f>AVERAGE(sotas)</f>
        <v>2.4666666666666668</v>
      </c>
      <c r="N33" s="38" t="s">
        <v>54</v>
      </c>
      <c r="O33" s="39"/>
      <c r="P33" s="39"/>
      <c r="Q33" s="39"/>
      <c r="R33" s="39"/>
      <c r="S33" s="39"/>
      <c r="T33" s="40"/>
    </row>
    <row r="34" spans="12:20">
      <c r="M34" t="s">
        <v>53</v>
      </c>
    </row>
  </sheetData>
  <mergeCells count="6">
    <mergeCell ref="N33:T33"/>
    <mergeCell ref="M4:N4"/>
    <mergeCell ref="C22:J22"/>
    <mergeCell ref="C4:L5"/>
    <mergeCell ref="N29:T29"/>
    <mergeCell ref="N31:T3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50"/>
  </sheetPr>
  <dimension ref="A1:O24"/>
  <sheetViews>
    <sheetView tabSelected="1" topLeftCell="A4" zoomScale="90" zoomScaleNormal="90" workbookViewId="0">
      <selection activeCell="D31" sqref="D31:D32"/>
    </sheetView>
  </sheetViews>
  <sheetFormatPr baseColWidth="10" defaultRowHeight="15"/>
  <cols>
    <col min="1" max="1" width="16.140625" bestFit="1" customWidth="1"/>
    <col min="2" max="3" width="15.140625" customWidth="1"/>
    <col min="4" max="4" width="13" customWidth="1"/>
    <col min="5" max="5" width="13.85546875" customWidth="1"/>
    <col min="6" max="6" width="11.85546875" customWidth="1"/>
    <col min="7" max="7" width="12.42578125" customWidth="1"/>
    <col min="8" max="8" width="13.42578125" customWidth="1"/>
  </cols>
  <sheetData>
    <row r="1" spans="1:15" ht="15.75" thickBot="1"/>
    <row r="2" spans="1:15" ht="16.5" thickBot="1">
      <c r="A2" s="29" t="s">
        <v>3</v>
      </c>
      <c r="B2" s="30" t="s">
        <v>38</v>
      </c>
      <c r="C2" s="24"/>
    </row>
    <row r="4" spans="1:15" ht="15.75">
      <c r="B4" s="41" t="s">
        <v>22</v>
      </c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</row>
    <row r="5" spans="1:15" ht="15.75" thickBot="1"/>
    <row r="6" spans="1:15" ht="81" customHeight="1">
      <c r="A6" s="52" t="s">
        <v>21</v>
      </c>
      <c r="B6" s="76"/>
      <c r="C6" s="77" t="s">
        <v>4</v>
      </c>
      <c r="D6" s="78" t="s">
        <v>5</v>
      </c>
      <c r="E6" s="78" t="s">
        <v>6</v>
      </c>
      <c r="F6" s="78" t="s">
        <v>11</v>
      </c>
      <c r="G6" s="78" t="s">
        <v>12</v>
      </c>
      <c r="H6" s="78" t="s">
        <v>24</v>
      </c>
    </row>
    <row r="7" spans="1:15" ht="18.75">
      <c r="A7" s="23">
        <v>60</v>
      </c>
      <c r="B7" s="23">
        <v>90</v>
      </c>
      <c r="C7" s="23">
        <f>AVERAGE(A7:B7)</f>
        <v>75</v>
      </c>
      <c r="D7" s="23">
        <v>25</v>
      </c>
      <c r="E7" s="57">
        <f>D7</f>
        <v>25</v>
      </c>
      <c r="F7" s="61">
        <f>D7/$D$14</f>
        <v>0.25</v>
      </c>
      <c r="G7" s="62">
        <f>F7</f>
        <v>0.25</v>
      </c>
      <c r="H7" s="80">
        <f>C7*F7</f>
        <v>18.75</v>
      </c>
    </row>
    <row r="8" spans="1:15" ht="18.75">
      <c r="A8" s="23">
        <v>90</v>
      </c>
      <c r="B8" s="23">
        <v>120</v>
      </c>
      <c r="C8" s="23">
        <f t="shared" ref="C8:C13" si="0">AVERAGE(A8:B8)</f>
        <v>105</v>
      </c>
      <c r="D8" s="23">
        <v>18</v>
      </c>
      <c r="E8" s="57">
        <f>D8+E7</f>
        <v>43</v>
      </c>
      <c r="F8" s="61">
        <f t="shared" ref="F8:F13" si="1">D8/$D$14</f>
        <v>0.18</v>
      </c>
      <c r="G8" s="62">
        <f>F8+G7</f>
        <v>0.43</v>
      </c>
      <c r="H8" s="80">
        <f t="shared" ref="H8:H13" si="2">C8*F8</f>
        <v>18.899999999999999</v>
      </c>
      <c r="K8" s="56"/>
    </row>
    <row r="9" spans="1:15" ht="18.75">
      <c r="A9" s="71">
        <v>120</v>
      </c>
      <c r="B9" s="71">
        <v>150</v>
      </c>
      <c r="C9" s="71">
        <f t="shared" si="0"/>
        <v>135</v>
      </c>
      <c r="D9" s="71">
        <v>10</v>
      </c>
      <c r="E9" s="81">
        <f t="shared" ref="E9:E14" si="3">D9+E8</f>
        <v>53</v>
      </c>
      <c r="F9" s="82">
        <f t="shared" si="1"/>
        <v>0.1</v>
      </c>
      <c r="G9" s="83">
        <f t="shared" ref="G9:G13" si="4">F9+G8</f>
        <v>0.53</v>
      </c>
      <c r="H9" s="81">
        <f t="shared" si="2"/>
        <v>13.5</v>
      </c>
    </row>
    <row r="10" spans="1:15" ht="18.75">
      <c r="A10" s="70">
        <v>150</v>
      </c>
      <c r="B10" s="70">
        <v>180</v>
      </c>
      <c r="C10" s="70">
        <f t="shared" si="0"/>
        <v>165</v>
      </c>
      <c r="D10" s="70">
        <v>35</v>
      </c>
      <c r="E10" s="84">
        <f t="shared" si="3"/>
        <v>88</v>
      </c>
      <c r="F10" s="85">
        <f t="shared" si="1"/>
        <v>0.35</v>
      </c>
      <c r="G10" s="64">
        <f t="shared" si="4"/>
        <v>0.88</v>
      </c>
      <c r="H10" s="84">
        <f t="shared" si="2"/>
        <v>57.749999999999993</v>
      </c>
    </row>
    <row r="11" spans="1:15" ht="18.75">
      <c r="A11" s="23">
        <v>180</v>
      </c>
      <c r="B11" s="23">
        <v>210</v>
      </c>
      <c r="C11" s="23">
        <f t="shared" si="0"/>
        <v>195</v>
      </c>
      <c r="D11" s="23">
        <v>5</v>
      </c>
      <c r="E11" s="57">
        <f t="shared" si="3"/>
        <v>93</v>
      </c>
      <c r="F11" s="61">
        <f t="shared" si="1"/>
        <v>0.05</v>
      </c>
      <c r="G11" s="62">
        <f t="shared" si="4"/>
        <v>0.93</v>
      </c>
      <c r="H11" s="80">
        <f t="shared" si="2"/>
        <v>9.75</v>
      </c>
    </row>
    <row r="12" spans="1:15" ht="18.75">
      <c r="A12" s="23">
        <v>210</v>
      </c>
      <c r="B12" s="23">
        <v>240</v>
      </c>
      <c r="C12" s="23">
        <f t="shared" si="0"/>
        <v>225</v>
      </c>
      <c r="D12" s="23">
        <v>5</v>
      </c>
      <c r="E12" s="57">
        <f t="shared" si="3"/>
        <v>98</v>
      </c>
      <c r="F12" s="61">
        <f t="shared" si="1"/>
        <v>0.05</v>
      </c>
      <c r="G12" s="62">
        <f t="shared" si="4"/>
        <v>0.98000000000000009</v>
      </c>
      <c r="H12" s="80">
        <f t="shared" si="2"/>
        <v>11.25</v>
      </c>
    </row>
    <row r="13" spans="1:15" ht="18.75">
      <c r="A13" s="23">
        <v>240</v>
      </c>
      <c r="B13" s="23">
        <v>270</v>
      </c>
      <c r="C13" s="23">
        <f t="shared" si="0"/>
        <v>255</v>
      </c>
      <c r="D13" s="23">
        <v>2</v>
      </c>
      <c r="E13" s="57">
        <f t="shared" si="3"/>
        <v>100</v>
      </c>
      <c r="F13" s="61">
        <f t="shared" si="1"/>
        <v>0.02</v>
      </c>
      <c r="G13" s="62">
        <f t="shared" si="4"/>
        <v>1</v>
      </c>
      <c r="H13" s="80">
        <f t="shared" si="2"/>
        <v>5.1000000000000005</v>
      </c>
    </row>
    <row r="14" spans="1:15" ht="16.5" thickBot="1">
      <c r="C14" s="25" t="s">
        <v>13</v>
      </c>
      <c r="D14" s="79">
        <f>SUM(D7:D13)</f>
        <v>100</v>
      </c>
      <c r="H14" s="79">
        <f>SUM(H7:H13)</f>
        <v>134.99999999999997</v>
      </c>
    </row>
    <row r="15" spans="1:15" ht="15.75">
      <c r="K15" s="53"/>
      <c r="L15" s="53"/>
    </row>
    <row r="16" spans="1:15" ht="27.75" customHeight="1" thickBot="1">
      <c r="K16" s="3"/>
      <c r="L16" s="3"/>
    </row>
    <row r="17" spans="1:12" ht="23.25" customHeight="1" thickBot="1">
      <c r="A17" s="49" t="s">
        <v>23</v>
      </c>
      <c r="B17" s="50"/>
      <c r="C17" s="50"/>
      <c r="D17" s="50"/>
      <c r="E17" s="50"/>
      <c r="F17" s="50"/>
      <c r="G17" s="50"/>
      <c r="H17" s="51"/>
      <c r="K17" s="2"/>
    </row>
    <row r="18" spans="1:12" ht="28.5" customHeight="1" thickBot="1">
      <c r="A18" s="49" t="s">
        <v>27</v>
      </c>
      <c r="B18" s="50"/>
      <c r="C18" s="50"/>
      <c r="D18" s="51"/>
      <c r="E18" s="43" t="s">
        <v>55</v>
      </c>
      <c r="F18" s="44"/>
      <c r="G18" s="44"/>
      <c r="H18" s="44"/>
      <c r="I18" s="44"/>
      <c r="J18" s="44"/>
      <c r="K18" s="44"/>
      <c r="L18" s="45"/>
    </row>
    <row r="19" spans="1:12" ht="28.5" customHeight="1" thickBot="1">
      <c r="A19" s="54" t="s">
        <v>17</v>
      </c>
      <c r="B19" s="54"/>
      <c r="C19" s="54"/>
      <c r="D19" s="55"/>
      <c r="E19" s="43" t="s">
        <v>56</v>
      </c>
      <c r="F19" s="44"/>
      <c r="G19" s="44"/>
      <c r="H19" s="44"/>
      <c r="I19" s="44"/>
      <c r="J19" s="44"/>
      <c r="K19" s="44"/>
      <c r="L19" s="45"/>
    </row>
    <row r="20" spans="1:12" ht="28.5" customHeight="1" thickBot="1">
      <c r="A20" s="49" t="s">
        <v>18</v>
      </c>
      <c r="B20" s="50"/>
      <c r="C20" s="50"/>
      <c r="D20" s="51"/>
      <c r="E20" s="46" t="s">
        <v>57</v>
      </c>
      <c r="F20" s="47"/>
      <c r="G20" s="47"/>
      <c r="H20" s="47"/>
      <c r="I20" s="47"/>
      <c r="J20" s="47"/>
      <c r="K20" s="47"/>
      <c r="L20" s="48"/>
    </row>
    <row r="21" spans="1:12" ht="28.5" customHeight="1" thickBot="1">
      <c r="A21" s="49" t="s">
        <v>28</v>
      </c>
      <c r="B21" s="50"/>
      <c r="C21" s="50"/>
      <c r="D21" s="51"/>
      <c r="E21" s="43" t="s">
        <v>58</v>
      </c>
      <c r="F21" s="44"/>
      <c r="G21" s="44"/>
      <c r="H21" s="44"/>
      <c r="I21" s="44"/>
      <c r="J21" s="44"/>
      <c r="K21" s="44"/>
      <c r="L21" s="45"/>
    </row>
    <row r="22" spans="1:12" ht="28.5" customHeight="1" thickBot="1">
      <c r="A22" s="49" t="s">
        <v>29</v>
      </c>
      <c r="B22" s="50"/>
      <c r="C22" s="50"/>
      <c r="D22" s="51"/>
      <c r="E22" s="27">
        <f>A10+((D10-D9)/((D10-D9)+(D10-D11)))*30</f>
        <v>163.63636363636363</v>
      </c>
      <c r="F22" s="46" t="s">
        <v>61</v>
      </c>
      <c r="G22" s="47"/>
      <c r="H22" s="47"/>
      <c r="I22" s="47"/>
      <c r="J22" s="47"/>
      <c r="K22" s="47"/>
      <c r="L22" s="48"/>
    </row>
    <row r="23" spans="1:12" ht="28.5" customHeight="1" thickBot="1">
      <c r="A23" s="49" t="s">
        <v>25</v>
      </c>
      <c r="B23" s="50"/>
      <c r="C23" s="50"/>
      <c r="D23" s="51"/>
      <c r="E23" s="27">
        <f>A9+((D14/2-E8)/D9)*30</f>
        <v>141</v>
      </c>
      <c r="F23" s="43" t="s">
        <v>59</v>
      </c>
      <c r="G23" s="44"/>
      <c r="H23" s="44"/>
      <c r="I23" s="44"/>
      <c r="J23" s="44"/>
      <c r="K23" s="44"/>
      <c r="L23" s="45"/>
    </row>
    <row r="24" spans="1:12" ht="28.5" customHeight="1" thickBot="1">
      <c r="A24" s="49" t="s">
        <v>26</v>
      </c>
      <c r="B24" s="50"/>
      <c r="C24" s="50"/>
      <c r="D24" s="51"/>
      <c r="E24" s="27">
        <f>H14</f>
        <v>134.99999999999997</v>
      </c>
      <c r="F24" s="73" t="s">
        <v>60</v>
      </c>
      <c r="G24" s="74"/>
      <c r="H24" s="74"/>
      <c r="I24" s="74"/>
      <c r="J24" s="74"/>
      <c r="K24" s="74"/>
      <c r="L24" s="75"/>
    </row>
  </sheetData>
  <mergeCells count="19">
    <mergeCell ref="M4:O4"/>
    <mergeCell ref="K15:L15"/>
    <mergeCell ref="A17:H17"/>
    <mergeCell ref="A20:D20"/>
    <mergeCell ref="A19:D19"/>
    <mergeCell ref="A18:D18"/>
    <mergeCell ref="E18:L18"/>
    <mergeCell ref="E19:L19"/>
    <mergeCell ref="E20:L20"/>
    <mergeCell ref="A6:B6"/>
    <mergeCell ref="A22:D22"/>
    <mergeCell ref="A23:D23"/>
    <mergeCell ref="A24:D24"/>
    <mergeCell ref="B4:L4"/>
    <mergeCell ref="E21:L21"/>
    <mergeCell ref="F22:L22"/>
    <mergeCell ref="F23:L23"/>
    <mergeCell ref="F24:L24"/>
    <mergeCell ref="A21:D2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J36" sqref="J36"/>
    </sheetView>
  </sheetViews>
  <sheetFormatPr baseColWidth="10" defaultRowHeight="1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38" sqref="E38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2</vt:i4>
      </vt:variant>
    </vt:vector>
  </HeadingPairs>
  <TitlesOfParts>
    <vt:vector size="8" baseType="lpstr">
      <vt:lpstr>PORTADA DE PRUEBA</vt:lpstr>
      <vt:lpstr>PREGUNTA 1</vt:lpstr>
      <vt:lpstr>PREGUNTA 2</vt:lpstr>
      <vt:lpstr>PREGUNTA 3</vt:lpstr>
      <vt:lpstr>FÓRMULAS</vt:lpstr>
      <vt:lpstr>Hoja1</vt:lpstr>
      <vt:lpstr>sotas</vt:lpstr>
      <vt:lpstr>Tolerancia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Administrador</cp:lastModifiedBy>
  <dcterms:created xsi:type="dcterms:W3CDTF">2023-05-16T14:03:51Z</dcterms:created>
  <dcterms:modified xsi:type="dcterms:W3CDTF">2023-05-31T15:05:59Z</dcterms:modified>
</cp:coreProperties>
</file>