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H30"/>
  <c r="I30"/>
  <c r="J30"/>
  <c r="H31"/>
  <c r="I31"/>
  <c r="J31"/>
  <c r="H32"/>
  <c r="I32"/>
  <c r="J32"/>
  <c r="H33"/>
  <c r="I33"/>
  <c r="J33"/>
  <c r="H34"/>
  <c r="I34"/>
  <c r="J34"/>
  <c r="H35"/>
  <c r="I35"/>
  <c r="J35"/>
  <c r="H36"/>
  <c r="I36"/>
  <c r="J36"/>
  <c r="H29"/>
  <c r="I29"/>
  <c r="J29"/>
  <c r="K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<sst xmlns="http://schemas.openxmlformats.org/spreadsheetml/2006/main" count="72" uniqueCount="45">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</sst>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7" formatCode="&quot;$&quot;\ #,##0.00"/>
    <numFmt numFmtId="169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5" borderId="5" xfId="0" applyFont="1" applyFill="1" applyBorder="1"/>
    <xf numFmtId="0" fontId="5" fillId="5" borderId="1" xfId="0" applyFont="1" applyFill="1" applyBorder="1"/>
    <xf numFmtId="0" fontId="5" fillId="5" borderId="6" xfId="0" applyFont="1" applyFill="1" applyBorder="1"/>
    <xf numFmtId="0" fontId="0" fillId="0" borderId="4" xfId="0" applyBorder="1"/>
    <xf numFmtId="0" fontId="0" fillId="0" borderId="4" xfId="0" applyBorder="1" applyAlignment="1">
      <alignment horizontal="center"/>
    </xf>
    <xf numFmtId="2" fontId="0" fillId="0" borderId="4" xfId="0" applyNumberFormat="1" applyBorder="1"/>
    <xf numFmtId="167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104775</xdr:rowOff>
    </xdr:from>
    <xdr:to>
      <xdr:col>8</xdr:col>
      <xdr:colOff>628650</xdr:colOff>
      <xdr:row>18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10477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</xdr:row>
      <xdr:rowOff>9525</xdr:rowOff>
    </xdr:from>
    <xdr:to>
      <xdr:col>12</xdr:col>
      <xdr:colOff>228600</xdr:colOff>
      <xdr:row>16</xdr:row>
      <xdr:rowOff>120650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7850" y="20955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3" workbookViewId="0">
      <selection activeCell="J24" sqref="J24"/>
    </sheetView>
  </sheetViews>
  <sheetFormatPr baseColWidth="10" defaultRowHeight="15.75"/>
  <cols>
    <col min="4" max="4" width="13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D27*$D$25+E27*$E$25+F27*$F$25+G27*$G$25</f>
        <v>8.3550000000000004</v>
      </c>
    </row>
    <row r="28" spans="1:11">
      <c r="B28" s="18" t="s">
        <v>28</v>
      </c>
      <c r="C28" s="18" t="s">
        <v>29</v>
      </c>
      <c r="D28" s="19">
        <v>8.9</v>
      </c>
      <c r="E28" s="19">
        <v>8</v>
      </c>
      <c r="F28" s="19">
        <v>8.9</v>
      </c>
      <c r="G28" s="19">
        <v>6.7</v>
      </c>
      <c r="H28" s="20">
        <f>D28*$D$25+E28*$E$25+F28*$F$25+G28*$G$25</f>
        <v>8.0150000000000006</v>
      </c>
    </row>
    <row r="29" spans="1:11">
      <c r="B29" s="18" t="s">
        <v>14</v>
      </c>
      <c r="C29" s="18" t="s">
        <v>15</v>
      </c>
      <c r="D29" s="19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8.004999999999999</v>
      </c>
    </row>
    <row r="30" spans="1:11"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I28" sqref="I28"/>
    </sheetView>
  </sheetViews>
  <sheetFormatPr baseColWidth="10" defaultRowHeight="15.75"/>
  <cols>
    <col min="6" max="6" width="10.625" customWidth="1"/>
    <col min="7" max="7" width="13.875" customWidth="1"/>
    <col min="8" max="8" width="16.5" customWidth="1"/>
    <col min="9" max="9" width="11.375" bestFit="1" customWidth="1"/>
    <col min="12" max="12" width="5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2.25" thickBot="1">
      <c r="C28" s="23" t="s">
        <v>33</v>
      </c>
      <c r="D28" s="24"/>
      <c r="E28" s="26" t="s">
        <v>34</v>
      </c>
      <c r="F28" s="25" t="s">
        <v>35</v>
      </c>
      <c r="G28" s="25" t="s">
        <v>36</v>
      </c>
      <c r="H28" s="25" t="s">
        <v>37</v>
      </c>
      <c r="I28" s="26" t="s">
        <v>38</v>
      </c>
      <c r="J28" s="25" t="s">
        <v>32</v>
      </c>
      <c r="K28" s="27" t="s">
        <v>39</v>
      </c>
      <c r="L28" s="28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2">
        <f>G29+G29*10%*F29</f>
        <v>816000</v>
      </c>
      <c r="I29" s="22">
        <f>IF(E29="fonasa",H29*$G$24,H29*$G$25)</f>
        <v>57120.000000000007</v>
      </c>
      <c r="J29" s="22">
        <f>H29*$G$26</f>
        <v>97920</v>
      </c>
      <c r="K29" s="29">
        <f>H29-I29-J29</f>
        <v>660960</v>
      </c>
      <c r="L29" s="29"/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2">
        <f>G30+G30*10%*F30</f>
        <v>1014000</v>
      </c>
      <c r="I30" s="22">
        <f t="shared" ref="I30:I36" si="0">IF(E30="fonasa",H30*$G$24,H30*$G$25)</f>
        <v>81120</v>
      </c>
      <c r="J30" s="22">
        <f t="shared" ref="J30:J36" si="1">H30*$G$26</f>
        <v>121680</v>
      </c>
      <c r="K30" s="29">
        <f t="shared" ref="K30:K36" si="2">H30-I30-J30</f>
        <v>811200</v>
      </c>
      <c r="L30" s="29"/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2">
        <f t="shared" ref="H31:H36" si="3">G31+G31*10%*F31</f>
        <v>1320000</v>
      </c>
      <c r="I31" s="22">
        <f t="shared" si="0"/>
        <v>105600</v>
      </c>
      <c r="J31" s="22">
        <f t="shared" si="1"/>
        <v>158400</v>
      </c>
      <c r="K31" s="29">
        <f t="shared" si="2"/>
        <v>1056000</v>
      </c>
      <c r="L31" s="29"/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2">
        <f t="shared" si="3"/>
        <v>1157000</v>
      </c>
      <c r="I32" s="22">
        <f t="shared" si="0"/>
        <v>80990.000000000015</v>
      </c>
      <c r="J32" s="22">
        <f t="shared" si="1"/>
        <v>138840</v>
      </c>
      <c r="K32" s="29">
        <f t="shared" si="2"/>
        <v>937170</v>
      </c>
      <c r="L32" s="29"/>
    </row>
    <row r="33" spans="3:12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2">
        <f t="shared" si="3"/>
        <v>816000</v>
      </c>
      <c r="I33" s="22">
        <f t="shared" si="0"/>
        <v>57120.000000000007</v>
      </c>
      <c r="J33" s="22">
        <f t="shared" si="1"/>
        <v>97920</v>
      </c>
      <c r="K33" s="29">
        <f t="shared" si="2"/>
        <v>660960</v>
      </c>
      <c r="L33" s="29"/>
    </row>
    <row r="34" spans="3:12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2">
        <f t="shared" si="3"/>
        <v>812000</v>
      </c>
      <c r="I34" s="22">
        <f t="shared" si="0"/>
        <v>64960</v>
      </c>
      <c r="J34" s="22">
        <f t="shared" si="1"/>
        <v>97440</v>
      </c>
      <c r="K34" s="29">
        <f t="shared" si="2"/>
        <v>649600</v>
      </c>
      <c r="L34" s="29"/>
    </row>
    <row r="35" spans="3:12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2">
        <f t="shared" si="3"/>
        <v>1014000</v>
      </c>
      <c r="I35" s="22">
        <f t="shared" si="0"/>
        <v>81120</v>
      </c>
      <c r="J35" s="22">
        <f t="shared" si="1"/>
        <v>121680</v>
      </c>
      <c r="K35" s="29">
        <f t="shared" si="2"/>
        <v>811200</v>
      </c>
      <c r="L35" s="29"/>
    </row>
    <row r="36" spans="3:12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2">
        <f t="shared" si="3"/>
        <v>1335000</v>
      </c>
      <c r="I36" s="22">
        <f t="shared" si="0"/>
        <v>106800</v>
      </c>
      <c r="J36" s="22">
        <f t="shared" si="1"/>
        <v>160200</v>
      </c>
      <c r="K36" s="29">
        <f t="shared" si="2"/>
        <v>1068000</v>
      </c>
      <c r="L36" s="29"/>
    </row>
  </sheetData>
  <mergeCells count="11">
    <mergeCell ref="K35:L35"/>
    <mergeCell ref="K36:L36"/>
    <mergeCell ref="K30:L30"/>
    <mergeCell ref="K31:L31"/>
    <mergeCell ref="K32:L32"/>
    <mergeCell ref="K33:L33"/>
    <mergeCell ref="K34:L34"/>
    <mergeCell ref="A6:A16"/>
    <mergeCell ref="C28:D28"/>
    <mergeCell ref="K28:L28"/>
    <mergeCell ref="K29:L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2022-04-08T13:00:33Z</dcterms:modified>
</cp:coreProperties>
</file>