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I25"/>
  <c r="I23"/>
  <c r="I19"/>
  <c r="I15"/>
  <c r="I7"/>
  <c r="I8"/>
  <c r="M25"/>
  <c r="M23"/>
  <c r="M19"/>
  <c r="M15"/>
  <c r="M8"/>
  <c r="M17"/>
  <c r="M18"/>
  <c r="M20"/>
  <c r="M21"/>
  <c r="M22"/>
  <c r="M24"/>
  <c r="M14"/>
  <c r="M16"/>
  <c r="M9"/>
  <c r="M10"/>
  <c r="M11"/>
  <c r="M12"/>
  <c r="M13"/>
  <c r="L9"/>
  <c r="L10"/>
  <c r="L11"/>
  <c r="L12"/>
  <c r="L13"/>
  <c r="L14"/>
  <c r="L16"/>
  <c r="L17"/>
  <c r="L18"/>
  <c r="L20"/>
  <c r="L21"/>
  <c r="L22"/>
  <c r="L24"/>
  <c r="L8"/>
  <c r="J24"/>
  <c r="J25"/>
  <c r="J8"/>
  <c r="J9"/>
  <c r="J10"/>
  <c r="J11"/>
  <c r="J12"/>
  <c r="J13"/>
  <c r="J14"/>
  <c r="J15"/>
  <c r="J16"/>
  <c r="J17"/>
  <c r="J18"/>
  <c r="J19"/>
  <c r="J20"/>
  <c r="J21"/>
  <c r="J22"/>
  <c r="J23"/>
  <c r="J7"/>
  <c r="I9"/>
  <c r="I10"/>
  <c r="I11"/>
  <c r="I12"/>
  <c r="I13"/>
  <c r="I14"/>
  <c r="I16"/>
  <c r="I17"/>
  <c r="I18"/>
  <c r="I20"/>
  <c r="I21"/>
  <c r="I22"/>
  <c r="I24"/>
  <c r="K30" i="2"/>
  <c r="K31"/>
  <c r="K32"/>
  <c r="K33"/>
  <c r="K34"/>
  <c r="K35"/>
  <c r="K36"/>
  <c r="K29"/>
  <c r="J30"/>
  <c r="J31"/>
  <c r="J32"/>
  <c r="J33"/>
  <c r="J34"/>
  <c r="J35"/>
  <c r="J36"/>
  <c r="J29"/>
  <c r="I29"/>
  <c r="I36"/>
  <c r="I30"/>
  <c r="I31"/>
  <c r="I32"/>
  <c r="I33"/>
  <c r="I34"/>
  <c r="I35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<sst xmlns="http://schemas.openxmlformats.org/spreadsheetml/2006/main" count="129" uniqueCount="86">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</sst>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6" formatCode="&quot;$&quot;\ #,##0;[Red]\-&quot;$&quot;\ #,##0"/>
    <numFmt numFmtId="164" formatCode="&quot;$&quot;\ #,##0"/>
    <numFmt numFmtId="165" formatCode="0.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9" fontId="0" fillId="0" borderId="0" xfId="0" applyNumberFormat="1" applyBorder="1" applyAlignment="1"/>
    <xf numFmtId="0" fontId="7" fillId="5" borderId="4" xfId="0" applyFont="1" applyFill="1" applyBorder="1" applyAlignment="1"/>
    <xf numFmtId="2" fontId="0" fillId="0" borderId="3" xfId="0" applyNumberFormat="1" applyBorder="1" applyAlignment="1"/>
    <xf numFmtId="2" fontId="0" fillId="6" borderId="3" xfId="0" applyNumberFormat="1" applyFill="1" applyBorder="1" applyAlignment="1"/>
    <xf numFmtId="0" fontId="0" fillId="7" borderId="1" xfId="0" applyFill="1" applyBorder="1" applyAlignment="1">
      <alignment horizontal="left" vertical="center"/>
    </xf>
    <xf numFmtId="6" fontId="0" fillId="0" borderId="0" xfId="0" applyNumberFormat="1" applyAlignment="1">
      <alignment vertical="center"/>
    </xf>
    <xf numFmtId="6" fontId="0" fillId="0" borderId="0" xfId="0" applyNumberFormat="1"/>
    <xf numFmtId="164" fontId="0" fillId="0" borderId="0" xfId="1" applyNumberFormat="1" applyFont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7" borderId="1" xfId="0" applyFill="1" applyBorder="1" applyAlignment="1">
      <alignment horizontal="left" vertical="center"/>
    </xf>
    <xf numFmtId="165" fontId="0" fillId="0" borderId="1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704850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792480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C32" sqref="C32"/>
    </sheetView>
  </sheetViews>
  <sheetFormatPr baseColWidth="10" defaultRowHeight="15.75"/>
  <cols>
    <col min="4" max="4" width="12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8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28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28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28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28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28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2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A25" s="16"/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6"/>
    </row>
    <row r="26" spans="1:11" ht="24.95" customHeight="1" thickTop="1" thickBot="1">
      <c r="A26" s="15"/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4.95" customHeight="1" thickTop="1">
      <c r="A27" s="14"/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0">
        <f t="shared" ref="H27:H34" si="0">D27*$D$25+E27*$E$25+F27*$F$25+G27*$G$25</f>
        <v>8.3550000000000004</v>
      </c>
    </row>
    <row r="28" spans="1:11" ht="24.95" customHeight="1">
      <c r="A28" s="14"/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20">
        <f t="shared" si="0"/>
        <v>8.0150000000000006</v>
      </c>
    </row>
    <row r="29" spans="1:11" ht="24.95" customHeight="1">
      <c r="A29" s="14"/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20">
        <f t="shared" si="0"/>
        <v>8.004999999999999</v>
      </c>
    </row>
    <row r="30" spans="1:11" ht="24.95" customHeight="1">
      <c r="A30" s="14"/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9">
        <f t="shared" si="0"/>
        <v>7.5449999999999999</v>
      </c>
    </row>
    <row r="31" spans="1:11" ht="24.95" customHeight="1">
      <c r="A31" s="14"/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9">
        <f t="shared" si="0"/>
        <v>6.95</v>
      </c>
    </row>
    <row r="32" spans="1:11" ht="24.95" customHeight="1">
      <c r="A32" s="14"/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9">
        <f t="shared" si="0"/>
        <v>6.9349999999999996</v>
      </c>
    </row>
    <row r="33" spans="1:8" ht="24.95" customHeight="1">
      <c r="A33" s="14"/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9">
        <f t="shared" si="0"/>
        <v>6.84</v>
      </c>
    </row>
    <row r="34" spans="1:8" ht="24.95" customHeight="1">
      <c r="A34" s="14"/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9">
        <f t="shared" si="0"/>
        <v>6.5750000000000002</v>
      </c>
    </row>
    <row r="35" spans="1:8" ht="24.95" customHeight="1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C1" workbookViewId="0">
      <selection activeCell="L34" sqref="L34"/>
    </sheetView>
  </sheetViews>
  <sheetFormatPr baseColWidth="10" defaultRowHeight="15.75"/>
  <cols>
    <col min="5" max="5" width="14.2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29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2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2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2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2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2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2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2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2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4.95" customHeight="1">
      <c r="G27" s="2"/>
      <c r="H27" s="2"/>
      <c r="I27" s="23"/>
    </row>
    <row r="28" spans="1:14" ht="24.95" customHeight="1">
      <c r="C28" s="30" t="s">
        <v>33</v>
      </c>
      <c r="D28" s="3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85</v>
      </c>
      <c r="K28" s="21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2">
        <f>G29+G29*(0.1*F29)</f>
        <v>816000</v>
      </c>
      <c r="I29" s="24">
        <f>IF(E29="FONASA",7%*H29,8%*H29)</f>
        <v>57120.000000000007</v>
      </c>
      <c r="J29" s="22">
        <f>H29*$G$26</f>
        <v>97920</v>
      </c>
      <c r="K29" s="22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2">
        <f t="shared" ref="H30:H36" si="0">G30+G30*(0.1*F30)</f>
        <v>1014000</v>
      </c>
      <c r="I30" s="24">
        <f t="shared" ref="I30:I35" si="1">IF(E30="FONASA",7%*H30,8%*H30)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2">
        <f t="shared" si="0"/>
        <v>1320000</v>
      </c>
      <c r="I31" s="24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2">
        <f t="shared" si="0"/>
        <v>1157000</v>
      </c>
      <c r="I32" s="24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2">
        <f t="shared" si="0"/>
        <v>816000</v>
      </c>
      <c r="I33" s="24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2">
        <f t="shared" si="0"/>
        <v>812000</v>
      </c>
      <c r="I34" s="24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2">
        <f t="shared" si="0"/>
        <v>1014000</v>
      </c>
      <c r="I35" s="24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2">
        <f t="shared" si="0"/>
        <v>1335000</v>
      </c>
      <c r="I36" s="24">
        <f>IF(E36="FONASA",7%*H36,8%*H36)</f>
        <v>106800</v>
      </c>
      <c r="J36" s="22">
        <f t="shared" si="2"/>
        <v>160200</v>
      </c>
      <c r="K36" s="22">
        <f t="shared" si="3"/>
        <v>1068000</v>
      </c>
    </row>
    <row r="37" spans="3:11" ht="24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4" workbookViewId="0">
      <selection activeCell="K8" sqref="K8"/>
    </sheetView>
  </sheetViews>
  <sheetFormatPr baseColWidth="10" defaultRowHeight="15.75"/>
  <cols>
    <col min="10" max="10" width="20.5" customWidth="1"/>
    <col min="11" max="11" width="12" customWidth="1"/>
    <col min="12" max="12" width="11.25" customWidth="1"/>
    <col min="13" max="13" width="18.75" customWidth="1"/>
  </cols>
  <sheetData>
    <row r="4" spans="2:13">
      <c r="F4" t="s">
        <v>45</v>
      </c>
      <c r="K4" s="13">
        <v>0.4</v>
      </c>
    </row>
    <row r="6" spans="2:13" ht="24.95" customHeight="1">
      <c r="B6" s="25" t="s">
        <v>46</v>
      </c>
      <c r="C6" s="25"/>
      <c r="D6" s="25" t="s">
        <v>47</v>
      </c>
      <c r="E6" s="25" t="s">
        <v>48</v>
      </c>
      <c r="F6" s="25" t="s">
        <v>49</v>
      </c>
      <c r="G6" s="25" t="s">
        <v>50</v>
      </c>
      <c r="H6" s="25" t="s">
        <v>51</v>
      </c>
      <c r="I6" s="25" t="s">
        <v>52</v>
      </c>
      <c r="J6" s="25" t="s">
        <v>53</v>
      </c>
      <c r="K6" s="25" t="s">
        <v>54</v>
      </c>
      <c r="L6" s="25" t="s">
        <v>55</v>
      </c>
      <c r="M6" s="25" t="s">
        <v>56</v>
      </c>
    </row>
    <row r="7" spans="2:13" ht="24.95" customHeight="1">
      <c r="B7" s="26" t="s">
        <v>14</v>
      </c>
      <c r="C7" s="26" t="s">
        <v>15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7">
        <f>AVERAGE($D$7:$H$7)</f>
        <v>8.08</v>
      </c>
      <c r="J7" s="27" t="str">
        <f>IF(I7&gt;=8,"EXIMIDO","NO EXIMIDO")</f>
        <v>EXIMIDO</v>
      </c>
      <c r="K7" s="27"/>
      <c r="L7" s="31">
        <v>8.08</v>
      </c>
      <c r="M7" s="27" t="str">
        <f>IF(L7&gt;=6,"APROBADO","REPROBADO")</f>
        <v>APROBADO</v>
      </c>
    </row>
    <row r="8" spans="2:13" ht="24.95" customHeight="1">
      <c r="B8" s="26" t="s">
        <v>16</v>
      </c>
      <c r="C8" s="26" t="s">
        <v>17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7">
        <f>AVERAGE(D8:H8)</f>
        <v>5.4799999999999995</v>
      </c>
      <c r="J8" s="27" t="str">
        <f t="shared" ref="J8:J25" si="0">IF(I8&gt;=8,"EXIMIDO","NO EXIMIDO")</f>
        <v>NO EXIMIDO</v>
      </c>
      <c r="K8" s="27">
        <v>8.4</v>
      </c>
      <c r="L8" s="31">
        <f>(I8*60%+K8*$K$4)</f>
        <v>6.6479999999999997</v>
      </c>
      <c r="M8" s="27" t="str">
        <f>IF(L8&gt;=6,"APROBADO","REPROBADO")</f>
        <v>APROBADO</v>
      </c>
    </row>
    <row r="9" spans="2:13" ht="24.95" customHeight="1">
      <c r="B9" s="26" t="s">
        <v>18</v>
      </c>
      <c r="C9" s="26" t="s">
        <v>19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7">
        <f t="shared" ref="I9:I24" si="1">AVERAGE(D9:H9)</f>
        <v>6.9799999999999995</v>
      </c>
      <c r="J9" s="27" t="str">
        <f t="shared" si="0"/>
        <v>NO EXIMIDO</v>
      </c>
      <c r="K9" s="27">
        <v>9</v>
      </c>
      <c r="L9" s="31">
        <f t="shared" ref="L9:L24" si="2">(I9*60%+K9*$K$4)</f>
        <v>7.7880000000000003</v>
      </c>
      <c r="M9" s="27" t="str">
        <f t="shared" ref="M9:M14" si="3">IF(L9&gt;=6,"APROBADO","REPROBADO")</f>
        <v>APROBADO</v>
      </c>
    </row>
    <row r="10" spans="2:13" ht="24.95" customHeight="1">
      <c r="B10" s="26" t="s">
        <v>20</v>
      </c>
      <c r="C10" s="26" t="s">
        <v>21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7">
        <f t="shared" si="1"/>
        <v>6.9</v>
      </c>
      <c r="J10" s="27" t="str">
        <f t="shared" si="0"/>
        <v>NO EXIMIDO</v>
      </c>
      <c r="K10" s="27">
        <v>7.5</v>
      </c>
      <c r="L10" s="31">
        <f t="shared" si="2"/>
        <v>7.14</v>
      </c>
      <c r="M10" s="27" t="str">
        <f t="shared" si="3"/>
        <v>APROBADO</v>
      </c>
    </row>
    <row r="11" spans="2:13" ht="24.95" customHeight="1">
      <c r="B11" s="26" t="s">
        <v>22</v>
      </c>
      <c r="C11" s="26" t="s">
        <v>23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7">
        <f t="shared" si="1"/>
        <v>7.0400000000000009</v>
      </c>
      <c r="J11" s="27" t="str">
        <f t="shared" si="0"/>
        <v>NO EXIMIDO</v>
      </c>
      <c r="K11" s="27">
        <v>8.1999999999999993</v>
      </c>
      <c r="L11" s="31">
        <f t="shared" si="2"/>
        <v>7.5039999999999996</v>
      </c>
      <c r="M11" s="27" t="str">
        <f t="shared" si="3"/>
        <v>APROBADO</v>
      </c>
    </row>
    <row r="12" spans="2:13" ht="24.95" customHeight="1">
      <c r="B12" s="26" t="s">
        <v>24</v>
      </c>
      <c r="C12" s="26" t="s">
        <v>25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7">
        <f t="shared" si="1"/>
        <v>7.62</v>
      </c>
      <c r="J12" s="27" t="str">
        <f t="shared" si="0"/>
        <v>NO EXIMIDO</v>
      </c>
      <c r="K12" s="27">
        <v>9.5</v>
      </c>
      <c r="L12" s="31">
        <f t="shared" si="2"/>
        <v>8.3719999999999999</v>
      </c>
      <c r="M12" s="27" t="str">
        <f t="shared" si="3"/>
        <v>APROBADO</v>
      </c>
    </row>
    <row r="13" spans="2:13" ht="24.95" customHeight="1">
      <c r="B13" s="26" t="s">
        <v>26</v>
      </c>
      <c r="C13" s="26" t="s">
        <v>27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7">
        <f t="shared" si="1"/>
        <v>6.7200000000000006</v>
      </c>
      <c r="J13" s="27" t="str">
        <f t="shared" si="0"/>
        <v>NO EXIMIDO</v>
      </c>
      <c r="K13" s="27">
        <v>8.5</v>
      </c>
      <c r="L13" s="31">
        <f t="shared" si="2"/>
        <v>7.4320000000000004</v>
      </c>
      <c r="M13" s="27" t="str">
        <f t="shared" si="3"/>
        <v>APROBADO</v>
      </c>
    </row>
    <row r="14" spans="2:13" ht="24.95" customHeight="1">
      <c r="B14" s="26" t="s">
        <v>28</v>
      </c>
      <c r="C14" s="26" t="s">
        <v>29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7">
        <f t="shared" si="1"/>
        <v>6.7</v>
      </c>
      <c r="J14" s="27" t="str">
        <f t="shared" si="0"/>
        <v>NO EXIMIDO</v>
      </c>
      <c r="K14" s="27">
        <v>8.4</v>
      </c>
      <c r="L14" s="31">
        <f t="shared" si="2"/>
        <v>7.38</v>
      </c>
      <c r="M14" s="27" t="str">
        <f t="shared" si="3"/>
        <v>APROBADO</v>
      </c>
    </row>
    <row r="15" spans="2:13" ht="24.95" customHeight="1">
      <c r="B15" s="26" t="s">
        <v>74</v>
      </c>
      <c r="C15" s="26" t="s">
        <v>57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7">
        <f>AVERAGE($D$15:$H$15)</f>
        <v>8.3800000000000008</v>
      </c>
      <c r="J15" s="27" t="str">
        <f t="shared" si="0"/>
        <v>EXIMIDO</v>
      </c>
      <c r="K15" s="27"/>
      <c r="L15" s="31">
        <v>8.3800000000000008</v>
      </c>
      <c r="M15" s="27" t="str">
        <f>IF(I15&gt;=6,"APROBADO","REPROBADO")</f>
        <v>APROBADO</v>
      </c>
    </row>
    <row r="16" spans="2:13" ht="24.95" customHeight="1">
      <c r="B16" s="26" t="s">
        <v>75</v>
      </c>
      <c r="C16" s="26" t="s">
        <v>58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7">
        <f t="shared" si="1"/>
        <v>7.9599999999999991</v>
      </c>
      <c r="J16" s="27" t="str">
        <f t="shared" si="0"/>
        <v>NO EXIMIDO</v>
      </c>
      <c r="K16" s="27">
        <v>7.9</v>
      </c>
      <c r="L16" s="31">
        <f t="shared" si="2"/>
        <v>7.9359999999999991</v>
      </c>
      <c r="M16" s="27" t="str">
        <f>IF(L16&gt;=6,"APROBADO","REPROBADO")</f>
        <v>APROBADO</v>
      </c>
    </row>
    <row r="17" spans="2:13" ht="24.95" customHeight="1">
      <c r="B17" s="26" t="s">
        <v>76</v>
      </c>
      <c r="C17" s="26" t="s">
        <v>59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7">
        <f t="shared" si="1"/>
        <v>6.1</v>
      </c>
      <c r="J17" s="27" t="str">
        <f t="shared" si="0"/>
        <v>NO EXIMIDO</v>
      </c>
      <c r="K17" s="27">
        <v>8.9</v>
      </c>
      <c r="L17" s="31">
        <f t="shared" si="2"/>
        <v>7.2200000000000006</v>
      </c>
      <c r="M17" s="27" t="str">
        <f t="shared" ref="M17:M24" si="4">IF(L17&gt;=6,"APROBADO","REPROBADO")</f>
        <v>APROBADO</v>
      </c>
    </row>
    <row r="18" spans="2:13" ht="24.95" customHeight="1">
      <c r="B18" s="26" t="s">
        <v>77</v>
      </c>
      <c r="C18" s="26" t="s">
        <v>60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7">
        <f t="shared" si="1"/>
        <v>4.6599999999999993</v>
      </c>
      <c r="J18" s="27" t="str">
        <f t="shared" si="0"/>
        <v>NO EXIMIDO</v>
      </c>
      <c r="K18" s="27">
        <v>4.5</v>
      </c>
      <c r="L18" s="31">
        <f t="shared" si="2"/>
        <v>4.5959999999999992</v>
      </c>
      <c r="M18" s="27" t="str">
        <f t="shared" si="4"/>
        <v>REPROBADO</v>
      </c>
    </row>
    <row r="19" spans="2:13" ht="24.95" customHeight="1">
      <c r="B19" s="26" t="s">
        <v>78</v>
      </c>
      <c r="C19" s="26" t="s">
        <v>21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7">
        <f>AVERAGE($D$19:$H$19)</f>
        <v>8.0400000000000009</v>
      </c>
      <c r="J19" s="27" t="str">
        <f t="shared" si="0"/>
        <v>EXIMIDO</v>
      </c>
      <c r="K19" s="27"/>
      <c r="L19" s="31">
        <v>8.0399999999999991</v>
      </c>
      <c r="M19" s="27" t="str">
        <f>IF(I19&gt;=6,"APROBADO","REPROBADO")</f>
        <v>APROBADO</v>
      </c>
    </row>
    <row r="20" spans="2:13" ht="24.95" customHeight="1">
      <c r="B20" s="26" t="s">
        <v>79</v>
      </c>
      <c r="C20" s="26" t="s">
        <v>61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7">
        <f t="shared" si="1"/>
        <v>4.4800000000000004</v>
      </c>
      <c r="J20" s="27" t="str">
        <f t="shared" si="0"/>
        <v>NO EXIMIDO</v>
      </c>
      <c r="K20" s="27">
        <v>4.8</v>
      </c>
      <c r="L20" s="31">
        <f t="shared" si="2"/>
        <v>4.6080000000000005</v>
      </c>
      <c r="M20" s="27" t="str">
        <f t="shared" si="4"/>
        <v>REPROBADO</v>
      </c>
    </row>
    <row r="21" spans="2:13" ht="24.95" customHeight="1">
      <c r="B21" s="26" t="s">
        <v>80</v>
      </c>
      <c r="C21" s="26" t="s">
        <v>62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7">
        <f t="shared" si="1"/>
        <v>4.16</v>
      </c>
      <c r="J21" s="27" t="str">
        <f t="shared" si="0"/>
        <v>NO EXIMIDO</v>
      </c>
      <c r="K21" s="27">
        <v>5.5</v>
      </c>
      <c r="L21" s="31">
        <f t="shared" si="2"/>
        <v>4.6959999999999997</v>
      </c>
      <c r="M21" s="27" t="str">
        <f t="shared" si="4"/>
        <v>REPROBADO</v>
      </c>
    </row>
    <row r="22" spans="2:13" ht="24.95" customHeight="1">
      <c r="B22" s="26" t="s">
        <v>81</v>
      </c>
      <c r="C22" s="26" t="s">
        <v>63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7">
        <f t="shared" si="1"/>
        <v>6.7799999999999994</v>
      </c>
      <c r="J22" s="27" t="str">
        <f t="shared" si="0"/>
        <v>NO EXIMIDO</v>
      </c>
      <c r="K22" s="27">
        <v>9.4</v>
      </c>
      <c r="L22" s="31">
        <f t="shared" si="2"/>
        <v>7.8279999999999994</v>
      </c>
      <c r="M22" s="27" t="str">
        <f t="shared" si="4"/>
        <v>APROBADO</v>
      </c>
    </row>
    <row r="23" spans="2:13" ht="24.95" customHeight="1">
      <c r="B23" s="26" t="s">
        <v>82</v>
      </c>
      <c r="C23" s="26" t="s">
        <v>64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7">
        <f>AVERAGE($D$23:$H$23)</f>
        <v>8.58</v>
      </c>
      <c r="J23" s="27" t="str">
        <f t="shared" si="0"/>
        <v>EXIMIDO</v>
      </c>
      <c r="K23" s="27"/>
      <c r="L23" s="31">
        <v>8.58</v>
      </c>
      <c r="M23" s="27" t="str">
        <f>IF(I23&gt;=6,"APROBADO","REPROBADO")</f>
        <v>APROBADO</v>
      </c>
    </row>
    <row r="24" spans="2:13" ht="24.95" customHeight="1">
      <c r="B24" s="26" t="s">
        <v>83</v>
      </c>
      <c r="C24" s="26" t="s">
        <v>65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7">
        <f t="shared" si="1"/>
        <v>2.4799999999999995</v>
      </c>
      <c r="J24" s="27" t="str">
        <f>IF(I24&gt;=8,"EXIMIDO","NO EXIMIDO")</f>
        <v>NO EXIMIDO</v>
      </c>
      <c r="K24" s="27">
        <v>4.3</v>
      </c>
      <c r="L24" s="31">
        <f t="shared" si="2"/>
        <v>3.2079999999999997</v>
      </c>
      <c r="M24" s="27" t="str">
        <f t="shared" si="4"/>
        <v>REPROBADO</v>
      </c>
    </row>
    <row r="25" spans="2:13" ht="24.95" customHeight="1">
      <c r="B25" s="26" t="s">
        <v>84</v>
      </c>
      <c r="C25" s="26" t="s">
        <v>66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7">
        <f>AVERAGE($D$25:$H$25)</f>
        <v>8.379999999999999</v>
      </c>
      <c r="J25" s="27" t="str">
        <f t="shared" si="0"/>
        <v>EXIMIDO</v>
      </c>
      <c r="K25" s="27"/>
      <c r="L25" s="31">
        <v>8.3800000000000008</v>
      </c>
      <c r="M25" s="27" t="str">
        <f>IF(I25&gt;=6,"APROBADO","REPROBADO")</f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2024-04-10T17:40:13Z</dcterms:modified>
</cp:coreProperties>
</file>