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8.xml"/>
  <Override ContentType="application/vnd.openxmlformats-officedocument.spreadsheetml.worksheet+xml" PartName="/xl/worksheets/sheet7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ondiciones" sheetId="1" r:id="rId4"/>
    <sheet state="visible" name="Pesos" sheetId="2" r:id="rId5"/>
    <sheet state="visible" name="Posiciones" sheetId="3" r:id="rId6"/>
    <sheet state="visible" name="Plan de Estiba de Valparaíso" sheetId="4" r:id="rId7"/>
    <sheet state="visible" name="Plan Estiba Callao" sheetId="5" r:id="rId8"/>
    <sheet state="visible" name="Plan Estiba Guayaquil" sheetId="6" r:id="rId9"/>
    <sheet state="visible" name="Plan Estiba Panamá" sheetId="7" r:id="rId10"/>
    <sheet state="visible" name="Plan Estiba Cartagena" sheetId="8" r:id="rId11"/>
  </sheets>
  <definedNames/>
  <calcPr/>
  <extLst>
    <ext uri="GoogleSheetsCustomDataVersion2">
      <go:sheetsCustomData xmlns:go="http://customooxmlschemas.google.com/" r:id="rId12" roundtripDataChecksum="ddgzmccRxVYEUtr5iqHIzitp0fYOMwUBivyBNFH7rU8="/>
    </ext>
  </extLst>
</workbook>
</file>

<file path=xl/sharedStrings.xml><?xml version="1.0" encoding="utf-8"?>
<sst xmlns="http://schemas.openxmlformats.org/spreadsheetml/2006/main" count="1627" uniqueCount="387">
  <si>
    <t>Condiciones previas a la carga:</t>
  </si>
  <si>
    <t>Calado proa</t>
  </si>
  <si>
    <t>mt</t>
  </si>
  <si>
    <t>Calado popa</t>
  </si>
  <si>
    <t>Lastre peak de proa</t>
  </si>
  <si>
    <t>Tons</t>
  </si>
  <si>
    <t>KG inicial</t>
  </si>
  <si>
    <t>mts</t>
  </si>
  <si>
    <t>Cuaderna Maestra (desde proa)</t>
  </si>
  <si>
    <t>G longitudinal</t>
  </si>
  <si>
    <t>Limitaciones</t>
  </si>
  <si>
    <t>Peso máximo por columna</t>
  </si>
  <si>
    <t>Alimentos no pueden ir adyacentes a químicos ni lubricantes</t>
  </si>
  <si>
    <t>Químicos no pueden ir adyacentes a lubricantes</t>
  </si>
  <si>
    <t>Químicos y lubricantes deben ir sobre cubierta, posición 4 hacia arriba</t>
  </si>
  <si>
    <t>VCG</t>
  </si>
  <si>
    <t>TCG</t>
  </si>
  <si>
    <t>LCG</t>
  </si>
  <si>
    <t>Puerto</t>
  </si>
  <si>
    <t>Carga</t>
  </si>
  <si>
    <t>Lastre</t>
  </si>
  <si>
    <t>total</t>
  </si>
  <si>
    <t>des. liviano</t>
  </si>
  <si>
    <t>des.con carga tras cada puerto</t>
  </si>
  <si>
    <t>MV</t>
  </si>
  <si>
    <t xml:space="preserve"> KG</t>
  </si>
  <si>
    <t>KM</t>
  </si>
  <si>
    <t>GM</t>
  </si>
  <si>
    <t>Valparaíso sin carga</t>
  </si>
  <si>
    <t>Peso</t>
  </si>
  <si>
    <t>Destino</t>
  </si>
  <si>
    <t>D_Vert</t>
  </si>
  <si>
    <t>D_Lat</t>
  </si>
  <si>
    <t>D_Long</t>
  </si>
  <si>
    <t>M_V</t>
  </si>
  <si>
    <t>M_Lat</t>
  </si>
  <si>
    <t>M_Long</t>
  </si>
  <si>
    <t>Valparaíso al zarpe</t>
  </si>
  <si>
    <t xml:space="preserve">Con el calculo de GM logramos confirmar </t>
  </si>
  <si>
    <t>Pesos     sumas</t>
  </si>
  <si>
    <t>Callao al zarpe</t>
  </si>
  <si>
    <t>que el buque se encuentra estable</t>
  </si>
  <si>
    <t>Buque</t>
  </si>
  <si>
    <t>Valparaiso</t>
  </si>
  <si>
    <t>Guayaquil al zarpe</t>
  </si>
  <si>
    <t>ya que nos da GM + en cada puerto</t>
  </si>
  <si>
    <t>Cont.</t>
  </si>
  <si>
    <t>Panamá al zarpe</t>
  </si>
  <si>
    <t>General_1</t>
  </si>
  <si>
    <t>Callao</t>
  </si>
  <si>
    <t>Cartagena al zarpe</t>
  </si>
  <si>
    <t>General_2</t>
  </si>
  <si>
    <t>Houston al zarpe</t>
  </si>
  <si>
    <t>General_3</t>
  </si>
  <si>
    <t>General_4</t>
  </si>
  <si>
    <t>carga total</t>
  </si>
  <si>
    <t>curva 5</t>
  </si>
  <si>
    <t>calado medio</t>
  </si>
  <si>
    <t>curva 11</t>
  </si>
  <si>
    <t>General_5</t>
  </si>
  <si>
    <t>Guayaquil</t>
  </si>
  <si>
    <t>VALPARAISO SIN CARGA</t>
  </si>
  <si>
    <t>General_6</t>
  </si>
  <si>
    <t>VALPARAISO al zarpe</t>
  </si>
  <si>
    <t>General_7</t>
  </si>
  <si>
    <t>CALLAO al zarpe</t>
  </si>
  <si>
    <t>General_8</t>
  </si>
  <si>
    <t>GUAYAQUIL al zarpe</t>
  </si>
  <si>
    <t>General_9</t>
  </si>
  <si>
    <t xml:space="preserve">PANAMÁ al zarpe </t>
  </si>
  <si>
    <t>General_10</t>
  </si>
  <si>
    <t>CARTAGENA al zarpe</t>
  </si>
  <si>
    <t>General_11</t>
  </si>
  <si>
    <t>HOUSTON al descargar</t>
  </si>
  <si>
    <t>General_12</t>
  </si>
  <si>
    <t>General_13</t>
  </si>
  <si>
    <t>General_14</t>
  </si>
  <si>
    <t>Desplazmiento liviano sacado por curvas (21 cm * 200 T/1cm) =4200 T</t>
  </si>
  <si>
    <t>General_15</t>
  </si>
  <si>
    <t>Panamá</t>
  </si>
  <si>
    <t>Calado medio inicial 3</t>
  </si>
  <si>
    <t>General_16</t>
  </si>
  <si>
    <t>Desplazamiento con carga</t>
  </si>
  <si>
    <t>7405 T</t>
  </si>
  <si>
    <t>General_17</t>
  </si>
  <si>
    <t>General_18</t>
  </si>
  <si>
    <t>General_19</t>
  </si>
  <si>
    <t>TONELADAS puerto</t>
  </si>
  <si>
    <t>PUERTOS</t>
  </si>
  <si>
    <t>QUÍMICOS</t>
  </si>
  <si>
    <t>LUBRICANTES</t>
  </si>
  <si>
    <t>GENERAL</t>
  </si>
  <si>
    <t>COBRE</t>
  </si>
  <si>
    <t>ALIMENTOS</t>
  </si>
  <si>
    <t>TOTAL= 120</t>
  </si>
  <si>
    <t xml:space="preserve">Orden </t>
  </si>
  <si>
    <t>General_20</t>
  </si>
  <si>
    <t>429 T</t>
  </si>
  <si>
    <t>CALLAO</t>
  </si>
  <si>
    <t>1°puerto</t>
  </si>
  <si>
    <t>General_21</t>
  </si>
  <si>
    <t>Houston</t>
  </si>
  <si>
    <t>317 T</t>
  </si>
  <si>
    <t>GUAYAQUIL</t>
  </si>
  <si>
    <t>2° puerto</t>
  </si>
  <si>
    <t>General_22</t>
  </si>
  <si>
    <t>795 T</t>
  </si>
  <si>
    <t>PANAMÁ</t>
  </si>
  <si>
    <t>3° puerto</t>
  </si>
  <si>
    <t>General_23</t>
  </si>
  <si>
    <t>208 T</t>
  </si>
  <si>
    <t>CARTAGENA</t>
  </si>
  <si>
    <t>4° puerto</t>
  </si>
  <si>
    <t>General_24</t>
  </si>
  <si>
    <t>1436 T</t>
  </si>
  <si>
    <t>HOUSTON</t>
  </si>
  <si>
    <t>último</t>
  </si>
  <si>
    <t>General_25</t>
  </si>
  <si>
    <t>General_26</t>
  </si>
  <si>
    <t>General_27</t>
  </si>
  <si>
    <t>General_28</t>
  </si>
  <si>
    <t>General_29</t>
  </si>
  <si>
    <t>General_30</t>
  </si>
  <si>
    <t>General_31</t>
  </si>
  <si>
    <t>General_32</t>
  </si>
  <si>
    <t>Lubricante_1</t>
  </si>
  <si>
    <t>Cartagena</t>
  </si>
  <si>
    <t>Lubricante_2</t>
  </si>
  <si>
    <t>Lubricante_3</t>
  </si>
  <si>
    <t>Lubricante_4</t>
  </si>
  <si>
    <t>Lubricante_5</t>
  </si>
  <si>
    <t>Lubricante_6</t>
  </si>
  <si>
    <t>contenedores desde el piso 4 hacia arriba</t>
  </si>
  <si>
    <t>Lubricante_7</t>
  </si>
  <si>
    <t>contenedores que deben estar bajo el piso 4</t>
  </si>
  <si>
    <t>Lubricante_8</t>
  </si>
  <si>
    <t>contenedores que pueden estar con la demás carga</t>
  </si>
  <si>
    <t>Lubricante_9</t>
  </si>
  <si>
    <t>Lubricante_10</t>
  </si>
  <si>
    <t>Lubricante_11</t>
  </si>
  <si>
    <t>Lubricante_12</t>
  </si>
  <si>
    <t>Lubricante_13</t>
  </si>
  <si>
    <t>Lubricante_14</t>
  </si>
  <si>
    <t>Lubricante_15</t>
  </si>
  <si>
    <t>Lubricante_16</t>
  </si>
  <si>
    <t>Lubricante_17</t>
  </si>
  <si>
    <t>Lubricante_18</t>
  </si>
  <si>
    <t>Lubricante_19</t>
  </si>
  <si>
    <t>Lubricante_20</t>
  </si>
  <si>
    <t>Lubricante_21</t>
  </si>
  <si>
    <t>Lubricante_22</t>
  </si>
  <si>
    <t>Lubricante_23</t>
  </si>
  <si>
    <t>Lubricante_24</t>
  </si>
  <si>
    <t>Químico_1</t>
  </si>
  <si>
    <t>Químico_2</t>
  </si>
  <si>
    <t>Químico_3</t>
  </si>
  <si>
    <t>Químico_4</t>
  </si>
  <si>
    <t>Químico_5</t>
  </si>
  <si>
    <t>Químico_6</t>
  </si>
  <si>
    <t>Químico_7</t>
  </si>
  <si>
    <t>Químico_8</t>
  </si>
  <si>
    <t>Químico_9</t>
  </si>
  <si>
    <t>Químico_10</t>
  </si>
  <si>
    <t>Químico_11</t>
  </si>
  <si>
    <t>Químico_12</t>
  </si>
  <si>
    <t>Químico_13</t>
  </si>
  <si>
    <t>Químico_14</t>
  </si>
  <si>
    <t>Químico_15</t>
  </si>
  <si>
    <t>Químico_16</t>
  </si>
  <si>
    <t>Cobre_1</t>
  </si>
  <si>
    <t>Cobre_2</t>
  </si>
  <si>
    <t>Cobre_3</t>
  </si>
  <si>
    <t>Cobre_4</t>
  </si>
  <si>
    <t>Cobre_5</t>
  </si>
  <si>
    <t>Cobre_6</t>
  </si>
  <si>
    <t>Cobre_7</t>
  </si>
  <si>
    <t>Cobre_8</t>
  </si>
  <si>
    <t>Cobre_9</t>
  </si>
  <si>
    <t>Cobre_10</t>
  </si>
  <si>
    <t>Cobre_11</t>
  </si>
  <si>
    <t>Cobre_12</t>
  </si>
  <si>
    <t>Cobre_13</t>
  </si>
  <si>
    <t>Cobre_14</t>
  </si>
  <si>
    <t>Cobre_15</t>
  </si>
  <si>
    <t>Cobre_16</t>
  </si>
  <si>
    <t>Cobre_17</t>
  </si>
  <si>
    <t>Cobre_18</t>
  </si>
  <si>
    <t>Cobre_19</t>
  </si>
  <si>
    <t>Cobre_20</t>
  </si>
  <si>
    <t>Cobre_21</t>
  </si>
  <si>
    <t>Cobre_22</t>
  </si>
  <si>
    <t>Cobre_23</t>
  </si>
  <si>
    <t>Cobre_24</t>
  </si>
  <si>
    <t>Cobre_25</t>
  </si>
  <si>
    <t>Cobre_26</t>
  </si>
  <si>
    <t>Cobre_27</t>
  </si>
  <si>
    <t>Cobre_28</t>
  </si>
  <si>
    <t>Cobre_29</t>
  </si>
  <si>
    <t>Cobre_30</t>
  </si>
  <si>
    <t>Alimentos_1</t>
  </si>
  <si>
    <t>Alimentos_2</t>
  </si>
  <si>
    <t>Alimentos_3</t>
  </si>
  <si>
    <t>Alimentos_4</t>
  </si>
  <si>
    <t>Alimentos_5</t>
  </si>
  <si>
    <t>Alimentos_6</t>
  </si>
  <si>
    <t>Alimentos_7</t>
  </si>
  <si>
    <t>Alimentos_8</t>
  </si>
  <si>
    <t>Alimentos_9</t>
  </si>
  <si>
    <t>Alimentos_10</t>
  </si>
  <si>
    <t>Alimentos_11</t>
  </si>
  <si>
    <t>Alimentos_12</t>
  </si>
  <si>
    <t>Alimentos_13</t>
  </si>
  <si>
    <t>Alimentos_14</t>
  </si>
  <si>
    <t>Alimentos_15</t>
  </si>
  <si>
    <t>Alimentos_16</t>
  </si>
  <si>
    <t>Alimentos_17</t>
  </si>
  <si>
    <t>Alimentos_18</t>
  </si>
  <si>
    <t>PLANTA</t>
  </si>
  <si>
    <t>POPA</t>
  </si>
  <si>
    <t>A</t>
  </si>
  <si>
    <t>B</t>
  </si>
  <si>
    <t>C</t>
  </si>
  <si>
    <t>D</t>
  </si>
  <si>
    <t>E</t>
  </si>
  <si>
    <t>F</t>
  </si>
  <si>
    <t>G</t>
  </si>
  <si>
    <t>H</t>
  </si>
  <si>
    <t>PROA</t>
  </si>
  <si>
    <t>BABOR</t>
  </si>
  <si>
    <t>X</t>
  </si>
  <si>
    <t>Y</t>
  </si>
  <si>
    <t>Z</t>
  </si>
  <si>
    <t>W</t>
  </si>
  <si>
    <t>ESTRIBOR</t>
  </si>
  <si>
    <t>PERFIL</t>
  </si>
  <si>
    <t>Líneas segmentadas muestran la ubicación del centro de los contenedores</t>
  </si>
  <si>
    <t>Altura</t>
  </si>
  <si>
    <t>químicos, lubricantes general y cobre</t>
  </si>
  <si>
    <t>alimentos, generales y cobre</t>
  </si>
  <si>
    <t>cada columna no puede sobrepasar las 150T</t>
  </si>
  <si>
    <t>peak de</t>
  </si>
  <si>
    <t>proa</t>
  </si>
  <si>
    <t>Mts. desde la proa</t>
  </si>
  <si>
    <t>TIER 6</t>
  </si>
  <si>
    <t>19 MTS</t>
  </si>
  <si>
    <t>SUMAS</t>
  </si>
  <si>
    <t>TOTAL</t>
  </si>
  <si>
    <t>químicos y lubricantes</t>
  </si>
  <si>
    <t>TIER 5</t>
  </si>
  <si>
    <t>16 MTS</t>
  </si>
  <si>
    <t>LU 23</t>
  </si>
  <si>
    <t>LU 24</t>
  </si>
  <si>
    <t>LU 17</t>
  </si>
  <si>
    <t>Q 11</t>
  </si>
  <si>
    <t>LU 22</t>
  </si>
  <si>
    <t>LU 21</t>
  </si>
  <si>
    <t>LU 19</t>
  </si>
  <si>
    <t>Q 12</t>
  </si>
  <si>
    <t>LU 18</t>
  </si>
  <si>
    <t>LU 20</t>
  </si>
  <si>
    <t>g 1</t>
  </si>
  <si>
    <t>Q 7 GUA</t>
  </si>
  <si>
    <t>Q 10</t>
  </si>
  <si>
    <t>Q 5 CALL</t>
  </si>
  <si>
    <t>Q 1</t>
  </si>
  <si>
    <t>químicos y lubricantess</t>
  </si>
  <si>
    <t>TIER 4</t>
  </si>
  <si>
    <t>lu 16 PAN</t>
  </si>
  <si>
    <t>lu 13 PAN</t>
  </si>
  <si>
    <t>g 2</t>
  </si>
  <si>
    <t>Q 8</t>
  </si>
  <si>
    <t>Q 9</t>
  </si>
  <si>
    <t>Q 6</t>
  </si>
  <si>
    <t>Q 2</t>
  </si>
  <si>
    <t>G 5-14 GUA</t>
  </si>
  <si>
    <t>13 MTS</t>
  </si>
  <si>
    <t>LU 17-24 CALL</t>
  </si>
  <si>
    <t>LU 15 PAN</t>
  </si>
  <si>
    <t>LU 14 PAN</t>
  </si>
  <si>
    <t>lu 5 CAR</t>
  </si>
  <si>
    <t>lu 1CAR</t>
  </si>
  <si>
    <t>lu 9 PAN</t>
  </si>
  <si>
    <t>G 4</t>
  </si>
  <si>
    <t>G 3</t>
  </si>
  <si>
    <t>Q 3</t>
  </si>
  <si>
    <t>TIER 3</t>
  </si>
  <si>
    <t>lu 6</t>
  </si>
  <si>
    <t>lu 2</t>
  </si>
  <si>
    <t>lu 10</t>
  </si>
  <si>
    <t>G 11GUA</t>
  </si>
  <si>
    <t>G 14</t>
  </si>
  <si>
    <t>Q 4 CALL</t>
  </si>
  <si>
    <t>Q 14</t>
  </si>
  <si>
    <t>lu 7</t>
  </si>
  <si>
    <t>Lu 3</t>
  </si>
  <si>
    <t>lu 11</t>
  </si>
  <si>
    <t>G 10</t>
  </si>
  <si>
    <t xml:space="preserve">g 7 </t>
  </si>
  <si>
    <t>Q 15 PAN</t>
  </si>
  <si>
    <t xml:space="preserve">Q 13 </t>
  </si>
  <si>
    <t>lu 8</t>
  </si>
  <si>
    <t>Lu 4</t>
  </si>
  <si>
    <t>lu 12</t>
  </si>
  <si>
    <t>Gg 9</t>
  </si>
  <si>
    <t xml:space="preserve">g 8 </t>
  </si>
  <si>
    <t>Q 16</t>
  </si>
  <si>
    <t>9 MTS</t>
  </si>
  <si>
    <t>TIER 2</t>
  </si>
  <si>
    <t>G 15 PAN</t>
  </si>
  <si>
    <t>G 17 PAN</t>
  </si>
  <si>
    <t>G 20 PAN</t>
  </si>
  <si>
    <t>G 5 GUA</t>
  </si>
  <si>
    <t>G 13 GUA</t>
  </si>
  <si>
    <t>G 16 GUA</t>
  </si>
  <si>
    <t>G 18 PAN</t>
  </si>
  <si>
    <t>AL 18</t>
  </si>
  <si>
    <t>G 6 GUA</t>
  </si>
  <si>
    <t>G 19 PAN</t>
  </si>
  <si>
    <t>alimento</t>
  </si>
  <si>
    <t>AL 16</t>
  </si>
  <si>
    <t>AL 12</t>
  </si>
  <si>
    <t>G 12 GUA</t>
  </si>
  <si>
    <t>AL 3</t>
  </si>
  <si>
    <t>general</t>
  </si>
  <si>
    <t xml:space="preserve">AL 1 </t>
  </si>
  <si>
    <t>AL 2</t>
  </si>
  <si>
    <t>AL 5</t>
  </si>
  <si>
    <t>AL 11</t>
  </si>
  <si>
    <t>AL 10</t>
  </si>
  <si>
    <t>cobre</t>
  </si>
  <si>
    <t>TIER 1</t>
  </si>
  <si>
    <t>6 MTS</t>
  </si>
  <si>
    <t>cobre 24</t>
  </si>
  <si>
    <t>AL 15</t>
  </si>
  <si>
    <t>AL 17</t>
  </si>
  <si>
    <t>cobre 28</t>
  </si>
  <si>
    <t>AL 7</t>
  </si>
  <si>
    <t xml:space="preserve">CARTAGENA </t>
  </si>
  <si>
    <t xml:space="preserve">G 31 H </t>
  </si>
  <si>
    <t>G 26</t>
  </si>
  <si>
    <t>G 30</t>
  </si>
  <si>
    <t>AL 13</t>
  </si>
  <si>
    <t>G 22</t>
  </si>
  <si>
    <t>AL 6</t>
  </si>
  <si>
    <t>cobre 30</t>
  </si>
  <si>
    <t>AL 14</t>
  </si>
  <si>
    <t>cobre 25</t>
  </si>
  <si>
    <t>cobre 27</t>
  </si>
  <si>
    <t>AL 4</t>
  </si>
  <si>
    <t>cobre 29</t>
  </si>
  <si>
    <t>AL 9</t>
  </si>
  <si>
    <t xml:space="preserve">alimento </t>
  </si>
  <si>
    <t>G 21</t>
  </si>
  <si>
    <t>cobre 17</t>
  </si>
  <si>
    <t>cobre 18</t>
  </si>
  <si>
    <t>cobre 19</t>
  </si>
  <si>
    <t>cobre 20</t>
  </si>
  <si>
    <t>cobre 21</t>
  </si>
  <si>
    <t>cobre 22</t>
  </si>
  <si>
    <t>AL 8</t>
  </si>
  <si>
    <t>3 MTS</t>
  </si>
  <si>
    <t>G 25</t>
  </si>
  <si>
    <t xml:space="preserve">G 29 </t>
  </si>
  <si>
    <t>cobre 26</t>
  </si>
  <si>
    <t>G 24</t>
  </si>
  <si>
    <t xml:space="preserve">G 32 </t>
  </si>
  <si>
    <t xml:space="preserve">G 23 </t>
  </si>
  <si>
    <t>G 27</t>
  </si>
  <si>
    <t>cobre 9</t>
  </si>
  <si>
    <t>cobre 10</t>
  </si>
  <si>
    <t>cobre 11</t>
  </si>
  <si>
    <t>cobre 12</t>
  </si>
  <si>
    <t>cobre 13</t>
  </si>
  <si>
    <t>cobre 14</t>
  </si>
  <si>
    <t>cobre 15</t>
  </si>
  <si>
    <t>cobre 16</t>
  </si>
  <si>
    <t>cobre 1</t>
  </si>
  <si>
    <t>cobre 2</t>
  </si>
  <si>
    <t>cobre 3</t>
  </si>
  <si>
    <t>cobre 4</t>
  </si>
  <si>
    <t>cobre 5</t>
  </si>
  <si>
    <t>cobre 6</t>
  </si>
  <si>
    <t>cobre 7</t>
  </si>
  <si>
    <t>cobre 8</t>
  </si>
  <si>
    <t>G 28</t>
  </si>
  <si>
    <t>cobre 23</t>
  </si>
  <si>
    <t>G 16 PAN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</si>
</sst>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9">
    <font>
      <sz val="11.0"/>
      <color theme="1"/>
      <name val="Calibri"/>
      <scheme val="minor"/>
    </font>
    <font>
      <color theme="1"/>
      <name val="Calibri"/>
      <scheme val="minor"/>
    </font>
    <font>
      <sz val="12.0"/>
      <color theme="1"/>
      <name val="Calibri"/>
      <scheme val="minor"/>
    </font>
    <font>
      <sz val="12.0"/>
      <color theme="1"/>
      <name val="Calibri"/>
    </font>
    <font>
      <b/>
      <sz val="12.0"/>
      <color theme="1"/>
      <name val="Calibri"/>
      <scheme val="minor"/>
    </font>
    <font>
      <sz val="12.0"/>
      <color rgb="FF1F1F1F"/>
      <name val="&quot;Google Sans&quot;"/>
    </font>
    <font>
      <sz val="11.0"/>
      <color theme="1"/>
      <name val="Calibri"/>
    </font>
    <font>
      <sz val="11.0"/>
      <color rgb="FFFF0000"/>
      <name val="Calibri"/>
    </font>
    <font>
      <sz val="11.0"/>
      <color theme="4"/>
      <name val="Calibri"/>
    </font>
  </fonts>
  <fills count="2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F4CCCC"/>
        <bgColor rgb="FFF4CCCC"/>
      </patternFill>
    </fill>
    <fill>
      <patternFill patternType="solid">
        <fgColor rgb="FFED06BE"/>
        <bgColor rgb="FFED06BE"/>
      </patternFill>
    </fill>
    <fill>
      <patternFill patternType="solid">
        <fgColor rgb="FFEAD1DC"/>
        <bgColor rgb="FFEAD1DC"/>
      </patternFill>
    </fill>
    <fill>
      <patternFill patternType="solid">
        <fgColor rgb="FFFCE5CD"/>
        <bgColor rgb="FFFCE5CD"/>
      </patternFill>
    </fill>
    <fill>
      <patternFill patternType="solid">
        <fgColor rgb="FFEA9999"/>
        <bgColor rgb="FFEA9999"/>
      </patternFill>
    </fill>
    <fill>
      <patternFill patternType="solid">
        <fgColor rgb="FFFFF2CC"/>
        <bgColor rgb="FFFFF2CC"/>
      </patternFill>
    </fill>
    <fill>
      <patternFill patternType="solid">
        <fgColor rgb="FF9FC5E8"/>
        <bgColor rgb="FF9FC5E8"/>
      </patternFill>
    </fill>
    <fill>
      <patternFill patternType="solid">
        <fgColor rgb="FFFF00FF"/>
        <bgColor rgb="FFFF00FF"/>
      </patternFill>
    </fill>
    <fill>
      <patternFill patternType="solid">
        <fgColor rgb="FFDAEEF3"/>
        <bgColor rgb="FFDAEEF3"/>
      </patternFill>
    </fill>
    <fill>
      <patternFill patternType="solid">
        <fgColor rgb="FFD9D9D9"/>
        <bgColor rgb="FFD9D9D9"/>
      </patternFill>
    </fill>
    <fill>
      <patternFill patternType="solid">
        <fgColor rgb="FFFFFF00"/>
        <bgColor rgb="FFFFFF00"/>
      </patternFill>
    </fill>
    <fill>
      <patternFill patternType="solid">
        <fgColor rgb="FFE36C09"/>
        <bgColor rgb="FFE36C09"/>
      </patternFill>
    </fill>
    <fill>
      <patternFill patternType="solid">
        <fgColor rgb="FFFBD4B4"/>
        <bgColor rgb="FFFBD4B4"/>
      </patternFill>
    </fill>
    <fill>
      <patternFill patternType="solid">
        <fgColor rgb="FFC2D69B"/>
        <bgColor rgb="FFC2D69B"/>
      </patternFill>
    </fill>
    <fill>
      <patternFill patternType="solid">
        <fgColor rgb="FFEAF1DD"/>
        <bgColor rgb="FFEAF1DD"/>
      </patternFill>
    </fill>
    <fill>
      <patternFill patternType="solid">
        <fgColor rgb="FFFABF8F"/>
        <bgColor rgb="FFFABF8F"/>
      </patternFill>
    </fill>
    <fill>
      <patternFill patternType="solid">
        <fgColor rgb="FFCCC0D9"/>
        <bgColor rgb="FFCCC0D9"/>
      </patternFill>
    </fill>
    <fill>
      <patternFill patternType="solid">
        <fgColor rgb="FFB6DDE8"/>
        <bgColor rgb="FFB6DDE8"/>
      </patternFill>
    </fill>
    <fill>
      <patternFill patternType="solid">
        <fgColor rgb="FFC6D9F0"/>
        <bgColor rgb="FFC6D9F0"/>
      </patternFill>
    </fill>
    <fill>
      <patternFill patternType="solid">
        <fgColor theme="0"/>
        <bgColor theme="0"/>
      </patternFill>
    </fill>
  </fills>
  <borders count="3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/>
      <right/>
      <top/>
      <bottom/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double">
        <color rgb="FF000000"/>
      </right>
      <top style="thin">
        <color rgb="FF000000"/>
      </top>
      <bottom style="double">
        <color rgb="FF000000"/>
      </bottom>
    </border>
    <border>
      <left style="double">
        <color rgb="FF000000"/>
      </left>
      <right style="double">
        <color rgb="FF000000"/>
      </right>
      <top style="thin">
        <color rgb="FF000000"/>
      </top>
      <bottom style="double">
        <color rgb="FF000000"/>
      </bottom>
    </border>
    <border>
      <left style="double">
        <color rgb="FF000000"/>
      </left>
      <right style="thin">
        <color rgb="FF000000"/>
      </right>
      <top style="thin">
        <color rgb="FF000000"/>
      </top>
      <bottom style="double">
        <color rgb="FF000000"/>
      </bottom>
    </border>
    <border>
      <left style="thin">
        <color rgb="FF000000"/>
      </left>
      <right style="double">
        <color rgb="FF000000"/>
      </right>
      <top style="double">
        <color rgb="FF000000"/>
      </top>
      <bottom style="double">
        <color rgb="FF000000"/>
      </bottom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</border>
    <border>
      <left style="double">
        <color rgb="FF000000"/>
      </left>
      <right style="thin">
        <color rgb="FF000000"/>
      </right>
      <top style="double">
        <color rgb="FF000000"/>
      </top>
      <bottom style="double">
        <color rgb="FF000000"/>
      </bottom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rgb="FF000000"/>
      </bottom>
    </border>
    <border>
      <left style="double">
        <color rgb="FF000000"/>
      </left>
      <right style="double">
        <color rgb="FF000000"/>
      </right>
      <top style="double">
        <color rgb="FF000000"/>
      </top>
      <bottom style="thin">
        <color rgb="FF000000"/>
      </bottom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rgb="FF000000"/>
      </bottom>
    </border>
    <border>
      <left style="thin">
        <color rgb="FF000000"/>
      </left>
      <top style="double">
        <color rgb="FF000000"/>
      </top>
      <bottom style="double">
        <color rgb="FF000000"/>
      </bottom>
    </border>
    <border>
      <top style="double">
        <color rgb="FF000000"/>
      </top>
      <bottom style="double">
        <color rgb="FF000000"/>
      </bottom>
    </border>
    <border>
      <top style="double">
        <color rgb="FF000000"/>
      </top>
    </border>
    <border>
      <left style="thick">
        <color rgb="FF000000"/>
      </left>
      <top style="double">
        <color rgb="FF000000"/>
      </top>
      <bottom style="double">
        <color rgb="FF000000"/>
      </bottom>
    </border>
    <border>
      <left style="double">
        <color rgb="FF000000"/>
      </left>
      <right style="double">
        <color rgb="FF000000"/>
      </right>
      <top style="double">
        <color rgb="FF000000"/>
      </top>
    </border>
    <border>
      <left style="double">
        <color rgb="FF000000"/>
      </left>
      <right style="thick">
        <color rgb="FF000000"/>
      </right>
      <top style="double">
        <color rgb="FF000000"/>
      </top>
    </border>
    <border>
      <left style="thick">
        <color rgb="FF000000"/>
      </left>
      <right style="double">
        <color rgb="FF000000"/>
      </right>
      <top style="double">
        <color rgb="FF000000"/>
      </top>
      <bottom style="double">
        <color rgb="FF000000"/>
      </bottom>
    </border>
    <border>
      <left style="double">
        <color rgb="FF000000"/>
      </left>
      <right style="thick">
        <color rgb="FF000000"/>
      </right>
      <top style="double">
        <color rgb="FF000000"/>
      </top>
      <bottom style="double">
        <color rgb="FF000000"/>
      </bottom>
    </border>
    <border>
      <left style="thick">
        <color rgb="FF000000"/>
      </left>
      <right style="double">
        <color rgb="FF000000"/>
      </right>
      <top style="double">
        <color rgb="FF000000"/>
      </top>
      <bottom style="thick">
        <color rgb="FF000000"/>
      </bottom>
    </border>
    <border>
      <left style="double">
        <color rgb="FF000000"/>
      </left>
      <right style="double">
        <color rgb="FF000000"/>
      </right>
      <top style="double">
        <color rgb="FF000000"/>
      </top>
      <bottom style="thick">
        <color rgb="FF000000"/>
      </bottom>
    </border>
    <border>
      <left style="double">
        <color rgb="FF000000"/>
      </left>
      <right style="thick">
        <color rgb="FF000000"/>
      </right>
      <top style="double">
        <color rgb="FF000000"/>
      </top>
      <bottom style="thick">
        <color rgb="FF000000"/>
      </bottom>
    </border>
    <border>
      <top style="medium">
        <color rgb="FF000000"/>
      </top>
    </border>
    <border>
      <left style="medium">
        <color rgb="FF000000"/>
      </left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53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Alignment="1" applyFont="1">
      <alignment horizontal="center"/>
    </xf>
    <xf borderId="0" fillId="2" fontId="2" numFmtId="0" xfId="0" applyAlignment="1" applyFill="1" applyFont="1">
      <alignment horizontal="center"/>
    </xf>
    <xf borderId="1" fillId="2" fontId="3" numFmtId="0" xfId="0" applyAlignment="1" applyBorder="1" applyFont="1">
      <alignment horizontal="center"/>
    </xf>
    <xf borderId="1" fillId="2" fontId="2" numFmtId="0" xfId="0" applyAlignment="1" applyBorder="1" applyFont="1">
      <alignment horizontal="center" readingOrder="0"/>
    </xf>
    <xf borderId="1" fillId="3" fontId="2" numFmtId="0" xfId="0" applyAlignment="1" applyBorder="1" applyFill="1" applyFont="1">
      <alignment horizontal="center" readingOrder="0"/>
    </xf>
    <xf borderId="0" fillId="0" fontId="1" numFmtId="0" xfId="0" applyAlignment="1" applyFont="1">
      <alignment horizontal="center"/>
    </xf>
    <xf borderId="1" fillId="2" fontId="3" numFmtId="0" xfId="0" applyAlignment="1" applyBorder="1" applyFont="1">
      <alignment horizontal="left"/>
    </xf>
    <xf borderId="1" fillId="2" fontId="2" numFmtId="0" xfId="0" applyAlignment="1" applyBorder="1" applyFont="1">
      <alignment horizontal="left"/>
    </xf>
    <xf borderId="1" fillId="0" fontId="2" numFmtId="0" xfId="0" applyAlignment="1" applyBorder="1" applyFont="1">
      <alignment horizontal="center" readingOrder="0"/>
    </xf>
    <xf borderId="1" fillId="0" fontId="2" numFmtId="0" xfId="0" applyAlignment="1" applyBorder="1" applyFont="1">
      <alignment horizontal="center"/>
    </xf>
    <xf borderId="1" fillId="0" fontId="2" numFmtId="0" xfId="0" applyAlignment="1" applyBorder="1" applyFont="1">
      <alignment horizontal="left"/>
    </xf>
    <xf borderId="1" fillId="4" fontId="2" numFmtId="0" xfId="0" applyAlignment="1" applyBorder="1" applyFill="1" applyFont="1">
      <alignment horizontal="left"/>
    </xf>
    <xf borderId="1" fillId="0" fontId="3" numFmtId="0" xfId="0" applyAlignment="1" applyBorder="1" applyFont="1">
      <alignment horizontal="center"/>
    </xf>
    <xf borderId="1" fillId="3" fontId="3" numFmtId="0" xfId="0" applyAlignment="1" applyBorder="1" applyFont="1">
      <alignment horizontal="center"/>
    </xf>
    <xf borderId="0" fillId="0" fontId="4" numFmtId="0" xfId="0" applyAlignment="1" applyFont="1">
      <alignment horizontal="center" readingOrder="0"/>
    </xf>
    <xf borderId="1" fillId="5" fontId="3" numFmtId="0" xfId="0" applyAlignment="1" applyBorder="1" applyFill="1" applyFont="1">
      <alignment horizontal="center"/>
    </xf>
    <xf borderId="1" fillId="6" fontId="3" numFmtId="0" xfId="0" applyAlignment="1" applyBorder="1" applyFill="1" applyFont="1">
      <alignment horizontal="center"/>
    </xf>
    <xf borderId="1" fillId="7" fontId="3" numFmtId="0" xfId="0" applyAlignment="1" applyBorder="1" applyFill="1" applyFont="1">
      <alignment horizontal="center"/>
    </xf>
    <xf borderId="1" fillId="8" fontId="3" numFmtId="0" xfId="0" applyAlignment="1" applyBorder="1" applyFill="1" applyFont="1">
      <alignment horizontal="center"/>
    </xf>
    <xf borderId="1" fillId="9" fontId="3" numFmtId="0" xfId="0" applyAlignment="1" applyBorder="1" applyFill="1" applyFont="1">
      <alignment horizontal="center"/>
    </xf>
    <xf borderId="1" fillId="10" fontId="3" numFmtId="0" xfId="0" applyAlignment="1" applyBorder="1" applyFill="1" applyFont="1">
      <alignment horizontal="center"/>
    </xf>
    <xf borderId="1" fillId="0" fontId="3" numFmtId="0" xfId="0" applyAlignment="1" applyBorder="1" applyFont="1">
      <alignment horizontal="center" readingOrder="0"/>
    </xf>
    <xf borderId="1" fillId="5" fontId="3" numFmtId="0" xfId="0" applyAlignment="1" applyBorder="1" applyFont="1">
      <alignment horizontal="center" readingOrder="0"/>
    </xf>
    <xf borderId="1" fillId="6" fontId="3" numFmtId="0" xfId="0" applyAlignment="1" applyBorder="1" applyFont="1">
      <alignment horizontal="center" readingOrder="0"/>
    </xf>
    <xf borderId="1" fillId="7" fontId="3" numFmtId="0" xfId="0" applyAlignment="1" applyBorder="1" applyFont="1">
      <alignment horizontal="center" readingOrder="0"/>
    </xf>
    <xf borderId="1" fillId="11" fontId="3" numFmtId="0" xfId="0" applyAlignment="1" applyBorder="1" applyFill="1" applyFont="1">
      <alignment horizontal="center"/>
    </xf>
    <xf borderId="1" fillId="3" fontId="2" numFmtId="0" xfId="0" applyAlignment="1" applyBorder="1" applyFont="1">
      <alignment horizontal="center"/>
    </xf>
    <xf borderId="0" fillId="0" fontId="4" numFmtId="0" xfId="0" applyAlignment="1" applyFont="1">
      <alignment horizontal="center"/>
    </xf>
    <xf borderId="0" fillId="0" fontId="2" numFmtId="0" xfId="0" applyFont="1"/>
    <xf borderId="0" fillId="0" fontId="4" numFmtId="0" xfId="0" applyAlignment="1" applyFont="1">
      <alignment horizontal="left" readingOrder="0"/>
    </xf>
    <xf borderId="2" fillId="12" fontId="2" numFmtId="0" xfId="0" applyAlignment="1" applyBorder="1" applyFill="1" applyFont="1">
      <alignment horizontal="center"/>
    </xf>
    <xf borderId="3" fillId="12" fontId="2" numFmtId="0" xfId="0" applyBorder="1" applyFont="1"/>
    <xf borderId="4" fillId="12" fontId="2" numFmtId="0" xfId="0" applyBorder="1" applyFont="1"/>
    <xf borderId="5" fillId="12" fontId="5" numFmtId="0" xfId="0" applyAlignment="1" applyBorder="1" applyFont="1">
      <alignment readingOrder="0"/>
    </xf>
    <xf borderId="0" fillId="12" fontId="2" numFmtId="0" xfId="0" applyAlignment="1" applyFont="1">
      <alignment horizontal="center"/>
    </xf>
    <xf borderId="6" fillId="12" fontId="2" numFmtId="0" xfId="0" applyAlignment="1" applyBorder="1" applyFont="1">
      <alignment horizontal="center"/>
    </xf>
    <xf borderId="0" fillId="12" fontId="2" numFmtId="0" xfId="0" applyAlignment="1" applyFont="1">
      <alignment horizontal="center" readingOrder="0"/>
    </xf>
    <xf borderId="7" fillId="12" fontId="2" numFmtId="0" xfId="0" applyBorder="1" applyFont="1"/>
    <xf borderId="8" fillId="12" fontId="2" numFmtId="0" xfId="0" applyBorder="1" applyFont="1"/>
    <xf borderId="9" fillId="12" fontId="2" numFmtId="0" xfId="0" applyBorder="1" applyFont="1"/>
    <xf borderId="8" fillId="0" fontId="3" numFmtId="0" xfId="0" applyAlignment="1" applyBorder="1" applyFont="1">
      <alignment horizontal="center"/>
    </xf>
    <xf borderId="1" fillId="13" fontId="3" numFmtId="0" xfId="0" applyAlignment="1" applyBorder="1" applyFill="1" applyFont="1">
      <alignment horizontal="center"/>
    </xf>
    <xf borderId="1" fillId="14" fontId="3" numFmtId="0" xfId="0" applyAlignment="1" applyBorder="1" applyFill="1" applyFont="1">
      <alignment horizontal="center"/>
    </xf>
    <xf borderId="1" fillId="15" fontId="3" numFmtId="0" xfId="0" applyAlignment="1" applyBorder="1" applyFill="1" applyFont="1">
      <alignment horizontal="center"/>
    </xf>
    <xf borderId="1" fillId="16" fontId="3" numFmtId="0" xfId="0" applyAlignment="1" applyBorder="1" applyFill="1" applyFont="1">
      <alignment horizontal="center"/>
    </xf>
    <xf borderId="1" fillId="17" fontId="3" numFmtId="0" xfId="0" applyAlignment="1" applyBorder="1" applyFill="1" applyFont="1">
      <alignment horizontal="center"/>
    </xf>
    <xf borderId="1" fillId="17" fontId="3" numFmtId="0" xfId="0" applyAlignment="1" applyBorder="1" applyFont="1">
      <alignment horizontal="center" readingOrder="0"/>
    </xf>
    <xf borderId="0" fillId="2" fontId="2" numFmtId="0" xfId="0" applyFont="1"/>
    <xf borderId="10" fillId="18" fontId="3" numFmtId="0" xfId="0" applyAlignment="1" applyBorder="1" applyFill="1" applyFont="1">
      <alignment horizontal="left"/>
    </xf>
    <xf borderId="0" fillId="0" fontId="2" numFmtId="0" xfId="0" applyAlignment="1" applyFont="1">
      <alignment horizontal="left"/>
    </xf>
    <xf borderId="10" fillId="19" fontId="3" numFmtId="0" xfId="0" applyAlignment="1" applyBorder="1" applyFill="1" applyFont="1">
      <alignment horizontal="left"/>
    </xf>
    <xf borderId="10" fillId="20" fontId="3" numFmtId="0" xfId="0" applyAlignment="1" applyBorder="1" applyFill="1" applyFont="1">
      <alignment horizontal="left"/>
    </xf>
    <xf borderId="0" fillId="0" fontId="2" numFmtId="0" xfId="0" applyAlignment="1" applyFont="1">
      <alignment horizontal="center" readingOrder="0"/>
    </xf>
    <xf borderId="11" fillId="0" fontId="3" numFmtId="0" xfId="0" applyAlignment="1" applyBorder="1" applyFont="1">
      <alignment horizontal="center"/>
    </xf>
    <xf borderId="0" fillId="0" fontId="2" numFmtId="0" xfId="0" applyAlignment="1" applyFont="1">
      <alignment horizontal="left" readingOrder="0"/>
    </xf>
    <xf borderId="0" fillId="0" fontId="6" numFmtId="0" xfId="0" applyAlignment="1" applyFont="1">
      <alignment horizontal="center"/>
    </xf>
    <xf borderId="12" fillId="0" fontId="6" numFmtId="0" xfId="0" applyBorder="1" applyFont="1"/>
    <xf borderId="13" fillId="0" fontId="6" numFmtId="0" xfId="0" applyBorder="1" applyFont="1"/>
    <xf borderId="14" fillId="0" fontId="6" numFmtId="0" xfId="0" applyBorder="1" applyFont="1"/>
    <xf borderId="0" fillId="0" fontId="6" numFmtId="0" xfId="0" applyAlignment="1" applyFont="1">
      <alignment vertical="center"/>
    </xf>
    <xf borderId="15" fillId="0" fontId="6" numFmtId="0" xfId="0" applyBorder="1" applyFont="1"/>
    <xf borderId="16" fillId="0" fontId="6" numFmtId="0" xfId="0" applyBorder="1" applyFont="1"/>
    <xf borderId="17" fillId="0" fontId="6" numFmtId="0" xfId="0" applyBorder="1" applyFont="1"/>
    <xf borderId="18" fillId="0" fontId="6" numFmtId="0" xfId="0" applyBorder="1" applyFont="1"/>
    <xf borderId="19" fillId="0" fontId="6" numFmtId="0" xfId="0" applyBorder="1" applyFont="1"/>
    <xf borderId="20" fillId="0" fontId="6" numFmtId="0" xfId="0" applyBorder="1" applyFont="1"/>
    <xf borderId="7" fillId="0" fontId="6" numFmtId="0" xfId="0" applyBorder="1" applyFont="1"/>
    <xf borderId="8" fillId="0" fontId="6" numFmtId="0" xfId="0" applyBorder="1" applyFont="1"/>
    <xf borderId="0" fillId="0" fontId="6" numFmtId="0" xfId="0" applyAlignment="1" applyFont="1">
      <alignment horizontal="left"/>
    </xf>
    <xf borderId="10" fillId="15" fontId="6" numFmtId="0" xfId="0" applyBorder="1" applyFont="1"/>
    <xf borderId="21" fillId="0" fontId="6" numFmtId="0" xfId="0" applyBorder="1" applyFont="1"/>
    <xf borderId="22" fillId="0" fontId="6" numFmtId="0" xfId="0" applyBorder="1" applyFont="1"/>
    <xf borderId="23" fillId="0" fontId="6" numFmtId="0" xfId="0" applyBorder="1" applyFont="1"/>
    <xf borderId="24" fillId="0" fontId="6" numFmtId="0" xfId="0" applyBorder="1" applyFont="1"/>
    <xf borderId="25" fillId="0" fontId="6" numFmtId="0" xfId="0" applyBorder="1" applyFont="1"/>
    <xf borderId="26" fillId="0" fontId="6" numFmtId="0" xfId="0" applyBorder="1" applyFont="1"/>
    <xf borderId="10" fillId="21" fontId="6" numFmtId="0" xfId="0" applyBorder="1" applyFill="1" applyFont="1"/>
    <xf borderId="27" fillId="0" fontId="6" numFmtId="0" xfId="0" applyBorder="1" applyFont="1"/>
    <xf borderId="28" fillId="0" fontId="6" numFmtId="0" xfId="0" applyBorder="1" applyFont="1"/>
    <xf borderId="0" fillId="0" fontId="7" numFmtId="0" xfId="0" applyFont="1"/>
    <xf borderId="29" fillId="0" fontId="6" numFmtId="0" xfId="0" applyBorder="1" applyFont="1"/>
    <xf borderId="30" fillId="0" fontId="6" numFmtId="0" xfId="0" applyBorder="1" applyFont="1"/>
    <xf borderId="31" fillId="0" fontId="6" numFmtId="0" xfId="0" applyBorder="1" applyFont="1"/>
    <xf borderId="32" fillId="0" fontId="8" numFmtId="0" xfId="0" applyAlignment="1" applyBorder="1" applyFont="1">
      <alignment horizontal="center"/>
    </xf>
    <xf borderId="33" fillId="0" fontId="8" numFmtId="0" xfId="0" applyAlignment="1" applyBorder="1" applyFont="1">
      <alignment horizontal="center" vertical="top"/>
    </xf>
    <xf borderId="0" fillId="0" fontId="3" numFmtId="0" xfId="0" applyAlignment="1" applyFont="1">
      <alignment horizontal="center"/>
    </xf>
    <xf borderId="13" fillId="2" fontId="3" numFmtId="0" xfId="0" applyAlignment="1" applyBorder="1" applyFont="1">
      <alignment horizontal="center"/>
    </xf>
    <xf borderId="13" fillId="0" fontId="3" numFmtId="0" xfId="0" applyAlignment="1" applyBorder="1" applyFont="1">
      <alignment horizontal="center"/>
    </xf>
    <xf borderId="14" fillId="0" fontId="3" numFmtId="0" xfId="0" applyAlignment="1" applyBorder="1" applyFont="1">
      <alignment horizontal="center"/>
    </xf>
    <xf borderId="0" fillId="0" fontId="3" numFmtId="0" xfId="0" applyAlignment="1" applyFont="1">
      <alignment horizontal="center" vertical="center"/>
    </xf>
    <xf borderId="16" fillId="0" fontId="3" numFmtId="0" xfId="0" applyAlignment="1" applyBorder="1" applyFont="1">
      <alignment horizontal="center"/>
    </xf>
    <xf borderId="17" fillId="0" fontId="3" numFmtId="0" xfId="0" applyAlignment="1" applyBorder="1" applyFont="1">
      <alignment horizontal="center"/>
    </xf>
    <xf borderId="0" fillId="2" fontId="3" numFmtId="0" xfId="0" applyAlignment="1" applyFont="1">
      <alignment horizontal="center"/>
    </xf>
    <xf borderId="16" fillId="2" fontId="3" numFmtId="0" xfId="0" applyAlignment="1" applyBorder="1" applyFont="1">
      <alignment horizontal="center"/>
    </xf>
    <xf borderId="16" fillId="22" fontId="3" numFmtId="0" xfId="0" applyAlignment="1" applyBorder="1" applyFill="1" applyFont="1">
      <alignment horizontal="center"/>
    </xf>
    <xf borderId="17" fillId="22" fontId="3" numFmtId="0" xfId="0" applyAlignment="1" applyBorder="1" applyFont="1">
      <alignment horizontal="center"/>
    </xf>
    <xf borderId="19" fillId="22" fontId="3" numFmtId="0" xfId="0" applyAlignment="1" applyBorder="1" applyFont="1">
      <alignment horizontal="center"/>
    </xf>
    <xf borderId="19" fillId="0" fontId="3" numFmtId="0" xfId="0" applyAlignment="1" applyBorder="1" applyFont="1">
      <alignment horizontal="center"/>
    </xf>
    <xf borderId="15" fillId="14" fontId="3" numFmtId="0" xfId="0" applyAlignment="1" applyBorder="1" applyFont="1">
      <alignment horizontal="center" readingOrder="0"/>
    </xf>
    <xf borderId="34" fillId="14" fontId="3" numFmtId="0" xfId="0" applyAlignment="1" applyBorder="1" applyFont="1">
      <alignment horizontal="center" readingOrder="0"/>
    </xf>
    <xf borderId="16" fillId="13" fontId="3" numFmtId="0" xfId="0" applyAlignment="1" applyBorder="1" applyFont="1">
      <alignment horizontal="center"/>
    </xf>
    <xf borderId="13" fillId="14" fontId="3" numFmtId="0" xfId="0" applyAlignment="1" applyBorder="1" applyFont="1">
      <alignment horizontal="center" readingOrder="0"/>
    </xf>
    <xf borderId="34" fillId="11" fontId="3" numFmtId="0" xfId="0" applyAlignment="1" applyBorder="1" applyFont="1">
      <alignment horizontal="center"/>
    </xf>
    <xf borderId="18" fillId="14" fontId="3" numFmtId="0" xfId="0" applyAlignment="1" applyBorder="1" applyFont="1">
      <alignment horizontal="center"/>
    </xf>
    <xf borderId="13" fillId="14" fontId="3" numFmtId="0" xfId="0" applyAlignment="1" applyBorder="1" applyFont="1">
      <alignment horizontal="center"/>
    </xf>
    <xf borderId="15" fillId="14" fontId="3" numFmtId="0" xfId="0" applyAlignment="1" applyBorder="1" applyFont="1">
      <alignment horizontal="center"/>
    </xf>
    <xf borderId="16" fillId="14" fontId="3" numFmtId="0" xfId="0" applyAlignment="1" applyBorder="1" applyFont="1">
      <alignment horizontal="center"/>
    </xf>
    <xf borderId="19" fillId="14" fontId="3" numFmtId="0" xfId="0" applyAlignment="1" applyBorder="1" applyFont="1">
      <alignment horizontal="center"/>
    </xf>
    <xf borderId="16" fillId="14" fontId="3" numFmtId="0" xfId="0" applyAlignment="1" applyBorder="1" applyFont="1">
      <alignment horizontal="center" readingOrder="0"/>
    </xf>
    <xf borderId="16" fillId="11" fontId="3" numFmtId="0" xfId="0" applyAlignment="1" applyBorder="1" applyFont="1">
      <alignment horizontal="center"/>
    </xf>
    <xf borderId="18" fillId="14" fontId="3" numFmtId="0" xfId="0" applyAlignment="1" applyBorder="1" applyFont="1">
      <alignment horizontal="center" readingOrder="0"/>
    </xf>
    <xf borderId="19" fillId="14" fontId="3" numFmtId="0" xfId="0" applyAlignment="1" applyBorder="1" applyFont="1">
      <alignment horizontal="center" readingOrder="0"/>
    </xf>
    <xf borderId="19" fillId="11" fontId="3" numFmtId="0" xfId="0" applyAlignment="1" applyBorder="1" applyFont="1">
      <alignment horizontal="center"/>
    </xf>
    <xf borderId="19" fillId="13" fontId="3" numFmtId="0" xfId="0" applyAlignment="1" applyBorder="1" applyFont="1">
      <alignment horizontal="center"/>
    </xf>
    <xf borderId="12" fillId="14" fontId="3" numFmtId="0" xfId="0" applyAlignment="1" applyBorder="1" applyFont="1">
      <alignment horizontal="center" readingOrder="0"/>
    </xf>
    <xf borderId="34" fillId="11" fontId="3" numFmtId="0" xfId="0" applyAlignment="1" applyBorder="1" applyFont="1">
      <alignment horizontal="center" readingOrder="0"/>
    </xf>
    <xf borderId="12" fillId="2" fontId="3" numFmtId="0" xfId="0" applyAlignment="1" applyBorder="1" applyFont="1">
      <alignment horizontal="center" readingOrder="0"/>
    </xf>
    <xf borderId="18" fillId="13" fontId="3" numFmtId="0" xfId="0" applyAlignment="1" applyBorder="1" applyFont="1">
      <alignment horizontal="center"/>
    </xf>
    <xf borderId="13" fillId="11" fontId="3" numFmtId="0" xfId="0" applyAlignment="1" applyBorder="1" applyFont="1">
      <alignment horizontal="center"/>
    </xf>
    <xf borderId="13" fillId="11" fontId="3" numFmtId="0" xfId="0" applyAlignment="1" applyBorder="1" applyFont="1">
      <alignment horizontal="center" readingOrder="0"/>
    </xf>
    <xf borderId="14" fillId="13" fontId="3" numFmtId="0" xfId="0" applyAlignment="1" applyBorder="1" applyFont="1">
      <alignment horizontal="center"/>
    </xf>
    <xf borderId="12" fillId="0" fontId="3" numFmtId="0" xfId="0" applyAlignment="1" applyBorder="1" applyFont="1">
      <alignment horizontal="center"/>
    </xf>
    <xf borderId="17" fillId="13" fontId="3" numFmtId="0" xfId="0" applyAlignment="1" applyBorder="1" applyFont="1">
      <alignment horizontal="center"/>
    </xf>
    <xf borderId="12" fillId="0" fontId="3" numFmtId="0" xfId="0" applyAlignment="1" applyBorder="1" applyFont="1">
      <alignment horizontal="center" readingOrder="0"/>
    </xf>
    <xf borderId="15" fillId="0" fontId="3" numFmtId="0" xfId="0" applyAlignment="1" applyBorder="1" applyFont="1">
      <alignment horizontal="center" readingOrder="0"/>
    </xf>
    <xf borderId="13" fillId="16" fontId="3" numFmtId="0" xfId="0" applyAlignment="1" applyBorder="1" applyFont="1">
      <alignment horizontal="center"/>
    </xf>
    <xf borderId="18" fillId="13" fontId="3" numFmtId="0" xfId="0" applyAlignment="1" applyBorder="1" applyFont="1">
      <alignment horizontal="center" readingOrder="0"/>
    </xf>
    <xf borderId="20" fillId="13" fontId="3" numFmtId="0" xfId="0" applyAlignment="1" applyBorder="1" applyFont="1">
      <alignment horizontal="center"/>
    </xf>
    <xf borderId="10" fillId="22" fontId="3" numFmtId="0" xfId="0" applyAlignment="1" applyBorder="1" applyFont="1">
      <alignment horizontal="center"/>
    </xf>
    <xf borderId="13" fillId="16" fontId="3" numFmtId="0" xfId="0" applyAlignment="1" applyBorder="1" applyFont="1">
      <alignment horizontal="center" readingOrder="0"/>
    </xf>
    <xf borderId="16" fillId="15" fontId="3" numFmtId="0" xfId="0" applyAlignment="1" applyBorder="1" applyFont="1">
      <alignment horizontal="center"/>
    </xf>
    <xf borderId="34" fillId="2" fontId="3" numFmtId="0" xfId="0" applyAlignment="1" applyBorder="1" applyFont="1">
      <alignment horizontal="center"/>
    </xf>
    <xf borderId="15" fillId="0" fontId="3" numFmtId="0" xfId="0" applyAlignment="1" applyBorder="1" applyFont="1">
      <alignment horizontal="center"/>
    </xf>
    <xf borderId="18" fillId="15" fontId="3" numFmtId="0" xfId="0" applyAlignment="1" applyBorder="1" applyFont="1">
      <alignment horizontal="center"/>
    </xf>
    <xf borderId="10" fillId="2" fontId="3" numFmtId="0" xfId="0" applyAlignment="1" applyBorder="1" applyFont="1">
      <alignment horizontal="center"/>
    </xf>
    <xf borderId="15" fillId="15" fontId="3" numFmtId="0" xfId="0" applyAlignment="1" applyBorder="1" applyFont="1">
      <alignment horizontal="center"/>
    </xf>
    <xf borderId="15" fillId="15" fontId="3" numFmtId="0" xfId="0" applyAlignment="1" applyBorder="1" applyFont="1">
      <alignment horizontal="center" readingOrder="0"/>
    </xf>
    <xf borderId="15" fillId="2" fontId="3" numFmtId="0" xfId="0" applyAlignment="1" applyBorder="1" applyFont="1">
      <alignment horizontal="center" readingOrder="0"/>
    </xf>
    <xf borderId="13" fillId="2" fontId="3" numFmtId="0" xfId="0" applyAlignment="1" applyBorder="1" applyFont="1">
      <alignment horizontal="center" readingOrder="0"/>
    </xf>
    <xf borderId="18" fillId="2" fontId="3" numFmtId="0" xfId="0" applyAlignment="1" applyBorder="1" applyFont="1">
      <alignment horizontal="center"/>
    </xf>
    <xf borderId="15" fillId="2" fontId="3" numFmtId="0" xfId="0" applyAlignment="1" applyBorder="1" applyFont="1">
      <alignment horizontal="center"/>
    </xf>
    <xf borderId="16" fillId="2" fontId="3" numFmtId="0" xfId="0" applyAlignment="1" applyBorder="1" applyFont="1">
      <alignment horizontal="center" readingOrder="0"/>
    </xf>
    <xf borderId="34" fillId="2" fontId="3" numFmtId="0" xfId="0" applyAlignment="1" applyBorder="1" applyFont="1">
      <alignment horizontal="center" readingOrder="0"/>
    </xf>
    <xf borderId="14" fillId="2" fontId="3" numFmtId="0" xfId="0" applyAlignment="1" applyBorder="1" applyFont="1">
      <alignment horizontal="center"/>
    </xf>
    <xf borderId="17" fillId="2" fontId="3" numFmtId="0" xfId="0" applyAlignment="1" applyBorder="1" applyFont="1">
      <alignment horizontal="center"/>
    </xf>
    <xf borderId="19" fillId="2" fontId="3" numFmtId="0" xfId="0" applyAlignment="1" applyBorder="1" applyFont="1">
      <alignment horizontal="center"/>
    </xf>
    <xf borderId="18" fillId="2" fontId="3" numFmtId="0" xfId="0" applyAlignment="1" applyBorder="1" applyFont="1">
      <alignment horizontal="center" readingOrder="0"/>
    </xf>
    <xf borderId="19" fillId="2" fontId="3" numFmtId="0" xfId="0" applyAlignment="1" applyBorder="1" applyFont="1">
      <alignment horizontal="center" readingOrder="0"/>
    </xf>
    <xf borderId="0" fillId="2" fontId="2" numFmtId="0" xfId="0" applyAlignment="1" applyFont="1">
      <alignment horizontal="center" readingOrder="0"/>
    </xf>
    <xf borderId="12" fillId="2" fontId="3" numFmtId="0" xfId="0" applyAlignment="1" applyBorder="1" applyFont="1">
      <alignment horizontal="center"/>
    </xf>
    <xf borderId="20" fillId="2" fontId="3" numFmtId="0" xfId="0" applyAlignment="1" applyBorder="1" applyFon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11" Type="http://schemas.openxmlformats.org/officeDocument/2006/relationships/worksheet" Target="worksheets/sheet8.xml"/><Relationship Id="rId10" Type="http://schemas.openxmlformats.org/officeDocument/2006/relationships/worksheet" Target="worksheets/sheet7.xml"/><Relationship Id="rId12" Type="http://customschemas.google.com/relationships/workbookmetadata" Target="metadata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_rels/drawing3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276225</xdr:colOff>
      <xdr:row>17</xdr:row>
      <xdr:rowOff>66675</xdr:rowOff>
    </xdr:from>
    <xdr:ext cx="6781800" cy="781050"/>
    <xdr:sp>
      <xdr:nvSpPr>
        <xdr:cNvPr id="3" name="Shape 3"/>
        <xdr:cNvSpPr/>
      </xdr:nvSpPr>
      <xdr:spPr>
        <a:xfrm>
          <a:off x="1969388" y="3403763"/>
          <a:ext cx="6753225" cy="752475"/>
        </a:xfrm>
        <a:custGeom>
          <a:rect b="b" l="l" r="r" t="t"/>
          <a:pathLst>
            <a:path extrusionOk="0" h="942975" w="5638800">
              <a:moveTo>
                <a:pt x="5638800" y="0"/>
              </a:moveTo>
              <a:lnTo>
                <a:pt x="5438775" y="352425"/>
              </a:lnTo>
              <a:cubicBezTo>
                <a:pt x="5410200" y="412750"/>
                <a:pt x="5438775" y="473075"/>
                <a:pt x="5438775" y="533400"/>
              </a:cubicBezTo>
              <a:lnTo>
                <a:pt x="5572125" y="638175"/>
              </a:lnTo>
              <a:lnTo>
                <a:pt x="5600700" y="752475"/>
              </a:lnTo>
              <a:lnTo>
                <a:pt x="5581650" y="876300"/>
              </a:lnTo>
              <a:lnTo>
                <a:pt x="5448300" y="923925"/>
              </a:lnTo>
              <a:lnTo>
                <a:pt x="5267325" y="942975"/>
              </a:lnTo>
              <a:lnTo>
                <a:pt x="809625" y="942975"/>
              </a:lnTo>
              <a:lnTo>
                <a:pt x="676275" y="800100"/>
              </a:lnTo>
              <a:lnTo>
                <a:pt x="561975" y="714375"/>
              </a:lnTo>
              <a:lnTo>
                <a:pt x="371475" y="647700"/>
              </a:lnTo>
              <a:lnTo>
                <a:pt x="66675" y="571500"/>
              </a:lnTo>
              <a:lnTo>
                <a:pt x="0" y="9525"/>
              </a:lnTo>
              <a:lnTo>
                <a:pt x="5638800" y="0"/>
              </a:lnTo>
              <a:close/>
            </a:path>
          </a:pathLst>
        </a:custGeom>
        <a:noFill/>
        <a:ln cap="flat" cmpd="sng" w="25400">
          <a:solidFill>
            <a:srgbClr val="395E89"/>
          </a:solidFill>
          <a:prstDash val="solid"/>
          <a:round/>
          <a:headEnd len="sm" w="sm" type="none"/>
          <a:tailEnd len="sm" w="sm" type="none"/>
        </a:ln>
      </xdr:spPr>
      <xdr:txBody>
        <a:bodyPr anchorCtr="0" anchor="t" bIns="45700" lIns="91425" spcFirstLastPara="1" rIns="91425" wrap="square" tIns="45700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sz="1100"/>
        </a:p>
      </xdr:txBody>
    </xdr:sp>
    <xdr:clientData fLocksWithSheet="0"/>
  </xdr:oneCellAnchor>
  <xdr:oneCellAnchor>
    <xdr:from>
      <xdr:col>1</xdr:col>
      <xdr:colOff>476250</xdr:colOff>
      <xdr:row>12</xdr:row>
      <xdr:rowOff>0</xdr:rowOff>
    </xdr:from>
    <xdr:ext cx="1009650" cy="981075"/>
    <xdr:sp>
      <xdr:nvSpPr>
        <xdr:cNvPr id="4" name="Shape 4"/>
        <xdr:cNvSpPr/>
      </xdr:nvSpPr>
      <xdr:spPr>
        <a:xfrm>
          <a:off x="4855463" y="3298988"/>
          <a:ext cx="981075" cy="962025"/>
        </a:xfrm>
        <a:custGeom>
          <a:rect b="b" l="l" r="r" t="t"/>
          <a:pathLst>
            <a:path extrusionOk="0" h="838200" w="647700">
              <a:moveTo>
                <a:pt x="0" y="838200"/>
              </a:moveTo>
              <a:lnTo>
                <a:pt x="38100" y="266700"/>
              </a:lnTo>
              <a:lnTo>
                <a:pt x="209550" y="238125"/>
              </a:lnTo>
              <a:lnTo>
                <a:pt x="238125" y="19050"/>
              </a:lnTo>
              <a:lnTo>
                <a:pt x="457200" y="0"/>
              </a:lnTo>
              <a:lnTo>
                <a:pt x="485775" y="257175"/>
              </a:lnTo>
              <a:lnTo>
                <a:pt x="619125" y="276225"/>
              </a:lnTo>
              <a:lnTo>
                <a:pt x="647700" y="837491"/>
              </a:lnTo>
              <a:lnTo>
                <a:pt x="0" y="838200"/>
              </a:lnTo>
              <a:close/>
            </a:path>
          </a:pathLst>
        </a:custGeom>
        <a:solidFill>
          <a:schemeClr val="accent1"/>
        </a:solidFill>
        <a:ln cap="flat" cmpd="sng" w="25400">
          <a:solidFill>
            <a:srgbClr val="395E89"/>
          </a:solidFill>
          <a:prstDash val="solid"/>
          <a:round/>
          <a:headEnd len="sm" w="sm" type="none"/>
          <a:tailEnd len="sm" w="sm" type="none"/>
        </a:ln>
      </xdr:spPr>
      <xdr:txBody>
        <a:bodyPr anchorCtr="0" anchor="t" bIns="45700" lIns="91425" spcFirstLastPara="1" rIns="91425" wrap="square" tIns="45700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sz="1100"/>
        </a:p>
      </xdr:txBody>
    </xdr:sp>
    <xdr:clientData fLocksWithSheet="0"/>
  </xdr:oneCellAnchor>
  <xdr:oneCellAnchor>
    <xdr:from>
      <xdr:col>6</xdr:col>
      <xdr:colOff>381000</xdr:colOff>
      <xdr:row>20</xdr:row>
      <xdr:rowOff>190500</xdr:rowOff>
    </xdr:from>
    <xdr:ext cx="314325" cy="142875"/>
    <xdr:grpSp>
      <xdr:nvGrpSpPr>
        <xdr:cNvPr id="2" name="Shape 2"/>
        <xdr:cNvGrpSpPr/>
      </xdr:nvGrpSpPr>
      <xdr:grpSpPr>
        <a:xfrm>
          <a:off x="5188838" y="3708563"/>
          <a:ext cx="314325" cy="142875"/>
          <a:chOff x="5188838" y="3708563"/>
          <a:chExt cx="314325" cy="142875"/>
        </a:xfrm>
      </xdr:grpSpPr>
      <xdr:grpSp>
        <xdr:nvGrpSpPr>
          <xdr:cNvPr id="5" name="Shape 5"/>
          <xdr:cNvGrpSpPr/>
        </xdr:nvGrpSpPr>
        <xdr:grpSpPr>
          <a:xfrm>
            <a:off x="5188838" y="3708563"/>
            <a:ext cx="314325" cy="142875"/>
            <a:chOff x="2688981" y="1590675"/>
            <a:chExt cx="306657" cy="144000"/>
          </a:xfrm>
        </xdr:grpSpPr>
        <xdr:sp>
          <xdr:nvSpPr>
            <xdr:cNvPr id="6" name="Shape 6"/>
            <xdr:cNvSpPr/>
          </xdr:nvSpPr>
          <xdr:spPr>
            <a:xfrm>
              <a:off x="2688981" y="1590675"/>
              <a:ext cx="306650" cy="144000"/>
            </a:xfrm>
            <a:prstGeom prst="rect">
              <a:avLst/>
            </a:prstGeom>
            <a:noFill/>
            <a:ln>
              <a:noFill/>
            </a:ln>
          </xdr:spPr>
          <xdr:txBody>
            <a:bodyPr anchorCtr="0" anchor="ctr" bIns="91425" lIns="91425" spcFirstLastPara="1" rIns="91425" wrap="square" tIns="91425">
              <a:noAutofit/>
            </a:bodyPr>
            <a:lstStyle/>
            <a:p>
              <a:pPr indent="0" lvl="0" marL="0" rtl="0" algn="l">
                <a:spcBef>
                  <a:spcPts val="0"/>
                </a:spcBef>
                <a:spcAft>
                  <a:spcPts val="0"/>
                </a:spcAft>
                <a:buNone/>
              </a:pPr>
              <a:r>
                <a:t/>
              </a:r>
              <a:endParaRPr sz="1400"/>
            </a:p>
          </xdr:txBody>
        </xdr:sp>
        <xdr:sp>
          <xdr:nvSpPr>
            <xdr:cNvPr id="7" name="Shape 7"/>
            <xdr:cNvSpPr/>
          </xdr:nvSpPr>
          <xdr:spPr>
            <a:xfrm>
              <a:off x="2775438" y="1590675"/>
              <a:ext cx="144000" cy="142875"/>
            </a:xfrm>
            <a:prstGeom prst="ellipse">
              <a:avLst/>
            </a:prstGeom>
            <a:noFill/>
            <a:ln cap="flat" cmpd="sng" w="12700">
              <a:solidFill>
                <a:schemeClr val="dk1"/>
              </a:solidFill>
              <a:prstDash val="solid"/>
              <a:round/>
              <a:headEnd len="sm" w="sm" type="none"/>
              <a:tailEnd len="sm" w="sm" type="none"/>
            </a:ln>
          </xdr:spPr>
          <xdr:txBody>
            <a:bodyPr anchorCtr="0" anchor="t" bIns="45700" lIns="91425" spcFirstLastPara="1" rIns="91425" wrap="square" tIns="45700">
              <a:noAutofit/>
            </a:bodyPr>
            <a:lstStyle/>
            <a:p>
              <a:pPr indent="0" lvl="0" marL="0" rtl="0" algn="l">
                <a:spcBef>
                  <a:spcPts val="0"/>
                </a:spcBef>
                <a:spcAft>
                  <a:spcPts val="0"/>
                </a:spcAft>
                <a:buNone/>
              </a:pPr>
              <a:r>
                <a:t/>
              </a:r>
              <a:endParaRPr sz="1100"/>
            </a:p>
          </xdr:txBody>
        </xdr:sp>
        <xdr:sp>
          <xdr:nvSpPr>
            <xdr:cNvPr id="8" name="Shape 8"/>
            <xdr:cNvSpPr/>
          </xdr:nvSpPr>
          <xdr:spPr>
            <a:xfrm>
              <a:off x="2688981" y="1590675"/>
              <a:ext cx="144732" cy="144000"/>
            </a:xfrm>
            <a:prstGeom prst="arc">
              <a:avLst>
                <a:gd fmla="val 16200000" name="adj1"/>
                <a:gd fmla="val 5678128" name="adj2"/>
              </a:avLst>
            </a:prstGeom>
            <a:noFill/>
            <a:ln cap="flat" cmpd="sng" w="9525">
              <a:solidFill>
                <a:schemeClr val="dk1"/>
              </a:solidFill>
              <a:prstDash val="solid"/>
              <a:round/>
              <a:headEnd len="sm" w="sm" type="none"/>
              <a:tailEnd len="sm" w="sm" type="none"/>
            </a:ln>
          </xdr:spPr>
          <xdr:txBody>
            <a:bodyPr anchorCtr="0" anchor="t" bIns="45700" lIns="91425" spcFirstLastPara="1" rIns="91425" wrap="square" tIns="45700">
              <a:noAutofit/>
            </a:bodyPr>
            <a:lstStyle/>
            <a:p>
              <a:pPr indent="0" lvl="0" marL="0" rtl="0" algn="l">
                <a:spcBef>
                  <a:spcPts val="0"/>
                </a:spcBef>
                <a:spcAft>
                  <a:spcPts val="0"/>
                </a:spcAft>
                <a:buNone/>
              </a:pPr>
              <a:r>
                <a:t/>
              </a:r>
              <a:endParaRPr sz="1100"/>
            </a:p>
          </xdr:txBody>
        </xdr:sp>
        <xdr:sp>
          <xdr:nvSpPr>
            <xdr:cNvPr id="9" name="Shape 9"/>
            <xdr:cNvSpPr/>
          </xdr:nvSpPr>
          <xdr:spPr>
            <a:xfrm flipH="1">
              <a:off x="2851638" y="1590675"/>
              <a:ext cx="144000" cy="144000"/>
            </a:xfrm>
            <a:prstGeom prst="arc">
              <a:avLst>
                <a:gd fmla="val 16200000" name="adj1"/>
                <a:gd fmla="val 5678128" name="adj2"/>
              </a:avLst>
            </a:prstGeom>
            <a:noFill/>
            <a:ln cap="flat" cmpd="sng" w="9525">
              <a:solidFill>
                <a:schemeClr val="dk1"/>
              </a:solidFill>
              <a:prstDash val="solid"/>
              <a:round/>
              <a:headEnd len="sm" w="sm" type="none"/>
              <a:tailEnd len="sm" w="sm" type="none"/>
            </a:ln>
          </xdr:spPr>
          <xdr:txBody>
            <a:bodyPr anchorCtr="0" anchor="t" bIns="45700" lIns="91425" spcFirstLastPara="1" rIns="91425" wrap="square" tIns="45700">
              <a:noAutofit/>
            </a:bodyPr>
            <a:lstStyle/>
            <a:p>
              <a:pPr indent="0" lvl="0" marL="0" rtl="0" algn="l">
                <a:spcBef>
                  <a:spcPts val="0"/>
                </a:spcBef>
                <a:spcAft>
                  <a:spcPts val="0"/>
                </a:spcAft>
                <a:buNone/>
              </a:pPr>
              <a:r>
                <a:t/>
              </a:r>
              <a:endParaRPr sz="1100"/>
            </a:p>
          </xdr:txBody>
        </xdr:sp>
      </xdr:grpSp>
    </xdr:grpSp>
    <xdr:clientData fLocksWithSheet="0"/>
  </xdr:oneCellAnchor>
  <xdr:oneCellAnchor>
    <xdr:from>
      <xdr:col>0</xdr:col>
      <xdr:colOff>266700</xdr:colOff>
      <xdr:row>20</xdr:row>
      <xdr:rowOff>-19050</xdr:rowOff>
    </xdr:from>
    <xdr:ext cx="6715125" cy="38100"/>
    <xdr:grpSp>
      <xdr:nvGrpSpPr>
        <xdr:cNvPr id="2" name="Shape 2"/>
        <xdr:cNvGrpSpPr/>
      </xdr:nvGrpSpPr>
      <xdr:grpSpPr>
        <a:xfrm>
          <a:off x="1988438" y="3780000"/>
          <a:ext cx="6715125" cy="0"/>
          <a:chOff x="1988438" y="3780000"/>
          <a:chExt cx="6715125" cy="0"/>
        </a:xfrm>
      </xdr:grpSpPr>
      <xdr:cxnSp>
        <xdr:nvCxnSpPr>
          <xdr:cNvPr id="10" name="Shape 10"/>
          <xdr:cNvCxnSpPr/>
        </xdr:nvCxnSpPr>
        <xdr:spPr>
          <a:xfrm rot="10800000">
            <a:off x="1988438" y="3780000"/>
            <a:ext cx="6715125" cy="0"/>
          </a:xfrm>
          <a:prstGeom prst="straightConnector1">
            <a:avLst/>
          </a:prstGeom>
          <a:noFill/>
          <a:ln cap="flat" cmpd="sng" w="9525">
            <a:solidFill>
              <a:srgbClr val="4A7DBA"/>
            </a:solidFill>
            <a:prstDash val="solid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11</xdr:col>
      <xdr:colOff>495300</xdr:colOff>
      <xdr:row>7</xdr:row>
      <xdr:rowOff>76200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1" name="Shape 11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11</xdr:col>
      <xdr:colOff>476250</xdr:colOff>
      <xdr:row>6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11</xdr:col>
      <xdr:colOff>457200</xdr:colOff>
      <xdr:row>5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11</xdr:col>
      <xdr:colOff>447675</xdr:colOff>
      <xdr:row>4</xdr:row>
      <xdr:rowOff>66675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12</xdr:col>
      <xdr:colOff>76200</xdr:colOff>
      <xdr:row>14</xdr:row>
      <xdr:rowOff>76200</xdr:rowOff>
    </xdr:from>
    <xdr:ext cx="457200" cy="38100"/>
    <xdr:grpSp>
      <xdr:nvGrpSpPr>
        <xdr:cNvPr id="2" name="Shape 2"/>
        <xdr:cNvGrpSpPr/>
      </xdr:nvGrpSpPr>
      <xdr:grpSpPr>
        <a:xfrm>
          <a:off x="5117400" y="3780000"/>
          <a:ext cx="457200" cy="0"/>
          <a:chOff x="5117400" y="3780000"/>
          <a:chExt cx="457200" cy="0"/>
        </a:xfrm>
      </xdr:grpSpPr>
      <xdr:cxnSp>
        <xdr:nvCxnSpPr>
          <xdr:cNvPr id="13" name="Shape 13"/>
          <xdr:cNvCxnSpPr/>
        </xdr:nvCxnSpPr>
        <xdr:spPr>
          <a:xfrm rot="10800000">
            <a:off x="5117400" y="3780000"/>
            <a:ext cx="457200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12</xdr:col>
      <xdr:colOff>76200</xdr:colOff>
      <xdr:row>16</xdr:row>
      <xdr:rowOff>85725</xdr:rowOff>
    </xdr:from>
    <xdr:ext cx="457200" cy="38100"/>
    <xdr:grpSp>
      <xdr:nvGrpSpPr>
        <xdr:cNvPr id="2" name="Shape 2"/>
        <xdr:cNvGrpSpPr/>
      </xdr:nvGrpSpPr>
      <xdr:grpSpPr>
        <a:xfrm>
          <a:off x="5117400" y="3780000"/>
          <a:ext cx="457200" cy="0"/>
          <a:chOff x="5117400" y="3780000"/>
          <a:chExt cx="457200" cy="0"/>
        </a:xfrm>
      </xdr:grpSpPr>
      <xdr:cxnSp>
        <xdr:nvCxnSpPr>
          <xdr:cNvPr id="13" name="Shape 13"/>
          <xdr:cNvCxnSpPr/>
        </xdr:nvCxnSpPr>
        <xdr:spPr>
          <a:xfrm rot="10800000">
            <a:off x="5117400" y="3780000"/>
            <a:ext cx="457200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12</xdr:col>
      <xdr:colOff>76200</xdr:colOff>
      <xdr:row>15</xdr:row>
      <xdr:rowOff>76200</xdr:rowOff>
    </xdr:from>
    <xdr:ext cx="457200" cy="38100"/>
    <xdr:grpSp>
      <xdr:nvGrpSpPr>
        <xdr:cNvPr id="2" name="Shape 2"/>
        <xdr:cNvGrpSpPr/>
      </xdr:nvGrpSpPr>
      <xdr:grpSpPr>
        <a:xfrm>
          <a:off x="5117400" y="3780000"/>
          <a:ext cx="457200" cy="0"/>
          <a:chOff x="5117400" y="3780000"/>
          <a:chExt cx="457200" cy="0"/>
        </a:xfrm>
      </xdr:grpSpPr>
      <xdr:cxnSp>
        <xdr:nvCxnSpPr>
          <xdr:cNvPr id="13" name="Shape 13"/>
          <xdr:cNvCxnSpPr/>
        </xdr:nvCxnSpPr>
        <xdr:spPr>
          <a:xfrm rot="10800000">
            <a:off x="5117400" y="3780000"/>
            <a:ext cx="457200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12</xdr:col>
      <xdr:colOff>76200</xdr:colOff>
      <xdr:row>18</xdr:row>
      <xdr:rowOff>104775</xdr:rowOff>
    </xdr:from>
    <xdr:ext cx="457200" cy="38100"/>
    <xdr:grpSp>
      <xdr:nvGrpSpPr>
        <xdr:cNvPr id="2" name="Shape 2"/>
        <xdr:cNvGrpSpPr/>
      </xdr:nvGrpSpPr>
      <xdr:grpSpPr>
        <a:xfrm>
          <a:off x="5117400" y="3780000"/>
          <a:ext cx="457200" cy="0"/>
          <a:chOff x="5117400" y="3780000"/>
          <a:chExt cx="457200" cy="0"/>
        </a:xfrm>
      </xdr:grpSpPr>
      <xdr:cxnSp>
        <xdr:nvCxnSpPr>
          <xdr:cNvPr id="13" name="Shape 13"/>
          <xdr:cNvCxnSpPr/>
        </xdr:nvCxnSpPr>
        <xdr:spPr>
          <a:xfrm rot="10800000">
            <a:off x="5117400" y="3780000"/>
            <a:ext cx="457200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12</xdr:col>
      <xdr:colOff>76200</xdr:colOff>
      <xdr:row>19</xdr:row>
      <xdr:rowOff>76200</xdr:rowOff>
    </xdr:from>
    <xdr:ext cx="457200" cy="38100"/>
    <xdr:grpSp>
      <xdr:nvGrpSpPr>
        <xdr:cNvPr id="2" name="Shape 2"/>
        <xdr:cNvGrpSpPr/>
      </xdr:nvGrpSpPr>
      <xdr:grpSpPr>
        <a:xfrm>
          <a:off x="5117400" y="3780000"/>
          <a:ext cx="457200" cy="0"/>
          <a:chOff x="5117400" y="3780000"/>
          <a:chExt cx="457200" cy="0"/>
        </a:xfrm>
      </xdr:grpSpPr>
      <xdr:cxnSp>
        <xdr:nvCxnSpPr>
          <xdr:cNvPr id="13" name="Shape 13"/>
          <xdr:cNvCxnSpPr/>
        </xdr:nvCxnSpPr>
        <xdr:spPr>
          <a:xfrm rot="10800000">
            <a:off x="5117400" y="3780000"/>
            <a:ext cx="457200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12</xdr:col>
      <xdr:colOff>76200</xdr:colOff>
      <xdr:row>20</xdr:row>
      <xdr:rowOff>95250</xdr:rowOff>
    </xdr:from>
    <xdr:ext cx="457200" cy="38100"/>
    <xdr:grpSp>
      <xdr:nvGrpSpPr>
        <xdr:cNvPr id="2" name="Shape 2"/>
        <xdr:cNvGrpSpPr/>
      </xdr:nvGrpSpPr>
      <xdr:grpSpPr>
        <a:xfrm>
          <a:off x="5117400" y="3780000"/>
          <a:ext cx="457200" cy="0"/>
          <a:chOff x="5117400" y="3780000"/>
          <a:chExt cx="457200" cy="0"/>
        </a:xfrm>
      </xdr:grpSpPr>
      <xdr:cxnSp>
        <xdr:nvCxnSpPr>
          <xdr:cNvPr id="13" name="Shape 13"/>
          <xdr:cNvCxnSpPr/>
        </xdr:nvCxnSpPr>
        <xdr:spPr>
          <a:xfrm rot="10800000">
            <a:off x="5117400" y="3780000"/>
            <a:ext cx="457200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4</xdr:col>
      <xdr:colOff>266700</xdr:colOff>
      <xdr:row>19</xdr:row>
      <xdr:rowOff>114300</xdr:rowOff>
    </xdr:from>
    <xdr:ext cx="38100" cy="447675"/>
    <xdr:grpSp>
      <xdr:nvGrpSpPr>
        <xdr:cNvPr id="2" name="Shape 2"/>
        <xdr:cNvGrpSpPr/>
      </xdr:nvGrpSpPr>
      <xdr:grpSpPr>
        <a:xfrm>
          <a:off x="5346000" y="3556163"/>
          <a:ext cx="0" cy="447675"/>
          <a:chOff x="5346000" y="3556163"/>
          <a:chExt cx="0" cy="447675"/>
        </a:xfrm>
      </xdr:grpSpPr>
      <xdr:cxnSp>
        <xdr:nvCxnSpPr>
          <xdr:cNvPr id="14" name="Shape 14"/>
          <xdr:cNvCxnSpPr/>
        </xdr:nvCxnSpPr>
        <xdr:spPr>
          <a:xfrm>
            <a:off x="5346000" y="3556163"/>
            <a:ext cx="0" cy="447675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5</xdr:col>
      <xdr:colOff>257175</xdr:colOff>
      <xdr:row>19</xdr:row>
      <xdr:rowOff>123825</xdr:rowOff>
    </xdr:from>
    <xdr:ext cx="38100" cy="447675"/>
    <xdr:grpSp>
      <xdr:nvGrpSpPr>
        <xdr:cNvPr id="2" name="Shape 2"/>
        <xdr:cNvGrpSpPr/>
      </xdr:nvGrpSpPr>
      <xdr:grpSpPr>
        <a:xfrm>
          <a:off x="5346000" y="3556163"/>
          <a:ext cx="0" cy="447675"/>
          <a:chOff x="5346000" y="3556163"/>
          <a:chExt cx="0" cy="447675"/>
        </a:xfrm>
      </xdr:grpSpPr>
      <xdr:cxnSp>
        <xdr:nvCxnSpPr>
          <xdr:cNvPr id="14" name="Shape 14"/>
          <xdr:cNvCxnSpPr/>
        </xdr:nvCxnSpPr>
        <xdr:spPr>
          <a:xfrm>
            <a:off x="5346000" y="3556163"/>
            <a:ext cx="0" cy="447675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6</xdr:col>
      <xdr:colOff>285750</xdr:colOff>
      <xdr:row>19</xdr:row>
      <xdr:rowOff>123825</xdr:rowOff>
    </xdr:from>
    <xdr:ext cx="38100" cy="447675"/>
    <xdr:grpSp>
      <xdr:nvGrpSpPr>
        <xdr:cNvPr id="2" name="Shape 2"/>
        <xdr:cNvGrpSpPr/>
      </xdr:nvGrpSpPr>
      <xdr:grpSpPr>
        <a:xfrm>
          <a:off x="5346000" y="3556163"/>
          <a:ext cx="0" cy="447675"/>
          <a:chOff x="5346000" y="3556163"/>
          <a:chExt cx="0" cy="447675"/>
        </a:xfrm>
      </xdr:grpSpPr>
      <xdr:cxnSp>
        <xdr:nvCxnSpPr>
          <xdr:cNvPr id="14" name="Shape 14"/>
          <xdr:cNvCxnSpPr/>
        </xdr:nvCxnSpPr>
        <xdr:spPr>
          <a:xfrm>
            <a:off x="5346000" y="3556163"/>
            <a:ext cx="0" cy="447675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7</xdr:col>
      <xdr:colOff>247650</xdr:colOff>
      <xdr:row>19</xdr:row>
      <xdr:rowOff>133350</xdr:rowOff>
    </xdr:from>
    <xdr:ext cx="38100" cy="447675"/>
    <xdr:grpSp>
      <xdr:nvGrpSpPr>
        <xdr:cNvPr id="2" name="Shape 2"/>
        <xdr:cNvGrpSpPr/>
      </xdr:nvGrpSpPr>
      <xdr:grpSpPr>
        <a:xfrm>
          <a:off x="5346000" y="3556163"/>
          <a:ext cx="0" cy="447675"/>
          <a:chOff x="5346000" y="3556163"/>
          <a:chExt cx="0" cy="447675"/>
        </a:xfrm>
      </xdr:grpSpPr>
      <xdr:cxnSp>
        <xdr:nvCxnSpPr>
          <xdr:cNvPr id="14" name="Shape 14"/>
          <xdr:cNvCxnSpPr/>
        </xdr:nvCxnSpPr>
        <xdr:spPr>
          <a:xfrm>
            <a:off x="5346000" y="3556163"/>
            <a:ext cx="0" cy="447675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8</xdr:col>
      <xdr:colOff>266700</xdr:colOff>
      <xdr:row>19</xdr:row>
      <xdr:rowOff>133350</xdr:rowOff>
    </xdr:from>
    <xdr:ext cx="38100" cy="447675"/>
    <xdr:grpSp>
      <xdr:nvGrpSpPr>
        <xdr:cNvPr id="2" name="Shape 2"/>
        <xdr:cNvGrpSpPr/>
      </xdr:nvGrpSpPr>
      <xdr:grpSpPr>
        <a:xfrm>
          <a:off x="5346000" y="3556163"/>
          <a:ext cx="0" cy="447675"/>
          <a:chOff x="5346000" y="3556163"/>
          <a:chExt cx="0" cy="447675"/>
        </a:xfrm>
      </xdr:grpSpPr>
      <xdr:cxnSp>
        <xdr:nvCxnSpPr>
          <xdr:cNvPr id="14" name="Shape 14"/>
          <xdr:cNvCxnSpPr/>
        </xdr:nvCxnSpPr>
        <xdr:spPr>
          <a:xfrm>
            <a:off x="5346000" y="3556163"/>
            <a:ext cx="0" cy="447675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10</xdr:col>
      <xdr:colOff>257175</xdr:colOff>
      <xdr:row>19</xdr:row>
      <xdr:rowOff>123825</xdr:rowOff>
    </xdr:from>
    <xdr:ext cx="38100" cy="447675"/>
    <xdr:grpSp>
      <xdr:nvGrpSpPr>
        <xdr:cNvPr id="2" name="Shape 2"/>
        <xdr:cNvGrpSpPr/>
      </xdr:nvGrpSpPr>
      <xdr:grpSpPr>
        <a:xfrm>
          <a:off x="5346000" y="3556163"/>
          <a:ext cx="0" cy="447675"/>
          <a:chOff x="5346000" y="3556163"/>
          <a:chExt cx="0" cy="447675"/>
        </a:xfrm>
      </xdr:grpSpPr>
      <xdr:cxnSp>
        <xdr:nvCxnSpPr>
          <xdr:cNvPr id="14" name="Shape 14"/>
          <xdr:cNvCxnSpPr/>
        </xdr:nvCxnSpPr>
        <xdr:spPr>
          <a:xfrm>
            <a:off x="5346000" y="3556163"/>
            <a:ext cx="0" cy="447675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11</xdr:col>
      <xdr:colOff>266700</xdr:colOff>
      <xdr:row>19</xdr:row>
      <xdr:rowOff>133350</xdr:rowOff>
    </xdr:from>
    <xdr:ext cx="38100" cy="447675"/>
    <xdr:grpSp>
      <xdr:nvGrpSpPr>
        <xdr:cNvPr id="2" name="Shape 2"/>
        <xdr:cNvGrpSpPr/>
      </xdr:nvGrpSpPr>
      <xdr:grpSpPr>
        <a:xfrm>
          <a:off x="5346000" y="3556163"/>
          <a:ext cx="0" cy="447675"/>
          <a:chOff x="5346000" y="3556163"/>
          <a:chExt cx="0" cy="447675"/>
        </a:xfrm>
      </xdr:grpSpPr>
      <xdr:cxnSp>
        <xdr:nvCxnSpPr>
          <xdr:cNvPr id="14" name="Shape 14"/>
          <xdr:cNvCxnSpPr/>
        </xdr:nvCxnSpPr>
        <xdr:spPr>
          <a:xfrm>
            <a:off x="5346000" y="3556163"/>
            <a:ext cx="0" cy="447675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238125</xdr:colOff>
      <xdr:row>19</xdr:row>
      <xdr:rowOff>142875</xdr:rowOff>
    </xdr:from>
    <xdr:ext cx="38100" cy="447675"/>
    <xdr:grpSp>
      <xdr:nvGrpSpPr>
        <xdr:cNvPr id="2" name="Shape 2"/>
        <xdr:cNvGrpSpPr/>
      </xdr:nvGrpSpPr>
      <xdr:grpSpPr>
        <a:xfrm>
          <a:off x="5346000" y="3556163"/>
          <a:ext cx="0" cy="447675"/>
          <a:chOff x="5346000" y="3556163"/>
          <a:chExt cx="0" cy="447675"/>
        </a:xfrm>
      </xdr:grpSpPr>
      <xdr:cxnSp>
        <xdr:nvCxnSpPr>
          <xdr:cNvPr id="14" name="Shape 14"/>
          <xdr:cNvCxnSpPr/>
        </xdr:nvCxnSpPr>
        <xdr:spPr>
          <a:xfrm>
            <a:off x="5346000" y="3556163"/>
            <a:ext cx="0" cy="447675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1</xdr:col>
      <xdr:colOff>-9525</xdr:colOff>
      <xdr:row>3</xdr:row>
      <xdr:rowOff>57150</xdr:rowOff>
    </xdr:from>
    <xdr:ext cx="6915150" cy="495300"/>
    <xdr:sp>
      <xdr:nvSpPr>
        <xdr:cNvPr id="15" name="Shape 15"/>
        <xdr:cNvSpPr/>
      </xdr:nvSpPr>
      <xdr:spPr>
        <a:xfrm flipH="1">
          <a:off x="1902713" y="3541875"/>
          <a:ext cx="6886575" cy="476250"/>
        </a:xfrm>
        <a:custGeom>
          <a:rect b="b" l="l" r="r" t="t"/>
          <a:pathLst>
            <a:path extrusionOk="0" h="624316" w="6918614">
              <a:moveTo>
                <a:pt x="6918614" y="624316"/>
              </a:moveTo>
              <a:cubicBezTo>
                <a:pt x="6912120" y="487935"/>
                <a:pt x="6905626" y="351554"/>
                <a:pt x="6684819" y="251975"/>
              </a:cubicBezTo>
              <a:cubicBezTo>
                <a:pt x="6464012" y="152396"/>
                <a:pt x="6513080" y="57489"/>
                <a:pt x="5593773" y="26839"/>
              </a:cubicBezTo>
              <a:cubicBezTo>
                <a:pt x="4674466" y="-3811"/>
                <a:pt x="2101274" y="-27176"/>
                <a:pt x="1168978" y="68074"/>
              </a:cubicBezTo>
              <a:cubicBezTo>
                <a:pt x="236683" y="163324"/>
                <a:pt x="207818" y="524737"/>
                <a:pt x="0" y="598339"/>
              </a:cubicBezTo>
            </a:path>
          </a:pathLst>
        </a:custGeom>
        <a:noFill/>
        <a:ln cap="flat" cmpd="sng" w="25400">
          <a:solidFill>
            <a:srgbClr val="395E89"/>
          </a:solidFill>
          <a:prstDash val="solid"/>
          <a:round/>
          <a:headEnd len="sm" w="sm" type="none"/>
          <a:tailEnd len="sm" w="sm" type="none"/>
        </a:ln>
      </xdr:spPr>
      <xdr:txBody>
        <a:bodyPr anchorCtr="0" anchor="t" bIns="45700" lIns="91425" spcFirstLastPara="1" rIns="91425" wrap="square" tIns="45700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sz="1100"/>
        </a:p>
      </xdr:txBody>
    </xdr:sp>
    <xdr:clientData fLocksWithSheet="0"/>
  </xdr:oneCellAnchor>
  <xdr:oneCellAnchor>
    <xdr:from>
      <xdr:col>1</xdr:col>
      <xdr:colOff>-9525</xdr:colOff>
      <xdr:row>5</xdr:row>
      <xdr:rowOff>142875</xdr:rowOff>
    </xdr:from>
    <xdr:ext cx="6924675" cy="523875"/>
    <xdr:sp>
      <xdr:nvSpPr>
        <xdr:cNvPr id="16" name="Shape 16"/>
        <xdr:cNvSpPr/>
      </xdr:nvSpPr>
      <xdr:spPr>
        <a:xfrm rot="10800000">
          <a:off x="1897950" y="3532350"/>
          <a:ext cx="6896100" cy="495300"/>
        </a:xfrm>
        <a:custGeom>
          <a:rect b="b" l="l" r="r" t="t"/>
          <a:pathLst>
            <a:path extrusionOk="0" h="648813" w="6927272">
              <a:moveTo>
                <a:pt x="6927272" y="648813"/>
              </a:moveTo>
              <a:cubicBezTo>
                <a:pt x="6920778" y="512432"/>
                <a:pt x="6914284" y="376051"/>
                <a:pt x="6693477" y="276472"/>
              </a:cubicBezTo>
              <a:cubicBezTo>
                <a:pt x="6472670" y="176893"/>
                <a:pt x="6526067" y="88859"/>
                <a:pt x="5602431" y="51336"/>
              </a:cubicBezTo>
              <a:cubicBezTo>
                <a:pt x="4678795" y="13813"/>
                <a:pt x="2085397" y="-42471"/>
                <a:pt x="1151658" y="51336"/>
              </a:cubicBezTo>
              <a:cubicBezTo>
                <a:pt x="217920" y="145143"/>
                <a:pt x="207818" y="540575"/>
                <a:pt x="0" y="614177"/>
              </a:cubicBezTo>
            </a:path>
          </a:pathLst>
        </a:custGeom>
        <a:noFill/>
        <a:ln cap="flat" cmpd="sng" w="25400">
          <a:solidFill>
            <a:srgbClr val="395E89"/>
          </a:solidFill>
          <a:prstDash val="solid"/>
          <a:round/>
          <a:headEnd len="sm" w="sm" type="none"/>
          <a:tailEnd len="sm" w="sm" type="none"/>
        </a:ln>
      </xdr:spPr>
      <xdr:txBody>
        <a:bodyPr anchorCtr="0" anchor="t" bIns="45700" lIns="91425" spcFirstLastPara="1" rIns="91425" wrap="square" tIns="45700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sz="1100"/>
        </a:p>
      </xdr:txBody>
    </xdr:sp>
    <xdr:clientData fLocksWithSheet="0"/>
  </xdr:oneCellAnchor>
  <xdr:oneCellAnchor>
    <xdr:from>
      <xdr:col>12</xdr:col>
      <xdr:colOff>247650</xdr:colOff>
      <xdr:row>19</xdr:row>
      <xdr:rowOff>114300</xdr:rowOff>
    </xdr:from>
    <xdr:ext cx="38100" cy="447675"/>
    <xdr:grpSp>
      <xdr:nvGrpSpPr>
        <xdr:cNvPr id="2" name="Shape 2"/>
        <xdr:cNvGrpSpPr/>
      </xdr:nvGrpSpPr>
      <xdr:grpSpPr>
        <a:xfrm>
          <a:off x="5346000" y="3556163"/>
          <a:ext cx="0" cy="447675"/>
          <a:chOff x="5346000" y="3556163"/>
          <a:chExt cx="0" cy="447675"/>
        </a:xfrm>
      </xdr:grpSpPr>
      <xdr:cxnSp>
        <xdr:nvCxnSpPr>
          <xdr:cNvPr id="14" name="Shape 14"/>
          <xdr:cNvCxnSpPr/>
        </xdr:nvCxnSpPr>
        <xdr:spPr>
          <a:xfrm>
            <a:off x="5346000" y="3556163"/>
            <a:ext cx="0" cy="447675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2</xdr:col>
      <xdr:colOff>19050</xdr:colOff>
      <xdr:row>24</xdr:row>
      <xdr:rowOff>19050</xdr:rowOff>
    </xdr:from>
    <xdr:ext cx="6010275" cy="61055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9</xdr:col>
      <xdr:colOff>495300</xdr:colOff>
      <xdr:row>6</xdr:row>
      <xdr:rowOff>76200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1" name="Shape 11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476250</xdr:colOff>
      <xdr:row>5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457200</xdr:colOff>
      <xdr:row>4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1" name="Shape 11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447675</xdr:colOff>
      <xdr:row>3</xdr:row>
      <xdr:rowOff>66675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1" name="Shape 11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495300</xdr:colOff>
      <xdr:row>14</xdr:row>
      <xdr:rowOff>76200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476250</xdr:colOff>
      <xdr:row>13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457200</xdr:colOff>
      <xdr:row>12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447675</xdr:colOff>
      <xdr:row>11</xdr:row>
      <xdr:rowOff>66675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1" name="Shape 11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495300</xdr:colOff>
      <xdr:row>22</xdr:row>
      <xdr:rowOff>76200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476250</xdr:colOff>
      <xdr:row>21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457200</xdr:colOff>
      <xdr:row>20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447675</xdr:colOff>
      <xdr:row>19</xdr:row>
      <xdr:rowOff>66675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1" name="Shape 11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495300</xdr:colOff>
      <xdr:row>30</xdr:row>
      <xdr:rowOff>76200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476250</xdr:colOff>
      <xdr:row>29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457200</xdr:colOff>
      <xdr:row>28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447675</xdr:colOff>
      <xdr:row>27</xdr:row>
      <xdr:rowOff>66675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1" name="Shape 11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495300</xdr:colOff>
      <xdr:row>38</xdr:row>
      <xdr:rowOff>76200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476250</xdr:colOff>
      <xdr:row>37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457200</xdr:colOff>
      <xdr:row>36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447675</xdr:colOff>
      <xdr:row>35</xdr:row>
      <xdr:rowOff>66675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1" name="Shape 11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495300</xdr:colOff>
      <xdr:row>46</xdr:row>
      <xdr:rowOff>76200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476250</xdr:colOff>
      <xdr:row>45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457200</xdr:colOff>
      <xdr:row>44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447675</xdr:colOff>
      <xdr:row>43</xdr:row>
      <xdr:rowOff>66675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1" name="Shape 11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9</xdr:col>
      <xdr:colOff>495300</xdr:colOff>
      <xdr:row>6</xdr:row>
      <xdr:rowOff>76200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1" name="Shape 11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476250</xdr:colOff>
      <xdr:row>5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457200</xdr:colOff>
      <xdr:row>4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1" name="Shape 11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447675</xdr:colOff>
      <xdr:row>3</xdr:row>
      <xdr:rowOff>66675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1" name="Shape 11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495300</xdr:colOff>
      <xdr:row>14</xdr:row>
      <xdr:rowOff>76200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476250</xdr:colOff>
      <xdr:row>13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457200</xdr:colOff>
      <xdr:row>12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447675</xdr:colOff>
      <xdr:row>11</xdr:row>
      <xdr:rowOff>66675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1" name="Shape 11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495300</xdr:colOff>
      <xdr:row>22</xdr:row>
      <xdr:rowOff>76200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476250</xdr:colOff>
      <xdr:row>21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457200</xdr:colOff>
      <xdr:row>20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447675</xdr:colOff>
      <xdr:row>19</xdr:row>
      <xdr:rowOff>66675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1" name="Shape 11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495300</xdr:colOff>
      <xdr:row>30</xdr:row>
      <xdr:rowOff>76200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476250</xdr:colOff>
      <xdr:row>29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457200</xdr:colOff>
      <xdr:row>28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447675</xdr:colOff>
      <xdr:row>27</xdr:row>
      <xdr:rowOff>66675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1" name="Shape 11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495300</xdr:colOff>
      <xdr:row>38</xdr:row>
      <xdr:rowOff>76200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476250</xdr:colOff>
      <xdr:row>37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457200</xdr:colOff>
      <xdr:row>36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447675</xdr:colOff>
      <xdr:row>35</xdr:row>
      <xdr:rowOff>66675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1" name="Shape 11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495300</xdr:colOff>
      <xdr:row>46</xdr:row>
      <xdr:rowOff>76200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476250</xdr:colOff>
      <xdr:row>45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457200</xdr:colOff>
      <xdr:row>44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447675</xdr:colOff>
      <xdr:row>43</xdr:row>
      <xdr:rowOff>66675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1" name="Shape 11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9</xdr:col>
      <xdr:colOff>495300</xdr:colOff>
      <xdr:row>6</xdr:row>
      <xdr:rowOff>76200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1" name="Shape 11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476250</xdr:colOff>
      <xdr:row>5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457200</xdr:colOff>
      <xdr:row>4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1" name="Shape 11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447675</xdr:colOff>
      <xdr:row>3</xdr:row>
      <xdr:rowOff>66675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1" name="Shape 11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495300</xdr:colOff>
      <xdr:row>14</xdr:row>
      <xdr:rowOff>76200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476250</xdr:colOff>
      <xdr:row>13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457200</xdr:colOff>
      <xdr:row>12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447675</xdr:colOff>
      <xdr:row>11</xdr:row>
      <xdr:rowOff>66675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1" name="Shape 11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495300</xdr:colOff>
      <xdr:row>22</xdr:row>
      <xdr:rowOff>76200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476250</xdr:colOff>
      <xdr:row>21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457200</xdr:colOff>
      <xdr:row>20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447675</xdr:colOff>
      <xdr:row>19</xdr:row>
      <xdr:rowOff>66675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1" name="Shape 11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495300</xdr:colOff>
      <xdr:row>30</xdr:row>
      <xdr:rowOff>76200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476250</xdr:colOff>
      <xdr:row>29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457200</xdr:colOff>
      <xdr:row>28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447675</xdr:colOff>
      <xdr:row>27</xdr:row>
      <xdr:rowOff>66675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1" name="Shape 11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495300</xdr:colOff>
      <xdr:row>38</xdr:row>
      <xdr:rowOff>76200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476250</xdr:colOff>
      <xdr:row>37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457200</xdr:colOff>
      <xdr:row>36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447675</xdr:colOff>
      <xdr:row>35</xdr:row>
      <xdr:rowOff>66675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1" name="Shape 11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495300</xdr:colOff>
      <xdr:row>46</xdr:row>
      <xdr:rowOff>76200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476250</xdr:colOff>
      <xdr:row>45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457200</xdr:colOff>
      <xdr:row>44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447675</xdr:colOff>
      <xdr:row>43</xdr:row>
      <xdr:rowOff>66675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1" name="Shape 11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</xdr:wsDr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9</xdr:col>
      <xdr:colOff>495300</xdr:colOff>
      <xdr:row>6</xdr:row>
      <xdr:rowOff>76200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1" name="Shape 11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476250</xdr:colOff>
      <xdr:row>5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457200</xdr:colOff>
      <xdr:row>4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1" name="Shape 11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447675</xdr:colOff>
      <xdr:row>3</xdr:row>
      <xdr:rowOff>66675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1" name="Shape 11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495300</xdr:colOff>
      <xdr:row>14</xdr:row>
      <xdr:rowOff>76200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476250</xdr:colOff>
      <xdr:row>13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457200</xdr:colOff>
      <xdr:row>12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447675</xdr:colOff>
      <xdr:row>11</xdr:row>
      <xdr:rowOff>66675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1" name="Shape 11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495300</xdr:colOff>
      <xdr:row>22</xdr:row>
      <xdr:rowOff>76200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476250</xdr:colOff>
      <xdr:row>21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457200</xdr:colOff>
      <xdr:row>20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447675</xdr:colOff>
      <xdr:row>19</xdr:row>
      <xdr:rowOff>66675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1" name="Shape 11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495300</xdr:colOff>
      <xdr:row>30</xdr:row>
      <xdr:rowOff>76200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476250</xdr:colOff>
      <xdr:row>29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457200</xdr:colOff>
      <xdr:row>28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447675</xdr:colOff>
      <xdr:row>27</xdr:row>
      <xdr:rowOff>66675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1" name="Shape 11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495300</xdr:colOff>
      <xdr:row>38</xdr:row>
      <xdr:rowOff>76200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476250</xdr:colOff>
      <xdr:row>37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457200</xdr:colOff>
      <xdr:row>36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447675</xdr:colOff>
      <xdr:row>35</xdr:row>
      <xdr:rowOff>66675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1" name="Shape 11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495300</xdr:colOff>
      <xdr:row>46</xdr:row>
      <xdr:rowOff>76200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476250</xdr:colOff>
      <xdr:row>45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457200</xdr:colOff>
      <xdr:row>44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447675</xdr:colOff>
      <xdr:row>43</xdr:row>
      <xdr:rowOff>66675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1" name="Shape 11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</xdr:wsDr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9</xdr:col>
      <xdr:colOff>495300</xdr:colOff>
      <xdr:row>6</xdr:row>
      <xdr:rowOff>76200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1" name="Shape 11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476250</xdr:colOff>
      <xdr:row>5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457200</xdr:colOff>
      <xdr:row>4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1" name="Shape 11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447675</xdr:colOff>
      <xdr:row>3</xdr:row>
      <xdr:rowOff>66675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1" name="Shape 11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495300</xdr:colOff>
      <xdr:row>14</xdr:row>
      <xdr:rowOff>76200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476250</xdr:colOff>
      <xdr:row>13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457200</xdr:colOff>
      <xdr:row>12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447675</xdr:colOff>
      <xdr:row>11</xdr:row>
      <xdr:rowOff>66675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1" name="Shape 11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495300</xdr:colOff>
      <xdr:row>22</xdr:row>
      <xdr:rowOff>76200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476250</xdr:colOff>
      <xdr:row>21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457200</xdr:colOff>
      <xdr:row>20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447675</xdr:colOff>
      <xdr:row>19</xdr:row>
      <xdr:rowOff>66675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1" name="Shape 11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495300</xdr:colOff>
      <xdr:row>30</xdr:row>
      <xdr:rowOff>76200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476250</xdr:colOff>
      <xdr:row>29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457200</xdr:colOff>
      <xdr:row>28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447675</xdr:colOff>
      <xdr:row>27</xdr:row>
      <xdr:rowOff>66675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1" name="Shape 11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495300</xdr:colOff>
      <xdr:row>38</xdr:row>
      <xdr:rowOff>76200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476250</xdr:colOff>
      <xdr:row>37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457200</xdr:colOff>
      <xdr:row>36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447675</xdr:colOff>
      <xdr:row>35</xdr:row>
      <xdr:rowOff>66675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1" name="Shape 11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495300</xdr:colOff>
      <xdr:row>46</xdr:row>
      <xdr:rowOff>76200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476250</xdr:colOff>
      <xdr:row>45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457200</xdr:colOff>
      <xdr:row>44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447675</xdr:colOff>
      <xdr:row>43</xdr:row>
      <xdr:rowOff>66675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1" name="Shape 11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4.43"/>
    <col customWidth="1" min="2" max="2" width="28.57"/>
    <col customWidth="1" min="3" max="3" width="9.29"/>
    <col customWidth="1" min="4" max="26" width="11.43"/>
  </cols>
  <sheetData>
    <row r="1" ht="14.25" customHeight="1">
      <c r="B1" s="1" t="s">
        <v>0</v>
      </c>
    </row>
    <row r="2" ht="14.25" customHeight="1">
      <c r="B2" s="1" t="s">
        <v>1</v>
      </c>
      <c r="C2" s="1">
        <v>2.0</v>
      </c>
      <c r="D2" s="1" t="s">
        <v>2</v>
      </c>
    </row>
    <row r="3" ht="14.25" customHeight="1">
      <c r="B3" s="1" t="s">
        <v>3</v>
      </c>
      <c r="C3" s="1">
        <v>4.0</v>
      </c>
      <c r="D3" s="1" t="s">
        <v>2</v>
      </c>
    </row>
    <row r="4" ht="14.25" customHeight="1">
      <c r="B4" s="1" t="s">
        <v>4</v>
      </c>
      <c r="C4" s="1">
        <v>20.0</v>
      </c>
      <c r="D4" s="1" t="s">
        <v>5</v>
      </c>
    </row>
    <row r="5" ht="14.25" customHeight="1">
      <c r="B5" s="1" t="s">
        <v>6</v>
      </c>
      <c r="C5" s="1">
        <v>6.0</v>
      </c>
      <c r="D5" s="1" t="s">
        <v>7</v>
      </c>
    </row>
    <row r="6" ht="14.25" customHeight="1">
      <c r="B6" s="1" t="s">
        <v>8</v>
      </c>
      <c r="C6" s="1">
        <v>38.0</v>
      </c>
      <c r="D6" s="1" t="s">
        <v>2</v>
      </c>
    </row>
    <row r="7" ht="14.25" customHeight="1">
      <c r="B7" s="1" t="s">
        <v>9</v>
      </c>
      <c r="C7" s="1">
        <v>44.0</v>
      </c>
      <c r="D7" s="1" t="s">
        <v>7</v>
      </c>
    </row>
    <row r="8" ht="14.25" customHeight="1"/>
    <row r="9" ht="14.25" customHeight="1">
      <c r="B9" s="1" t="s">
        <v>10</v>
      </c>
    </row>
    <row r="10" ht="14.25" customHeight="1">
      <c r="B10" s="1" t="s">
        <v>11</v>
      </c>
      <c r="C10" s="1">
        <v>150.0</v>
      </c>
      <c r="D10" s="1" t="s">
        <v>5</v>
      </c>
    </row>
    <row r="11" ht="14.25" customHeight="1">
      <c r="B11" s="1" t="s">
        <v>12</v>
      </c>
    </row>
    <row r="12" ht="14.25" customHeight="1">
      <c r="B12" s="1" t="s">
        <v>13</v>
      </c>
    </row>
    <row r="13" ht="14.25" customHeight="1">
      <c r="B13" s="1" t="s">
        <v>14</v>
      </c>
    </row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5.43"/>
    <col customWidth="1" min="2" max="2" width="13.86"/>
    <col customWidth="1" min="3" max="3" width="8.29"/>
    <col customWidth="1" min="4" max="4" width="10.71"/>
    <col customWidth="1" min="5" max="10" width="8.29"/>
    <col customWidth="1" min="11" max="11" width="11.43"/>
    <col customWidth="1" min="12" max="12" width="24.0"/>
    <col customWidth="1" min="13" max="15" width="11.43"/>
    <col customWidth="1" min="16" max="16" width="15.71"/>
    <col customWidth="1" min="17" max="17" width="28.71"/>
    <col customWidth="1" min="18" max="18" width="13.14"/>
    <col customWidth="1" min="19" max="19" width="13.86"/>
    <col customWidth="1" min="20" max="20" width="11.43"/>
    <col customWidth="1" min="21" max="25" width="15.43"/>
    <col customWidth="1" min="26" max="30" width="11.43"/>
  </cols>
  <sheetData>
    <row r="1" ht="14.25" customHeight="1">
      <c r="A1" s="2"/>
      <c r="B1" s="2"/>
      <c r="C1" s="2"/>
      <c r="D1" s="2"/>
      <c r="E1" s="3"/>
      <c r="F1" s="3"/>
      <c r="G1" s="3"/>
      <c r="H1" s="4" t="s">
        <v>15</v>
      </c>
      <c r="I1" s="4" t="s">
        <v>16</v>
      </c>
      <c r="J1" s="5" t="s">
        <v>17</v>
      </c>
      <c r="K1" s="3"/>
      <c r="L1" s="6" t="s">
        <v>18</v>
      </c>
      <c r="M1" s="6" t="s">
        <v>19</v>
      </c>
      <c r="N1" s="6" t="s">
        <v>20</v>
      </c>
      <c r="O1" s="6" t="s">
        <v>21</v>
      </c>
      <c r="P1" s="6" t="s">
        <v>22</v>
      </c>
      <c r="Q1" s="6" t="s">
        <v>23</v>
      </c>
      <c r="R1" s="6" t="s">
        <v>24</v>
      </c>
      <c r="S1" s="6" t="s">
        <v>25</v>
      </c>
      <c r="T1" s="6" t="s">
        <v>26</v>
      </c>
      <c r="U1" s="6" t="s">
        <v>27</v>
      </c>
      <c r="V1" s="3"/>
      <c r="W1" s="3"/>
      <c r="X1" s="3"/>
      <c r="Y1" s="3"/>
      <c r="Z1" s="2"/>
      <c r="AA1" s="2"/>
      <c r="AB1" s="7"/>
      <c r="AC1" s="7"/>
    </row>
    <row r="2" ht="14.25" customHeight="1">
      <c r="A2" s="2"/>
      <c r="B2" s="2"/>
      <c r="C2" s="2"/>
      <c r="D2" s="2"/>
      <c r="E2" s="3"/>
      <c r="F2" s="3"/>
      <c r="G2" s="3"/>
      <c r="H2" s="8">
        <f>H4/Q3</f>
        <v>7.13126266</v>
      </c>
      <c r="I2" s="8">
        <f>I4/Q3</f>
        <v>0.03592167454</v>
      </c>
      <c r="J2" s="9">
        <f>J4/Q3</f>
        <v>38.7778528</v>
      </c>
      <c r="K2" s="3"/>
      <c r="L2" s="10" t="s">
        <v>28</v>
      </c>
      <c r="M2" s="10">
        <v>0.0</v>
      </c>
      <c r="N2" s="10">
        <v>20.0</v>
      </c>
      <c r="O2" s="11">
        <f t="shared" ref="O2:O8" si="1">SUM(M2:N2)</f>
        <v>20</v>
      </c>
      <c r="P2" s="10">
        <v>4200.0</v>
      </c>
      <c r="Q2" s="11">
        <f t="shared" ref="Q2:Q8" si="2">SUM(O2,P2)</f>
        <v>4220</v>
      </c>
      <c r="R2" s="11">
        <f>SUM(H5,H6)</f>
        <v>25260</v>
      </c>
      <c r="S2" s="12">
        <f t="shared" ref="S2:S8" si="3">R2/Q2</f>
        <v>5.985781991</v>
      </c>
      <c r="T2" s="10">
        <f t="shared" ref="T2:T8" si="4">MULTIPLY(R11,Q11)</f>
        <v>9.125</v>
      </c>
      <c r="U2" s="13">
        <f t="shared" ref="U2:U8" si="5">T2-S2</f>
        <v>3.139218009</v>
      </c>
      <c r="V2" s="3"/>
      <c r="W2" s="3"/>
      <c r="X2" s="3"/>
      <c r="Y2" s="3"/>
      <c r="Z2" s="2"/>
      <c r="AA2" s="2"/>
      <c r="AB2" s="7"/>
      <c r="AC2" s="7"/>
    </row>
    <row r="3" ht="14.25" customHeight="1">
      <c r="A3" s="2"/>
      <c r="B3" s="14"/>
      <c r="C3" s="15" t="s">
        <v>29</v>
      </c>
      <c r="D3" s="15" t="s">
        <v>30</v>
      </c>
      <c r="E3" s="15" t="s">
        <v>31</v>
      </c>
      <c r="F3" s="15" t="s">
        <v>32</v>
      </c>
      <c r="G3" s="15" t="s">
        <v>33</v>
      </c>
      <c r="H3" s="15" t="s">
        <v>34</v>
      </c>
      <c r="I3" s="15" t="s">
        <v>35</v>
      </c>
      <c r="J3" s="15" t="s">
        <v>36</v>
      </c>
      <c r="K3" s="3"/>
      <c r="L3" s="10" t="s">
        <v>37</v>
      </c>
      <c r="M3" s="10">
        <f>SUM(C7:C126)</f>
        <v>3185</v>
      </c>
      <c r="N3" s="10">
        <v>20.0</v>
      </c>
      <c r="O3" s="11">
        <f t="shared" si="1"/>
        <v>3205</v>
      </c>
      <c r="P3" s="10">
        <v>4200.0</v>
      </c>
      <c r="Q3" s="11">
        <f t="shared" si="2"/>
        <v>7405</v>
      </c>
      <c r="R3" s="10">
        <f>SUM(H5:H126)</f>
        <v>52807</v>
      </c>
      <c r="S3" s="12">
        <f t="shared" si="3"/>
        <v>7.13126266</v>
      </c>
      <c r="T3" s="10">
        <f t="shared" si="4"/>
        <v>7.25</v>
      </c>
      <c r="U3" s="13">
        <f t="shared" si="5"/>
        <v>0.1187373396</v>
      </c>
      <c r="V3" s="3"/>
      <c r="W3" s="16" t="s">
        <v>38</v>
      </c>
      <c r="X3" s="3"/>
      <c r="Y3" s="3"/>
      <c r="Z3" s="2"/>
      <c r="AA3" s="2"/>
      <c r="AB3" s="7"/>
      <c r="AC3" s="7"/>
    </row>
    <row r="4" ht="14.25" customHeight="1">
      <c r="A4" s="2"/>
      <c r="B4" s="14" t="s">
        <v>39</v>
      </c>
      <c r="C4" s="14">
        <f>SUM(C5:C126)</f>
        <v>7405</v>
      </c>
      <c r="D4" s="14"/>
      <c r="E4" s="17"/>
      <c r="F4" s="18"/>
      <c r="G4" s="19"/>
      <c r="H4" s="20">
        <f t="shared" ref="H4:J4" si="6">SUM(H5:H126)</f>
        <v>52807</v>
      </c>
      <c r="I4" s="21">
        <f t="shared" si="6"/>
        <v>266</v>
      </c>
      <c r="J4" s="22">
        <f t="shared" si="6"/>
        <v>287150</v>
      </c>
      <c r="K4" s="3"/>
      <c r="L4" s="10" t="s">
        <v>40</v>
      </c>
      <c r="M4" s="10">
        <f>SUM(C11:C54,C69:C126)</f>
        <v>2756</v>
      </c>
      <c r="N4" s="11">
        <f t="shared" ref="N4:N8" si="7">20</f>
        <v>20</v>
      </c>
      <c r="O4" s="11">
        <f t="shared" si="1"/>
        <v>2776</v>
      </c>
      <c r="P4" s="10">
        <v>4200.0</v>
      </c>
      <c r="Q4" s="11">
        <f t="shared" si="2"/>
        <v>6976</v>
      </c>
      <c r="R4" s="11">
        <f>SUM(H5:H6,H11:H54,H69:H126)</f>
        <v>46252</v>
      </c>
      <c r="S4" s="10">
        <f t="shared" si="3"/>
        <v>6.63016055</v>
      </c>
      <c r="T4" s="10">
        <f t="shared" si="4"/>
        <v>7.45</v>
      </c>
      <c r="U4" s="13">
        <f t="shared" si="5"/>
        <v>0.8198394495</v>
      </c>
      <c r="V4" s="3"/>
      <c r="W4" s="16" t="s">
        <v>41</v>
      </c>
      <c r="X4" s="3"/>
      <c r="Y4" s="3"/>
      <c r="Z4" s="2"/>
      <c r="AA4" s="2"/>
      <c r="AB4" s="7"/>
      <c r="AC4" s="7"/>
    </row>
    <row r="5" ht="14.25" customHeight="1">
      <c r="A5" s="2"/>
      <c r="B5" s="14" t="s">
        <v>42</v>
      </c>
      <c r="C5" s="23">
        <v>4200.0</v>
      </c>
      <c r="D5" s="23" t="s">
        <v>43</v>
      </c>
      <c r="E5" s="24">
        <v>6.0</v>
      </c>
      <c r="F5" s="25">
        <v>0.0</v>
      </c>
      <c r="G5" s="26">
        <v>44.0</v>
      </c>
      <c r="H5" s="20">
        <f t="shared" ref="H5:H126" si="8">MULTIPLY(E5,C5)</f>
        <v>25200</v>
      </c>
      <c r="I5" s="21">
        <f t="shared" ref="I5:I126" si="9">MULTIPLY(F5,C5)</f>
        <v>0</v>
      </c>
      <c r="J5" s="22">
        <f t="shared" ref="J5:J126" si="10">MULTIPLY(G5,C5)</f>
        <v>184800</v>
      </c>
      <c r="K5" s="3"/>
      <c r="L5" s="10" t="s">
        <v>44</v>
      </c>
      <c r="M5" s="10">
        <f>SUM(C21:C46,C47:C54,C75:C126)</f>
        <v>2439</v>
      </c>
      <c r="N5" s="11">
        <f t="shared" si="7"/>
        <v>20</v>
      </c>
      <c r="O5" s="11">
        <f t="shared" si="1"/>
        <v>2459</v>
      </c>
      <c r="P5" s="10">
        <v>4200.0</v>
      </c>
      <c r="Q5" s="11">
        <f t="shared" si="2"/>
        <v>6659</v>
      </c>
      <c r="R5" s="10">
        <f>SUM(H5:H6,H21:H54,H75:H126)</f>
        <v>42010</v>
      </c>
      <c r="S5" s="10">
        <f t="shared" si="3"/>
        <v>6.308755068</v>
      </c>
      <c r="T5" s="10">
        <f t="shared" si="4"/>
        <v>7.5</v>
      </c>
      <c r="U5" s="13">
        <f t="shared" si="5"/>
        <v>1.191244932</v>
      </c>
      <c r="V5" s="3"/>
      <c r="W5" s="16" t="s">
        <v>45</v>
      </c>
      <c r="X5" s="3"/>
      <c r="Y5" s="3"/>
      <c r="Z5" s="2"/>
      <c r="AA5" s="2"/>
      <c r="AB5" s="7"/>
      <c r="AC5" s="7"/>
    </row>
    <row r="6" ht="14.25" customHeight="1">
      <c r="A6" s="2" t="s">
        <v>46</v>
      </c>
      <c r="B6" s="14" t="s">
        <v>20</v>
      </c>
      <c r="C6" s="14">
        <f>20</f>
        <v>20</v>
      </c>
      <c r="D6" s="14"/>
      <c r="E6" s="24">
        <v>3.0</v>
      </c>
      <c r="F6" s="25">
        <v>0.0</v>
      </c>
      <c r="G6" s="26">
        <v>4.0</v>
      </c>
      <c r="H6" s="20">
        <f t="shared" si="8"/>
        <v>60</v>
      </c>
      <c r="I6" s="21">
        <f t="shared" si="9"/>
        <v>0</v>
      </c>
      <c r="J6" s="22">
        <f t="shared" si="10"/>
        <v>80</v>
      </c>
      <c r="K6" s="3"/>
      <c r="L6" s="10" t="s">
        <v>47</v>
      </c>
      <c r="M6" s="10">
        <f>SUM(C27:C46,C79:C108)</f>
        <v>1644</v>
      </c>
      <c r="N6" s="11">
        <f t="shared" si="7"/>
        <v>20</v>
      </c>
      <c r="O6" s="11">
        <f t="shared" si="1"/>
        <v>1664</v>
      </c>
      <c r="P6" s="10">
        <v>4200.0</v>
      </c>
      <c r="Q6" s="11">
        <f t="shared" si="2"/>
        <v>5864</v>
      </c>
      <c r="R6" s="10">
        <f>SUM(H5:H6,H27:H46,H79:H108)</f>
        <v>34009</v>
      </c>
      <c r="S6" s="10">
        <f t="shared" si="3"/>
        <v>5.799624829</v>
      </c>
      <c r="T6" s="10">
        <f t="shared" si="4"/>
        <v>7.875</v>
      </c>
      <c r="U6" s="13">
        <f t="shared" si="5"/>
        <v>2.075375171</v>
      </c>
      <c r="V6" s="3"/>
      <c r="W6" s="3"/>
      <c r="X6" s="3"/>
      <c r="Y6" s="3"/>
      <c r="Z6" s="2"/>
      <c r="AA6" s="2"/>
      <c r="AB6" s="7"/>
      <c r="AC6" s="7"/>
    </row>
    <row r="7" ht="14.25" customHeight="1">
      <c r="A7" s="27">
        <v>1.0</v>
      </c>
      <c r="B7" s="27" t="s">
        <v>48</v>
      </c>
      <c r="C7" s="14">
        <v>18.0</v>
      </c>
      <c r="D7" s="14" t="s">
        <v>49</v>
      </c>
      <c r="E7" s="24">
        <v>16.0</v>
      </c>
      <c r="F7" s="25">
        <v>2.0</v>
      </c>
      <c r="G7" s="26">
        <v>42.0</v>
      </c>
      <c r="H7" s="20">
        <f t="shared" si="8"/>
        <v>288</v>
      </c>
      <c r="I7" s="21">
        <f t="shared" si="9"/>
        <v>36</v>
      </c>
      <c r="J7" s="22">
        <f t="shared" si="10"/>
        <v>756</v>
      </c>
      <c r="K7" s="3"/>
      <c r="L7" s="10" t="s">
        <v>50</v>
      </c>
      <c r="M7" s="10">
        <f>SUM(C27:C38,C79:C108)</f>
        <v>1436</v>
      </c>
      <c r="N7" s="11">
        <f t="shared" si="7"/>
        <v>20</v>
      </c>
      <c r="O7" s="11">
        <f t="shared" si="1"/>
        <v>1456</v>
      </c>
      <c r="P7" s="10">
        <v>4200.0</v>
      </c>
      <c r="Q7" s="11">
        <f t="shared" si="2"/>
        <v>5656</v>
      </c>
      <c r="R7" s="10">
        <f>SUM(H5:H6,H27:H38,H79:H108)</f>
        <v>31305</v>
      </c>
      <c r="S7" s="10">
        <f t="shared" si="3"/>
        <v>5.534830269</v>
      </c>
      <c r="T7" s="10">
        <f t="shared" si="4"/>
        <v>7.95</v>
      </c>
      <c r="U7" s="13">
        <f t="shared" si="5"/>
        <v>2.415169731</v>
      </c>
      <c r="V7" s="3"/>
      <c r="W7" s="3"/>
      <c r="X7" s="3"/>
      <c r="Y7" s="3"/>
      <c r="Z7" s="2"/>
      <c r="AA7" s="2"/>
      <c r="AB7" s="7"/>
      <c r="AC7" s="7"/>
    </row>
    <row r="8" ht="14.25" customHeight="1">
      <c r="A8" s="27">
        <v>2.0</v>
      </c>
      <c r="B8" s="27" t="s">
        <v>51</v>
      </c>
      <c r="C8" s="14">
        <v>23.0</v>
      </c>
      <c r="D8" s="14" t="s">
        <v>49</v>
      </c>
      <c r="E8" s="24">
        <v>16.0</v>
      </c>
      <c r="F8" s="25">
        <v>5.0</v>
      </c>
      <c r="G8" s="26">
        <v>42.0</v>
      </c>
      <c r="H8" s="20">
        <f t="shared" si="8"/>
        <v>368</v>
      </c>
      <c r="I8" s="21">
        <f t="shared" si="9"/>
        <v>115</v>
      </c>
      <c r="J8" s="22">
        <f t="shared" si="10"/>
        <v>966</v>
      </c>
      <c r="K8" s="3"/>
      <c r="L8" s="10" t="s">
        <v>52</v>
      </c>
      <c r="M8" s="10">
        <v>0.0</v>
      </c>
      <c r="N8" s="11">
        <f t="shared" si="7"/>
        <v>20</v>
      </c>
      <c r="O8" s="11">
        <f t="shared" si="1"/>
        <v>20</v>
      </c>
      <c r="P8" s="10">
        <v>4200.0</v>
      </c>
      <c r="Q8" s="11">
        <f t="shared" si="2"/>
        <v>4220</v>
      </c>
      <c r="R8" s="10">
        <f>SUM(H5:H6)</f>
        <v>25260</v>
      </c>
      <c r="S8" s="10">
        <f t="shared" si="3"/>
        <v>5.985781991</v>
      </c>
      <c r="T8" s="10">
        <f t="shared" si="4"/>
        <v>9.125</v>
      </c>
      <c r="U8" s="13">
        <f t="shared" si="5"/>
        <v>3.139218009</v>
      </c>
      <c r="V8" s="3"/>
      <c r="W8" s="3"/>
      <c r="X8" s="3"/>
      <c r="Y8" s="3"/>
      <c r="Z8" s="2"/>
      <c r="AA8" s="2"/>
      <c r="AB8" s="7"/>
      <c r="AC8" s="7"/>
    </row>
    <row r="9" ht="14.25" customHeight="1">
      <c r="A9" s="27">
        <v>3.0</v>
      </c>
      <c r="B9" s="27" t="s">
        <v>53</v>
      </c>
      <c r="C9" s="14">
        <v>24.0</v>
      </c>
      <c r="D9" s="14" t="s">
        <v>49</v>
      </c>
      <c r="E9" s="24">
        <v>13.0</v>
      </c>
      <c r="F9" s="25">
        <v>-5.0</v>
      </c>
      <c r="G9" s="26">
        <v>14.0</v>
      </c>
      <c r="H9" s="20">
        <f t="shared" si="8"/>
        <v>312</v>
      </c>
      <c r="I9" s="21">
        <f t="shared" si="9"/>
        <v>-120</v>
      </c>
      <c r="J9" s="22">
        <f t="shared" si="10"/>
        <v>336</v>
      </c>
      <c r="K9" s="3"/>
      <c r="S9" s="2"/>
      <c r="T9" s="2"/>
      <c r="U9" s="2"/>
      <c r="V9" s="3"/>
      <c r="W9" s="3"/>
      <c r="X9" s="3"/>
      <c r="Y9" s="3"/>
      <c r="Z9" s="2"/>
      <c r="AA9" s="2"/>
      <c r="AB9" s="7"/>
      <c r="AC9" s="7"/>
    </row>
    <row r="10" ht="14.25" customHeight="1">
      <c r="A10" s="27">
        <v>4.0</v>
      </c>
      <c r="B10" s="27" t="s">
        <v>54</v>
      </c>
      <c r="C10" s="14">
        <v>22.0</v>
      </c>
      <c r="D10" s="14" t="s">
        <v>49</v>
      </c>
      <c r="E10" s="24">
        <v>13.0</v>
      </c>
      <c r="F10" s="25">
        <v>-5.0</v>
      </c>
      <c r="G10" s="26">
        <v>21.0</v>
      </c>
      <c r="H10" s="20">
        <f t="shared" si="8"/>
        <v>286</v>
      </c>
      <c r="I10" s="21">
        <f t="shared" si="9"/>
        <v>-110</v>
      </c>
      <c r="J10" s="22">
        <f t="shared" si="10"/>
        <v>462</v>
      </c>
      <c r="K10" s="3"/>
      <c r="L10" s="6"/>
      <c r="M10" s="6" t="s">
        <v>55</v>
      </c>
      <c r="N10" s="6" t="s">
        <v>56</v>
      </c>
      <c r="O10" s="28"/>
      <c r="P10" s="6" t="s">
        <v>57</v>
      </c>
      <c r="Q10" s="6" t="s">
        <v>58</v>
      </c>
      <c r="R10" s="28"/>
      <c r="S10" s="29"/>
      <c r="U10" s="29"/>
      <c r="V10" s="3"/>
      <c r="W10" s="3"/>
      <c r="X10" s="3"/>
      <c r="Y10" s="3"/>
      <c r="Z10" s="2"/>
      <c r="AA10" s="2"/>
      <c r="AB10" s="7"/>
      <c r="AC10" s="7"/>
    </row>
    <row r="11" ht="14.25" customHeight="1">
      <c r="A11" s="27">
        <v>5.0</v>
      </c>
      <c r="B11" s="27" t="s">
        <v>59</v>
      </c>
      <c r="C11" s="14">
        <v>18.0</v>
      </c>
      <c r="D11" s="14" t="s">
        <v>60</v>
      </c>
      <c r="E11" s="24">
        <v>9.0</v>
      </c>
      <c r="F11" s="25">
        <v>-5.0</v>
      </c>
      <c r="G11" s="26">
        <v>21.0</v>
      </c>
      <c r="H11" s="20">
        <f t="shared" si="8"/>
        <v>162</v>
      </c>
      <c r="I11" s="21">
        <f t="shared" si="9"/>
        <v>-90</v>
      </c>
      <c r="J11" s="22">
        <f t="shared" si="10"/>
        <v>378</v>
      </c>
      <c r="K11" s="3"/>
      <c r="L11" s="10" t="s">
        <v>61</v>
      </c>
      <c r="M11" s="10">
        <v>4220.0</v>
      </c>
      <c r="N11" s="10">
        <v>200.0</v>
      </c>
      <c r="O11" s="10">
        <v>21.1</v>
      </c>
      <c r="P11" s="10">
        <v>3.0</v>
      </c>
      <c r="Q11" s="10">
        <v>0.25</v>
      </c>
      <c r="R11" s="10">
        <v>36.5</v>
      </c>
      <c r="S11" s="29"/>
      <c r="U11" s="29"/>
      <c r="V11" s="2"/>
      <c r="W11" s="2"/>
      <c r="X11" s="2"/>
      <c r="Y11" s="2"/>
      <c r="Z11" s="2"/>
      <c r="AA11" s="2"/>
      <c r="AB11" s="7"/>
      <c r="AC11" s="7"/>
    </row>
    <row r="12" ht="14.25" customHeight="1">
      <c r="A12" s="27">
        <v>6.0</v>
      </c>
      <c r="B12" s="27" t="s">
        <v>62</v>
      </c>
      <c r="C12" s="14">
        <v>16.0</v>
      </c>
      <c r="D12" s="14" t="s">
        <v>60</v>
      </c>
      <c r="E12" s="24">
        <v>9.0</v>
      </c>
      <c r="F12" s="25">
        <v>-2.0</v>
      </c>
      <c r="G12" s="26">
        <v>21.0</v>
      </c>
      <c r="H12" s="20">
        <f t="shared" si="8"/>
        <v>144</v>
      </c>
      <c r="I12" s="21">
        <f t="shared" si="9"/>
        <v>-32</v>
      </c>
      <c r="J12" s="22">
        <f t="shared" si="10"/>
        <v>336</v>
      </c>
      <c r="K12" s="3"/>
      <c r="L12" s="10" t="s">
        <v>63</v>
      </c>
      <c r="M12" s="11">
        <f t="shared" ref="M12:M17" si="11">Q3</f>
        <v>7405</v>
      </c>
      <c r="N12" s="10">
        <v>200.0</v>
      </c>
      <c r="O12" s="11">
        <f t="shared" ref="O12:O17" si="12">M12/N12</f>
        <v>37.025</v>
      </c>
      <c r="P12" s="10">
        <v>5.0</v>
      </c>
      <c r="Q12" s="10">
        <v>0.25</v>
      </c>
      <c r="R12" s="10">
        <v>29.0</v>
      </c>
      <c r="S12" s="29"/>
      <c r="U12" s="29"/>
      <c r="V12" s="2"/>
      <c r="W12" s="2"/>
      <c r="X12" s="2"/>
      <c r="Y12" s="2"/>
      <c r="Z12" s="2"/>
      <c r="AA12" s="2"/>
      <c r="AB12" s="7"/>
      <c r="AC12" s="7"/>
    </row>
    <row r="13" ht="14.25" customHeight="1">
      <c r="A13" s="27">
        <v>7.0</v>
      </c>
      <c r="B13" s="27" t="s">
        <v>64</v>
      </c>
      <c r="C13" s="14">
        <v>22.0</v>
      </c>
      <c r="D13" s="14" t="s">
        <v>60</v>
      </c>
      <c r="E13" s="24">
        <v>13.0</v>
      </c>
      <c r="F13" s="25">
        <v>2.0</v>
      </c>
      <c r="G13" s="26">
        <v>14.0</v>
      </c>
      <c r="H13" s="20">
        <f t="shared" si="8"/>
        <v>286</v>
      </c>
      <c r="I13" s="21">
        <f t="shared" si="9"/>
        <v>44</v>
      </c>
      <c r="J13" s="22">
        <f t="shared" si="10"/>
        <v>308</v>
      </c>
      <c r="K13" s="3"/>
      <c r="L13" s="10" t="s">
        <v>65</v>
      </c>
      <c r="M13" s="11">
        <f t="shared" si="11"/>
        <v>6976</v>
      </c>
      <c r="N13" s="10">
        <v>200.0</v>
      </c>
      <c r="O13" s="11">
        <f t="shared" si="12"/>
        <v>34.88</v>
      </c>
      <c r="P13" s="10">
        <v>4.8</v>
      </c>
      <c r="Q13" s="10">
        <v>0.25</v>
      </c>
      <c r="R13" s="10">
        <v>29.8</v>
      </c>
      <c r="S13" s="29"/>
      <c r="T13" s="29"/>
      <c r="U13" s="29"/>
      <c r="V13" s="2"/>
      <c r="W13" s="2"/>
      <c r="X13" s="2"/>
      <c r="Y13" s="2"/>
      <c r="Z13" s="2"/>
      <c r="AA13" s="2"/>
      <c r="AB13" s="7"/>
      <c r="AC13" s="7"/>
    </row>
    <row r="14" ht="14.25" customHeight="1">
      <c r="A14" s="27">
        <v>8.0</v>
      </c>
      <c r="B14" s="27" t="s">
        <v>66</v>
      </c>
      <c r="C14" s="14">
        <v>26.0</v>
      </c>
      <c r="D14" s="14" t="s">
        <v>60</v>
      </c>
      <c r="E14" s="24">
        <v>13.0</v>
      </c>
      <c r="F14" s="25">
        <v>5.0</v>
      </c>
      <c r="G14" s="26">
        <v>14.0</v>
      </c>
      <c r="H14" s="20">
        <f t="shared" si="8"/>
        <v>338</v>
      </c>
      <c r="I14" s="21">
        <f t="shared" si="9"/>
        <v>130</v>
      </c>
      <c r="J14" s="22">
        <f t="shared" si="10"/>
        <v>364</v>
      </c>
      <c r="K14" s="3"/>
      <c r="L14" s="10" t="s">
        <v>67</v>
      </c>
      <c r="M14" s="11">
        <f t="shared" si="11"/>
        <v>6659</v>
      </c>
      <c r="N14" s="10">
        <v>200.0</v>
      </c>
      <c r="O14" s="11">
        <f t="shared" si="12"/>
        <v>33.295</v>
      </c>
      <c r="P14" s="10">
        <v>4.6</v>
      </c>
      <c r="Q14" s="10">
        <v>0.25</v>
      </c>
      <c r="R14" s="10">
        <v>30.0</v>
      </c>
      <c r="S14" s="2"/>
      <c r="T14" s="2"/>
      <c r="U14" s="2"/>
      <c r="V14" s="2"/>
      <c r="W14" s="2"/>
      <c r="X14" s="2"/>
      <c r="Y14" s="2"/>
      <c r="Z14" s="2"/>
      <c r="AA14" s="2"/>
      <c r="AB14" s="7"/>
      <c r="AC14" s="7"/>
    </row>
    <row r="15" ht="14.25" customHeight="1">
      <c r="A15" s="27">
        <v>9.0</v>
      </c>
      <c r="B15" s="27" t="s">
        <v>68</v>
      </c>
      <c r="C15" s="14">
        <v>14.0</v>
      </c>
      <c r="D15" s="14" t="s">
        <v>60</v>
      </c>
      <c r="E15" s="24">
        <v>13.0</v>
      </c>
      <c r="F15" s="25">
        <v>5.0</v>
      </c>
      <c r="G15" s="26">
        <v>21.0</v>
      </c>
      <c r="H15" s="20">
        <f t="shared" si="8"/>
        <v>182</v>
      </c>
      <c r="I15" s="21">
        <f t="shared" si="9"/>
        <v>70</v>
      </c>
      <c r="J15" s="22">
        <f t="shared" si="10"/>
        <v>294</v>
      </c>
      <c r="K15" s="3"/>
      <c r="L15" s="10" t="s">
        <v>69</v>
      </c>
      <c r="M15" s="11">
        <f t="shared" si="11"/>
        <v>5864</v>
      </c>
      <c r="N15" s="10">
        <v>200.0</v>
      </c>
      <c r="O15" s="11">
        <f t="shared" si="12"/>
        <v>29.32</v>
      </c>
      <c r="P15" s="10">
        <v>4.1</v>
      </c>
      <c r="Q15" s="10">
        <v>0.25</v>
      </c>
      <c r="R15" s="10">
        <v>31.5</v>
      </c>
      <c r="S15" s="2"/>
      <c r="T15" s="2"/>
      <c r="U15" s="30"/>
      <c r="V15" s="30"/>
      <c r="W15" s="30"/>
      <c r="X15" s="30"/>
      <c r="Y15" s="30"/>
      <c r="Z15" s="30"/>
      <c r="AA15" s="2"/>
      <c r="AB15" s="7"/>
      <c r="AC15" s="7"/>
    </row>
    <row r="16" ht="14.25" customHeight="1">
      <c r="A16" s="27">
        <v>10.0</v>
      </c>
      <c r="B16" s="27" t="s">
        <v>70</v>
      </c>
      <c r="C16" s="14">
        <v>17.0</v>
      </c>
      <c r="D16" s="14" t="s">
        <v>60</v>
      </c>
      <c r="E16" s="24">
        <v>13.0</v>
      </c>
      <c r="F16" s="25">
        <v>2.0</v>
      </c>
      <c r="G16" s="26">
        <v>21.0</v>
      </c>
      <c r="H16" s="20">
        <f t="shared" si="8"/>
        <v>221</v>
      </c>
      <c r="I16" s="21">
        <f t="shared" si="9"/>
        <v>34</v>
      </c>
      <c r="J16" s="22">
        <f t="shared" si="10"/>
        <v>357</v>
      </c>
      <c r="K16" s="3"/>
      <c r="L16" s="10" t="s">
        <v>71</v>
      </c>
      <c r="M16" s="11">
        <f t="shared" si="11"/>
        <v>5656</v>
      </c>
      <c r="N16" s="10">
        <v>200.0</v>
      </c>
      <c r="O16" s="11">
        <f t="shared" si="12"/>
        <v>28.28</v>
      </c>
      <c r="P16" s="10">
        <v>3.9</v>
      </c>
      <c r="Q16" s="10">
        <v>0.25</v>
      </c>
      <c r="R16" s="10">
        <v>31.8</v>
      </c>
      <c r="S16" s="2"/>
      <c r="T16" s="2"/>
      <c r="U16" s="30"/>
      <c r="V16" s="30"/>
      <c r="W16" s="30"/>
      <c r="X16" s="30"/>
      <c r="Y16" s="30"/>
      <c r="Z16" s="30"/>
      <c r="AA16" s="2"/>
      <c r="AB16" s="7"/>
      <c r="AC16" s="7"/>
    </row>
    <row r="17" ht="14.25" customHeight="1">
      <c r="A17" s="27">
        <v>11.0</v>
      </c>
      <c r="B17" s="27" t="s">
        <v>72</v>
      </c>
      <c r="C17" s="14">
        <v>22.0</v>
      </c>
      <c r="D17" s="14" t="s">
        <v>60</v>
      </c>
      <c r="E17" s="24">
        <v>13.0</v>
      </c>
      <c r="F17" s="25">
        <v>-2.0</v>
      </c>
      <c r="G17" s="26">
        <v>21.0</v>
      </c>
      <c r="H17" s="20">
        <f t="shared" si="8"/>
        <v>286</v>
      </c>
      <c r="I17" s="21">
        <f t="shared" si="9"/>
        <v>-44</v>
      </c>
      <c r="J17" s="22">
        <f t="shared" si="10"/>
        <v>462</v>
      </c>
      <c r="K17" s="3"/>
      <c r="L17" s="10" t="s">
        <v>73</v>
      </c>
      <c r="M17" s="11">
        <f t="shared" si="11"/>
        <v>4220</v>
      </c>
      <c r="N17" s="10">
        <v>200.0</v>
      </c>
      <c r="O17" s="11">
        <f t="shared" si="12"/>
        <v>21.1</v>
      </c>
      <c r="P17" s="10">
        <v>3.0</v>
      </c>
      <c r="Q17" s="10">
        <v>0.25</v>
      </c>
      <c r="R17" s="10">
        <v>36.5</v>
      </c>
      <c r="S17" s="2"/>
      <c r="T17" s="2"/>
      <c r="U17" s="31"/>
      <c r="V17" s="31"/>
      <c r="W17" s="31"/>
      <c r="X17" s="31"/>
      <c r="Y17" s="31"/>
      <c r="Z17" s="30"/>
      <c r="AA17" s="2"/>
      <c r="AB17" s="7"/>
      <c r="AC17" s="7"/>
    </row>
    <row r="18" ht="14.25" customHeight="1">
      <c r="A18" s="27">
        <v>12.0</v>
      </c>
      <c r="B18" s="27" t="s">
        <v>74</v>
      </c>
      <c r="C18" s="14">
        <v>12.0</v>
      </c>
      <c r="D18" s="14" t="s">
        <v>60</v>
      </c>
      <c r="E18" s="24">
        <v>9.0</v>
      </c>
      <c r="F18" s="25">
        <v>2.0</v>
      </c>
      <c r="G18" s="26">
        <v>21.0</v>
      </c>
      <c r="H18" s="20">
        <f t="shared" si="8"/>
        <v>108</v>
      </c>
      <c r="I18" s="21">
        <f t="shared" si="9"/>
        <v>24</v>
      </c>
      <c r="J18" s="22">
        <f t="shared" si="10"/>
        <v>252</v>
      </c>
      <c r="K18" s="3"/>
      <c r="L18" s="2"/>
      <c r="M18" s="2"/>
      <c r="N18" s="2"/>
      <c r="O18" s="2"/>
      <c r="P18" s="2"/>
      <c r="Q18" s="2"/>
      <c r="R18" s="2"/>
      <c r="S18" s="2"/>
      <c r="T18" s="2"/>
      <c r="U18" s="30"/>
      <c r="V18" s="30"/>
      <c r="W18" s="30"/>
      <c r="X18" s="30"/>
      <c r="Y18" s="30"/>
      <c r="Z18" s="30"/>
      <c r="AA18" s="2"/>
      <c r="AB18" s="7"/>
      <c r="AC18" s="7"/>
    </row>
    <row r="19" ht="14.25" customHeight="1">
      <c r="A19" s="27">
        <v>13.0</v>
      </c>
      <c r="B19" s="27" t="s">
        <v>75</v>
      </c>
      <c r="C19" s="14">
        <v>22.0</v>
      </c>
      <c r="D19" s="14" t="s">
        <v>60</v>
      </c>
      <c r="E19" s="24">
        <v>9.0</v>
      </c>
      <c r="F19" s="25">
        <v>-5.0</v>
      </c>
      <c r="G19" s="26">
        <v>14.0</v>
      </c>
      <c r="H19" s="20">
        <f t="shared" si="8"/>
        <v>198</v>
      </c>
      <c r="I19" s="21">
        <f t="shared" si="9"/>
        <v>-110</v>
      </c>
      <c r="J19" s="22">
        <f t="shared" si="10"/>
        <v>308</v>
      </c>
      <c r="K19" s="3"/>
      <c r="L19" s="2"/>
      <c r="M19" s="32"/>
      <c r="N19" s="33"/>
      <c r="O19" s="33"/>
      <c r="P19" s="33"/>
      <c r="Q19" s="34"/>
      <c r="R19" s="30"/>
      <c r="S19" s="30"/>
      <c r="T19" s="30"/>
      <c r="U19" s="30"/>
      <c r="V19" s="30"/>
      <c r="W19" s="30"/>
      <c r="X19" s="30"/>
      <c r="Y19" s="30"/>
      <c r="Z19" s="30"/>
      <c r="AA19" s="2"/>
      <c r="AB19" s="7"/>
      <c r="AC19" s="7"/>
    </row>
    <row r="20" ht="14.25" customHeight="1">
      <c r="A20" s="27">
        <v>14.0</v>
      </c>
      <c r="B20" s="27" t="s">
        <v>76</v>
      </c>
      <c r="C20" s="14">
        <v>17.0</v>
      </c>
      <c r="D20" s="14" t="s">
        <v>60</v>
      </c>
      <c r="E20" s="24">
        <v>13.0</v>
      </c>
      <c r="F20" s="25">
        <v>-2.0</v>
      </c>
      <c r="G20" s="26">
        <v>14.0</v>
      </c>
      <c r="H20" s="20">
        <f t="shared" si="8"/>
        <v>221</v>
      </c>
      <c r="I20" s="21">
        <f t="shared" si="9"/>
        <v>-34</v>
      </c>
      <c r="J20" s="22">
        <f t="shared" si="10"/>
        <v>238</v>
      </c>
      <c r="K20" s="3"/>
      <c r="L20" s="2"/>
      <c r="M20" s="35" t="s">
        <v>77</v>
      </c>
      <c r="N20" s="36"/>
      <c r="O20" s="36"/>
      <c r="P20" s="36"/>
      <c r="Q20" s="37"/>
      <c r="R20" s="2"/>
      <c r="S20" s="30"/>
      <c r="T20" s="30"/>
      <c r="U20" s="30"/>
      <c r="V20" s="30"/>
      <c r="W20" s="30"/>
      <c r="X20" s="30"/>
      <c r="Y20" s="30"/>
      <c r="Z20" s="2"/>
      <c r="AA20" s="2"/>
      <c r="AB20" s="7"/>
      <c r="AC20" s="7"/>
    </row>
    <row r="21" ht="14.25" customHeight="1">
      <c r="A21" s="27">
        <v>15.0</v>
      </c>
      <c r="B21" s="27" t="s">
        <v>78</v>
      </c>
      <c r="C21" s="14">
        <v>26.0</v>
      </c>
      <c r="D21" s="14" t="s">
        <v>79</v>
      </c>
      <c r="E21" s="24">
        <v>9.0</v>
      </c>
      <c r="F21" s="25">
        <v>-5.0</v>
      </c>
      <c r="G21" s="26">
        <v>49.0</v>
      </c>
      <c r="H21" s="20">
        <f t="shared" si="8"/>
        <v>234</v>
      </c>
      <c r="I21" s="21">
        <f t="shared" si="9"/>
        <v>-130</v>
      </c>
      <c r="J21" s="22">
        <f t="shared" si="10"/>
        <v>1274</v>
      </c>
      <c r="K21" s="3"/>
      <c r="L21" s="2"/>
      <c r="M21" s="35" t="s">
        <v>80</v>
      </c>
      <c r="N21" s="36"/>
      <c r="O21" s="36"/>
      <c r="P21" s="36"/>
      <c r="Q21" s="37"/>
      <c r="R21" s="2"/>
      <c r="S21" s="30"/>
      <c r="T21" s="30"/>
      <c r="U21" s="30"/>
      <c r="V21" s="30"/>
      <c r="W21" s="30"/>
      <c r="X21" s="30"/>
      <c r="Y21" s="30"/>
      <c r="Z21" s="2"/>
      <c r="AA21" s="2"/>
      <c r="AB21" s="7"/>
      <c r="AC21" s="7"/>
    </row>
    <row r="22" ht="14.25" customHeight="1">
      <c r="A22" s="27">
        <v>16.0</v>
      </c>
      <c r="B22" s="27" t="s">
        <v>81</v>
      </c>
      <c r="C22" s="14">
        <v>15.0</v>
      </c>
      <c r="D22" s="14" t="s">
        <v>79</v>
      </c>
      <c r="E22" s="24">
        <v>9.0</v>
      </c>
      <c r="F22" s="25">
        <v>-5.0</v>
      </c>
      <c r="G22" s="26">
        <v>7.0</v>
      </c>
      <c r="H22" s="20">
        <f t="shared" si="8"/>
        <v>135</v>
      </c>
      <c r="I22" s="21">
        <f t="shared" si="9"/>
        <v>-75</v>
      </c>
      <c r="J22" s="22">
        <f t="shared" si="10"/>
        <v>105</v>
      </c>
      <c r="K22" s="3"/>
      <c r="L22" s="2"/>
      <c r="M22" s="35" t="s">
        <v>82</v>
      </c>
      <c r="N22" s="36"/>
      <c r="O22" s="36"/>
      <c r="P22" s="38" t="s">
        <v>83</v>
      </c>
      <c r="Q22" s="37"/>
      <c r="R22" s="2"/>
      <c r="S22" s="30"/>
      <c r="T22" s="30"/>
      <c r="U22" s="30"/>
      <c r="V22" s="30"/>
      <c r="W22" s="30"/>
      <c r="X22" s="30"/>
      <c r="Y22" s="30"/>
      <c r="Z22" s="2"/>
      <c r="AA22" s="2"/>
      <c r="AB22" s="7"/>
      <c r="AC22" s="7"/>
    </row>
    <row r="23" ht="14.25" customHeight="1">
      <c r="A23" s="27">
        <v>17.0</v>
      </c>
      <c r="B23" s="27" t="s">
        <v>84</v>
      </c>
      <c r="C23" s="14">
        <v>18.0</v>
      </c>
      <c r="D23" s="14" t="s">
        <v>79</v>
      </c>
      <c r="E23" s="24">
        <v>9.0</v>
      </c>
      <c r="F23" s="25">
        <v>-5.0</v>
      </c>
      <c r="G23" s="26">
        <v>35.0</v>
      </c>
      <c r="H23" s="20">
        <f t="shared" si="8"/>
        <v>162</v>
      </c>
      <c r="I23" s="21">
        <f t="shared" si="9"/>
        <v>-90</v>
      </c>
      <c r="J23" s="22">
        <f t="shared" si="10"/>
        <v>630</v>
      </c>
      <c r="K23" s="3"/>
      <c r="L23" s="30"/>
      <c r="M23" s="39"/>
      <c r="N23" s="40"/>
      <c r="O23" s="40"/>
      <c r="P23" s="40"/>
      <c r="Q23" s="41"/>
      <c r="R23" s="30"/>
      <c r="S23" s="30"/>
      <c r="T23" s="30"/>
      <c r="U23" s="30"/>
      <c r="V23" s="30"/>
      <c r="W23" s="30"/>
      <c r="X23" s="30"/>
      <c r="Y23" s="30"/>
      <c r="Z23" s="2"/>
      <c r="AA23" s="2"/>
      <c r="AB23" s="7"/>
      <c r="AC23" s="7"/>
    </row>
    <row r="24" ht="14.25" customHeight="1">
      <c r="A24" s="27">
        <v>18.0</v>
      </c>
      <c r="B24" s="27" t="s">
        <v>85</v>
      </c>
      <c r="C24" s="14">
        <v>19.0</v>
      </c>
      <c r="D24" s="14" t="s">
        <v>79</v>
      </c>
      <c r="E24" s="24">
        <v>9.0</v>
      </c>
      <c r="F24" s="25">
        <v>-2.0</v>
      </c>
      <c r="G24" s="26">
        <v>49.0</v>
      </c>
      <c r="H24" s="20">
        <f t="shared" si="8"/>
        <v>171</v>
      </c>
      <c r="I24" s="21">
        <f t="shared" si="9"/>
        <v>-38</v>
      </c>
      <c r="J24" s="22">
        <f t="shared" si="10"/>
        <v>931</v>
      </c>
      <c r="K24" s="3"/>
      <c r="L24" s="2"/>
      <c r="M24" s="2"/>
      <c r="N24" s="2"/>
      <c r="O24" s="2"/>
      <c r="P24" s="2"/>
      <c r="Q24" s="2"/>
      <c r="R24" s="2"/>
      <c r="S24" s="42"/>
      <c r="T24" s="2"/>
      <c r="U24" s="2"/>
      <c r="V24" s="2"/>
      <c r="W24" s="2"/>
      <c r="X24" s="2"/>
      <c r="Y24" s="2"/>
      <c r="Z24" s="2"/>
      <c r="AA24" s="2"/>
      <c r="AB24" s="7"/>
      <c r="AC24" s="7"/>
    </row>
    <row r="25" ht="14.25" customHeight="1">
      <c r="A25" s="27">
        <v>19.0</v>
      </c>
      <c r="B25" s="27" t="s">
        <v>86</v>
      </c>
      <c r="C25" s="14">
        <v>24.0</v>
      </c>
      <c r="D25" s="14" t="s">
        <v>79</v>
      </c>
      <c r="E25" s="24">
        <v>9.0</v>
      </c>
      <c r="F25" s="25">
        <v>-2.0</v>
      </c>
      <c r="G25" s="26">
        <v>14.0</v>
      </c>
      <c r="H25" s="20">
        <f t="shared" si="8"/>
        <v>216</v>
      </c>
      <c r="I25" s="21">
        <f t="shared" si="9"/>
        <v>-48</v>
      </c>
      <c r="J25" s="22">
        <f t="shared" si="10"/>
        <v>336</v>
      </c>
      <c r="K25" s="3"/>
      <c r="L25" s="23" t="s">
        <v>87</v>
      </c>
      <c r="M25" s="23" t="s">
        <v>88</v>
      </c>
      <c r="N25" s="43" t="s">
        <v>89</v>
      </c>
      <c r="O25" s="44" t="s">
        <v>90</v>
      </c>
      <c r="P25" s="27" t="s">
        <v>91</v>
      </c>
      <c r="Q25" s="45" t="s">
        <v>92</v>
      </c>
      <c r="R25" s="46" t="s">
        <v>93</v>
      </c>
      <c r="S25" s="14" t="s">
        <v>94</v>
      </c>
      <c r="T25" s="47" t="s">
        <v>95</v>
      </c>
      <c r="U25" s="2"/>
      <c r="V25" s="2"/>
      <c r="W25" s="2"/>
      <c r="X25" s="2"/>
      <c r="Y25" s="2"/>
      <c r="Z25" s="2"/>
      <c r="AA25" s="2"/>
      <c r="AB25" s="7"/>
      <c r="AC25" s="7"/>
    </row>
    <row r="26" ht="14.25" customHeight="1">
      <c r="A26" s="27">
        <v>20.0</v>
      </c>
      <c r="B26" s="27" t="s">
        <v>96</v>
      </c>
      <c r="C26" s="14">
        <v>25.0</v>
      </c>
      <c r="D26" s="14" t="s">
        <v>79</v>
      </c>
      <c r="E26" s="24">
        <v>9.0</v>
      </c>
      <c r="F26" s="25">
        <v>-5.0</v>
      </c>
      <c r="G26" s="26">
        <v>28.0</v>
      </c>
      <c r="H26" s="20">
        <f t="shared" si="8"/>
        <v>225</v>
      </c>
      <c r="I26" s="21">
        <f t="shared" si="9"/>
        <v>-125</v>
      </c>
      <c r="J26" s="22">
        <f t="shared" si="10"/>
        <v>700</v>
      </c>
      <c r="K26" s="3"/>
      <c r="L26" s="23" t="s">
        <v>97</v>
      </c>
      <c r="M26" s="14" t="s">
        <v>98</v>
      </c>
      <c r="N26" s="14">
        <v>6.0</v>
      </c>
      <c r="O26" s="14">
        <v>8.0</v>
      </c>
      <c r="P26" s="14">
        <v>4.0</v>
      </c>
      <c r="Q26" s="14"/>
      <c r="R26" s="14"/>
      <c r="S26" s="14">
        <v>18.0</v>
      </c>
      <c r="T26" s="48" t="s">
        <v>99</v>
      </c>
      <c r="U26" s="2"/>
      <c r="V26" s="2"/>
      <c r="W26" s="2"/>
      <c r="X26" s="2"/>
      <c r="Y26" s="2"/>
      <c r="Z26" s="2"/>
      <c r="AA26" s="2"/>
      <c r="AB26" s="7"/>
      <c r="AC26" s="7"/>
    </row>
    <row r="27" ht="14.25" customHeight="1">
      <c r="A27" s="27">
        <v>21.0</v>
      </c>
      <c r="B27" s="27" t="s">
        <v>100</v>
      </c>
      <c r="C27" s="14">
        <v>21.0</v>
      </c>
      <c r="D27" s="14" t="s">
        <v>101</v>
      </c>
      <c r="E27" s="24">
        <v>6.0</v>
      </c>
      <c r="F27" s="25">
        <v>5.0</v>
      </c>
      <c r="G27" s="26">
        <v>56.0</v>
      </c>
      <c r="H27" s="20">
        <f t="shared" si="8"/>
        <v>126</v>
      </c>
      <c r="I27" s="21">
        <f t="shared" si="9"/>
        <v>105</v>
      </c>
      <c r="J27" s="22">
        <f t="shared" si="10"/>
        <v>1176</v>
      </c>
      <c r="K27" s="3"/>
      <c r="L27" s="23" t="s">
        <v>102</v>
      </c>
      <c r="M27" s="14" t="s">
        <v>103</v>
      </c>
      <c r="N27" s="14">
        <v>6.0</v>
      </c>
      <c r="O27" s="14"/>
      <c r="P27" s="14">
        <v>10.0</v>
      </c>
      <c r="Q27" s="14"/>
      <c r="R27" s="14"/>
      <c r="S27" s="14">
        <v>16.0</v>
      </c>
      <c r="T27" s="48" t="s">
        <v>104</v>
      </c>
      <c r="U27" s="2"/>
      <c r="V27" s="2"/>
      <c r="W27" s="2"/>
      <c r="X27" s="2"/>
      <c r="Y27" s="2"/>
      <c r="Z27" s="2"/>
      <c r="AA27" s="2"/>
      <c r="AB27" s="7"/>
      <c r="AC27" s="7"/>
    </row>
    <row r="28" ht="14.25" customHeight="1">
      <c r="A28" s="27">
        <v>22.0</v>
      </c>
      <c r="B28" s="27" t="s">
        <v>105</v>
      </c>
      <c r="C28" s="14">
        <v>18.0</v>
      </c>
      <c r="D28" s="14" t="s">
        <v>101</v>
      </c>
      <c r="E28" s="24">
        <v>6.0</v>
      </c>
      <c r="F28" s="25">
        <v>-2.0</v>
      </c>
      <c r="G28" s="26">
        <v>28.0</v>
      </c>
      <c r="H28" s="20">
        <f t="shared" si="8"/>
        <v>108</v>
      </c>
      <c r="I28" s="21">
        <f t="shared" si="9"/>
        <v>-36</v>
      </c>
      <c r="J28" s="22">
        <f t="shared" si="10"/>
        <v>504</v>
      </c>
      <c r="K28" s="3"/>
      <c r="L28" s="23" t="s">
        <v>106</v>
      </c>
      <c r="M28" s="14" t="s">
        <v>107</v>
      </c>
      <c r="N28" s="14">
        <v>4.0</v>
      </c>
      <c r="O28" s="14">
        <v>8.0</v>
      </c>
      <c r="P28" s="14">
        <v>6.0</v>
      </c>
      <c r="Q28" s="14"/>
      <c r="R28" s="14">
        <v>18.0</v>
      </c>
      <c r="S28" s="14">
        <v>36.0</v>
      </c>
      <c r="T28" s="48" t="s">
        <v>108</v>
      </c>
      <c r="U28" s="2"/>
      <c r="V28" s="2"/>
      <c r="W28" s="2"/>
      <c r="X28" s="2"/>
      <c r="Y28" s="2"/>
      <c r="Z28" s="2"/>
      <c r="AA28" s="2"/>
      <c r="AB28" s="7"/>
      <c r="AC28" s="7"/>
    </row>
    <row r="29" ht="14.25" customHeight="1">
      <c r="A29" s="27">
        <v>23.0</v>
      </c>
      <c r="B29" s="27" t="s">
        <v>109</v>
      </c>
      <c r="C29" s="14">
        <v>17.0</v>
      </c>
      <c r="D29" s="14" t="s">
        <v>101</v>
      </c>
      <c r="E29" s="24">
        <v>3.0</v>
      </c>
      <c r="F29" s="25">
        <v>-5.0</v>
      </c>
      <c r="G29" s="26">
        <v>14.0</v>
      </c>
      <c r="H29" s="20">
        <f t="shared" si="8"/>
        <v>51</v>
      </c>
      <c r="I29" s="21">
        <f t="shared" si="9"/>
        <v>-85</v>
      </c>
      <c r="J29" s="22">
        <f t="shared" si="10"/>
        <v>238</v>
      </c>
      <c r="K29" s="3"/>
      <c r="L29" s="23" t="s">
        <v>110</v>
      </c>
      <c r="M29" s="14" t="s">
        <v>111</v>
      </c>
      <c r="N29" s="14"/>
      <c r="O29" s="14">
        <v>8.0</v>
      </c>
      <c r="P29" s="14"/>
      <c r="Q29" s="14"/>
      <c r="R29" s="14"/>
      <c r="S29" s="14">
        <v>8.0</v>
      </c>
      <c r="T29" s="48" t="s">
        <v>112</v>
      </c>
      <c r="U29" s="2"/>
      <c r="V29" s="2"/>
      <c r="W29" s="2"/>
      <c r="X29" s="2"/>
      <c r="Y29" s="2"/>
      <c r="Z29" s="2"/>
      <c r="AA29" s="2"/>
      <c r="AB29" s="7"/>
      <c r="AC29" s="7"/>
    </row>
    <row r="30" ht="14.25" customHeight="1">
      <c r="A30" s="27">
        <v>24.0</v>
      </c>
      <c r="B30" s="27" t="s">
        <v>113</v>
      </c>
      <c r="C30" s="14">
        <v>24.0</v>
      </c>
      <c r="D30" s="14" t="s">
        <v>101</v>
      </c>
      <c r="E30" s="24">
        <v>3.0</v>
      </c>
      <c r="F30" s="25">
        <v>-5.0</v>
      </c>
      <c r="G30" s="26">
        <v>35.0</v>
      </c>
      <c r="H30" s="20">
        <f t="shared" si="8"/>
        <v>72</v>
      </c>
      <c r="I30" s="21">
        <f t="shared" si="9"/>
        <v>-120</v>
      </c>
      <c r="J30" s="22">
        <f t="shared" si="10"/>
        <v>840</v>
      </c>
      <c r="K30" s="3"/>
      <c r="L30" s="23" t="s">
        <v>114</v>
      </c>
      <c r="M30" s="14" t="s">
        <v>115</v>
      </c>
      <c r="N30" s="14"/>
      <c r="O30" s="14"/>
      <c r="P30" s="14">
        <v>12.0</v>
      </c>
      <c r="Q30" s="14">
        <v>30.0</v>
      </c>
      <c r="R30" s="14"/>
      <c r="S30" s="14">
        <v>42.0</v>
      </c>
      <c r="T30" s="48" t="s">
        <v>116</v>
      </c>
      <c r="U30" s="2"/>
      <c r="V30" s="2"/>
      <c r="W30" s="2"/>
      <c r="X30" s="2"/>
      <c r="Y30" s="2"/>
      <c r="Z30" s="2"/>
      <c r="AA30" s="2"/>
      <c r="AB30" s="7"/>
      <c r="AC30" s="7"/>
    </row>
    <row r="31" ht="14.25" customHeight="1">
      <c r="A31" s="27">
        <v>25.0</v>
      </c>
      <c r="B31" s="27" t="s">
        <v>117</v>
      </c>
      <c r="C31" s="14">
        <v>15.0</v>
      </c>
      <c r="D31" s="14" t="s">
        <v>101</v>
      </c>
      <c r="E31" s="24">
        <v>3.0</v>
      </c>
      <c r="F31" s="25">
        <v>-5.0</v>
      </c>
      <c r="G31" s="26">
        <v>56.0</v>
      </c>
      <c r="H31" s="20">
        <f t="shared" si="8"/>
        <v>45</v>
      </c>
      <c r="I31" s="21">
        <f t="shared" si="9"/>
        <v>-75</v>
      </c>
      <c r="J31" s="22">
        <f t="shared" si="10"/>
        <v>840</v>
      </c>
      <c r="K31" s="49"/>
      <c r="AA31" s="2"/>
      <c r="AB31" s="7"/>
      <c r="AC31" s="7"/>
    </row>
    <row r="32" ht="14.25" customHeight="1">
      <c r="A32" s="27">
        <v>26.0</v>
      </c>
      <c r="B32" s="27" t="s">
        <v>118</v>
      </c>
      <c r="C32" s="14">
        <v>19.0</v>
      </c>
      <c r="D32" s="14" t="s">
        <v>101</v>
      </c>
      <c r="E32" s="24">
        <v>6.0</v>
      </c>
      <c r="F32" s="25">
        <v>-2.0</v>
      </c>
      <c r="G32" s="26">
        <v>49.0</v>
      </c>
      <c r="H32" s="20">
        <f t="shared" si="8"/>
        <v>114</v>
      </c>
      <c r="I32" s="21">
        <f t="shared" si="9"/>
        <v>-38</v>
      </c>
      <c r="J32" s="22">
        <f t="shared" si="10"/>
        <v>931</v>
      </c>
      <c r="K32" s="49"/>
      <c r="AA32" s="2"/>
      <c r="AB32" s="7"/>
      <c r="AC32" s="7"/>
    </row>
    <row r="33" ht="14.25" customHeight="1">
      <c r="A33" s="27">
        <v>27.0</v>
      </c>
      <c r="B33" s="27" t="s">
        <v>119</v>
      </c>
      <c r="C33" s="14">
        <v>15.0</v>
      </c>
      <c r="D33" s="14" t="s">
        <v>101</v>
      </c>
      <c r="E33" s="24">
        <v>3.0</v>
      </c>
      <c r="F33" s="25">
        <v>-5.0</v>
      </c>
      <c r="G33" s="26">
        <v>7.0</v>
      </c>
      <c r="H33" s="20">
        <f t="shared" si="8"/>
        <v>45</v>
      </c>
      <c r="I33" s="21">
        <f t="shared" si="9"/>
        <v>-75</v>
      </c>
      <c r="J33" s="22">
        <f t="shared" si="10"/>
        <v>105</v>
      </c>
      <c r="K33" s="49"/>
      <c r="AA33" s="2"/>
      <c r="AB33" s="7"/>
      <c r="AC33" s="7"/>
    </row>
    <row r="34" ht="14.25" customHeight="1">
      <c r="A34" s="27">
        <v>28.0</v>
      </c>
      <c r="B34" s="27" t="s">
        <v>120</v>
      </c>
      <c r="C34" s="14">
        <v>23.0</v>
      </c>
      <c r="D34" s="14" t="s">
        <v>101</v>
      </c>
      <c r="E34" s="24">
        <v>3.0</v>
      </c>
      <c r="F34" s="25">
        <v>5.0</v>
      </c>
      <c r="G34" s="26">
        <v>42.0</v>
      </c>
      <c r="H34" s="20">
        <f t="shared" si="8"/>
        <v>69</v>
      </c>
      <c r="I34" s="21">
        <f t="shared" si="9"/>
        <v>115</v>
      </c>
      <c r="J34" s="22">
        <f t="shared" si="10"/>
        <v>966</v>
      </c>
      <c r="K34" s="49"/>
      <c r="AA34" s="2"/>
      <c r="AB34" s="7"/>
      <c r="AC34" s="7"/>
    </row>
    <row r="35" ht="14.25" customHeight="1">
      <c r="A35" s="27">
        <v>29.0</v>
      </c>
      <c r="B35" s="27" t="s">
        <v>121</v>
      </c>
      <c r="C35" s="14">
        <v>18.0</v>
      </c>
      <c r="D35" s="14" t="s">
        <v>101</v>
      </c>
      <c r="E35" s="24">
        <v>3.0</v>
      </c>
      <c r="F35" s="25">
        <v>-5.0</v>
      </c>
      <c r="G35" s="26">
        <v>49.0</v>
      </c>
      <c r="H35" s="20">
        <f t="shared" si="8"/>
        <v>54</v>
      </c>
      <c r="I35" s="21">
        <f t="shared" si="9"/>
        <v>-90</v>
      </c>
      <c r="J35" s="22">
        <f t="shared" si="10"/>
        <v>882</v>
      </c>
      <c r="K35" s="49"/>
      <c r="AA35" s="2"/>
      <c r="AB35" s="7"/>
      <c r="AC35" s="7"/>
    </row>
    <row r="36" ht="14.25" customHeight="1">
      <c r="A36" s="27">
        <v>30.0</v>
      </c>
      <c r="B36" s="27" t="s">
        <v>122</v>
      </c>
      <c r="C36" s="14">
        <v>19.0</v>
      </c>
      <c r="D36" s="14" t="s">
        <v>101</v>
      </c>
      <c r="E36" s="24">
        <v>6.0</v>
      </c>
      <c r="F36" s="25">
        <v>-2.0</v>
      </c>
      <c r="G36" s="26">
        <v>42.0</v>
      </c>
      <c r="H36" s="20">
        <f t="shared" si="8"/>
        <v>114</v>
      </c>
      <c r="I36" s="21">
        <f t="shared" si="9"/>
        <v>-38</v>
      </c>
      <c r="J36" s="22">
        <f t="shared" si="10"/>
        <v>798</v>
      </c>
      <c r="K36" s="49"/>
      <c r="AA36" s="2"/>
      <c r="AB36" s="7"/>
      <c r="AC36" s="7"/>
    </row>
    <row r="37" ht="14.25" customHeight="1">
      <c r="A37" s="27">
        <v>31.0</v>
      </c>
      <c r="B37" s="27" t="s">
        <v>123</v>
      </c>
      <c r="C37" s="14">
        <v>22.0</v>
      </c>
      <c r="D37" s="14" t="s">
        <v>101</v>
      </c>
      <c r="E37" s="24">
        <v>6.0</v>
      </c>
      <c r="F37" s="25">
        <v>-2.0</v>
      </c>
      <c r="G37" s="26">
        <v>56.0</v>
      </c>
      <c r="H37" s="20">
        <f t="shared" si="8"/>
        <v>132</v>
      </c>
      <c r="I37" s="21">
        <f t="shared" si="9"/>
        <v>-44</v>
      </c>
      <c r="J37" s="22">
        <f t="shared" si="10"/>
        <v>1232</v>
      </c>
      <c r="K37" s="49"/>
      <c r="AA37" s="2"/>
      <c r="AB37" s="7"/>
      <c r="AC37" s="7"/>
    </row>
    <row r="38" ht="14.25" customHeight="1">
      <c r="A38" s="27">
        <v>32.0</v>
      </c>
      <c r="B38" s="27" t="s">
        <v>124</v>
      </c>
      <c r="C38" s="14">
        <v>25.0</v>
      </c>
      <c r="D38" s="14" t="s">
        <v>101</v>
      </c>
      <c r="E38" s="24">
        <v>3.0</v>
      </c>
      <c r="F38" s="25">
        <v>-5.0</v>
      </c>
      <c r="G38" s="26">
        <v>28.0</v>
      </c>
      <c r="H38" s="20">
        <f t="shared" si="8"/>
        <v>75</v>
      </c>
      <c r="I38" s="21">
        <f t="shared" si="9"/>
        <v>-125</v>
      </c>
      <c r="J38" s="22">
        <f t="shared" si="10"/>
        <v>700</v>
      </c>
      <c r="K38" s="49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7"/>
      <c r="AC38" s="7"/>
    </row>
    <row r="39" ht="14.25" customHeight="1">
      <c r="A39" s="44">
        <v>33.0</v>
      </c>
      <c r="B39" s="44" t="s">
        <v>125</v>
      </c>
      <c r="C39" s="14">
        <v>26.0</v>
      </c>
      <c r="D39" s="14" t="s">
        <v>126</v>
      </c>
      <c r="E39" s="24">
        <v>13.0</v>
      </c>
      <c r="F39" s="25">
        <v>-5.0</v>
      </c>
      <c r="G39" s="26">
        <v>35.0</v>
      </c>
      <c r="H39" s="20">
        <f t="shared" si="8"/>
        <v>338</v>
      </c>
      <c r="I39" s="21">
        <f t="shared" si="9"/>
        <v>-130</v>
      </c>
      <c r="J39" s="22">
        <f t="shared" si="10"/>
        <v>910</v>
      </c>
      <c r="K39" s="49"/>
      <c r="L39" s="30"/>
      <c r="M39" s="30"/>
      <c r="N39" s="30"/>
      <c r="O39" s="30"/>
      <c r="P39" s="30"/>
      <c r="Q39" s="30"/>
      <c r="R39" s="30"/>
      <c r="S39" s="30"/>
      <c r="T39" s="30"/>
      <c r="U39" s="2"/>
      <c r="V39" s="2"/>
      <c r="W39" s="2"/>
      <c r="X39" s="2"/>
      <c r="Y39" s="2"/>
      <c r="Z39" s="2"/>
      <c r="AA39" s="2"/>
      <c r="AB39" s="7"/>
      <c r="AC39" s="7"/>
    </row>
    <row r="40" ht="14.25" customHeight="1">
      <c r="A40" s="44">
        <v>34.0</v>
      </c>
      <c r="B40" s="44" t="s">
        <v>127</v>
      </c>
      <c r="C40" s="14">
        <v>26.0</v>
      </c>
      <c r="D40" s="14" t="s">
        <v>126</v>
      </c>
      <c r="E40" s="24">
        <v>13.0</v>
      </c>
      <c r="F40" s="25">
        <v>-2.0</v>
      </c>
      <c r="G40" s="26">
        <v>35.0</v>
      </c>
      <c r="H40" s="20">
        <f t="shared" si="8"/>
        <v>338</v>
      </c>
      <c r="I40" s="21">
        <f t="shared" si="9"/>
        <v>-52</v>
      </c>
      <c r="J40" s="22">
        <f t="shared" si="10"/>
        <v>910</v>
      </c>
      <c r="K40" s="49"/>
      <c r="L40" s="30"/>
      <c r="M40" s="30"/>
      <c r="N40" s="30"/>
      <c r="O40" s="30"/>
      <c r="P40" s="30"/>
      <c r="Q40" s="30"/>
      <c r="R40" s="30"/>
      <c r="S40" s="30"/>
      <c r="T40" s="30"/>
      <c r="U40" s="2"/>
      <c r="V40" s="2"/>
      <c r="W40" s="2"/>
      <c r="X40" s="2"/>
      <c r="Y40" s="2"/>
      <c r="Z40" s="2"/>
      <c r="AA40" s="2"/>
      <c r="AB40" s="7"/>
      <c r="AC40" s="7"/>
    </row>
    <row r="41" ht="14.25" customHeight="1">
      <c r="A41" s="44">
        <v>35.0</v>
      </c>
      <c r="B41" s="44" t="s">
        <v>128</v>
      </c>
      <c r="C41" s="14">
        <v>26.0</v>
      </c>
      <c r="D41" s="14" t="s">
        <v>126</v>
      </c>
      <c r="E41" s="24">
        <v>13.0</v>
      </c>
      <c r="F41" s="25">
        <v>2.0</v>
      </c>
      <c r="G41" s="26">
        <v>35.0</v>
      </c>
      <c r="H41" s="20">
        <f t="shared" si="8"/>
        <v>338</v>
      </c>
      <c r="I41" s="21">
        <f t="shared" si="9"/>
        <v>52</v>
      </c>
      <c r="J41" s="22">
        <f t="shared" si="10"/>
        <v>910</v>
      </c>
      <c r="K41" s="49"/>
      <c r="L41" s="30"/>
      <c r="M41" s="30"/>
      <c r="N41" s="30"/>
      <c r="O41" s="30"/>
      <c r="P41" s="30"/>
      <c r="Q41" s="30"/>
      <c r="R41" s="30"/>
      <c r="S41" s="30"/>
      <c r="T41" s="30"/>
      <c r="U41" s="2"/>
      <c r="V41" s="2"/>
      <c r="W41" s="2"/>
      <c r="X41" s="2"/>
      <c r="Y41" s="2"/>
      <c r="Z41" s="2"/>
      <c r="AA41" s="2"/>
      <c r="AB41" s="7"/>
      <c r="AC41" s="7"/>
    </row>
    <row r="42" ht="14.25" customHeight="1">
      <c r="A42" s="44">
        <v>36.0</v>
      </c>
      <c r="B42" s="44" t="s">
        <v>129</v>
      </c>
      <c r="C42" s="14">
        <v>26.0</v>
      </c>
      <c r="D42" s="14" t="s">
        <v>126</v>
      </c>
      <c r="E42" s="24">
        <v>13.0</v>
      </c>
      <c r="F42" s="25">
        <v>5.0</v>
      </c>
      <c r="G42" s="26">
        <v>35.0</v>
      </c>
      <c r="H42" s="20">
        <f t="shared" si="8"/>
        <v>338</v>
      </c>
      <c r="I42" s="21">
        <f t="shared" si="9"/>
        <v>130</v>
      </c>
      <c r="J42" s="22">
        <f t="shared" si="10"/>
        <v>910</v>
      </c>
      <c r="K42" s="3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7"/>
      <c r="AC42" s="7"/>
    </row>
    <row r="43" ht="14.25" customHeight="1">
      <c r="A43" s="44">
        <v>37.0</v>
      </c>
      <c r="B43" s="44" t="s">
        <v>130</v>
      </c>
      <c r="C43" s="14">
        <v>26.0</v>
      </c>
      <c r="D43" s="14" t="s">
        <v>126</v>
      </c>
      <c r="E43" s="24">
        <v>13.0</v>
      </c>
      <c r="F43" s="25">
        <v>-5.0</v>
      </c>
      <c r="G43" s="26">
        <v>42.0</v>
      </c>
      <c r="H43" s="20">
        <f t="shared" si="8"/>
        <v>338</v>
      </c>
      <c r="I43" s="21">
        <f t="shared" si="9"/>
        <v>-130</v>
      </c>
      <c r="J43" s="22">
        <f t="shared" si="10"/>
        <v>1092</v>
      </c>
      <c r="K43" s="3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7"/>
      <c r="AC43" s="7"/>
    </row>
    <row r="44" ht="14.25" customHeight="1">
      <c r="A44" s="44">
        <v>38.0</v>
      </c>
      <c r="B44" s="44" t="s">
        <v>131</v>
      </c>
      <c r="C44" s="14">
        <v>26.0</v>
      </c>
      <c r="D44" s="14" t="s">
        <v>126</v>
      </c>
      <c r="E44" s="24">
        <v>13.0</v>
      </c>
      <c r="F44" s="25">
        <v>-2.0</v>
      </c>
      <c r="G44" s="26">
        <v>42.0</v>
      </c>
      <c r="H44" s="20">
        <f t="shared" si="8"/>
        <v>338</v>
      </c>
      <c r="I44" s="21">
        <f t="shared" si="9"/>
        <v>-52</v>
      </c>
      <c r="J44" s="22">
        <f t="shared" si="10"/>
        <v>1092</v>
      </c>
      <c r="K44" s="3"/>
      <c r="L44" s="50"/>
      <c r="M44" s="51" t="s">
        <v>132</v>
      </c>
      <c r="N44" s="51"/>
      <c r="O44" s="51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7"/>
      <c r="AC44" s="7"/>
    </row>
    <row r="45" ht="14.25" customHeight="1">
      <c r="A45" s="44">
        <v>39.0</v>
      </c>
      <c r="B45" s="44" t="s">
        <v>133</v>
      </c>
      <c r="C45" s="14">
        <v>26.0</v>
      </c>
      <c r="D45" s="14" t="s">
        <v>126</v>
      </c>
      <c r="E45" s="24">
        <v>13.0</v>
      </c>
      <c r="F45" s="25">
        <v>2.0</v>
      </c>
      <c r="G45" s="26">
        <v>42.0</v>
      </c>
      <c r="H45" s="20">
        <f t="shared" si="8"/>
        <v>338</v>
      </c>
      <c r="I45" s="21">
        <f t="shared" si="9"/>
        <v>52</v>
      </c>
      <c r="J45" s="22">
        <f t="shared" si="10"/>
        <v>1092</v>
      </c>
      <c r="K45" s="3"/>
      <c r="L45" s="52"/>
      <c r="M45" s="51" t="s">
        <v>134</v>
      </c>
      <c r="N45" s="51"/>
      <c r="O45" s="51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7"/>
      <c r="AC45" s="7"/>
    </row>
    <row r="46" ht="14.25" customHeight="1">
      <c r="A46" s="44">
        <v>40.0</v>
      </c>
      <c r="B46" s="44" t="s">
        <v>135</v>
      </c>
      <c r="C46" s="14">
        <v>26.0</v>
      </c>
      <c r="D46" s="14" t="s">
        <v>126</v>
      </c>
      <c r="E46" s="24">
        <v>13.0</v>
      </c>
      <c r="F46" s="25">
        <v>5.0</v>
      </c>
      <c r="G46" s="26">
        <v>42.0</v>
      </c>
      <c r="H46" s="20">
        <f t="shared" si="8"/>
        <v>338</v>
      </c>
      <c r="I46" s="21">
        <f t="shared" si="9"/>
        <v>130</v>
      </c>
      <c r="J46" s="22">
        <f t="shared" si="10"/>
        <v>1092</v>
      </c>
      <c r="K46" s="3"/>
      <c r="L46" s="53"/>
      <c r="M46" s="51" t="s">
        <v>136</v>
      </c>
      <c r="N46" s="51"/>
      <c r="O46" s="51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7"/>
      <c r="AC46" s="7"/>
    </row>
    <row r="47" ht="14.25" customHeight="1">
      <c r="A47" s="44">
        <v>41.0</v>
      </c>
      <c r="B47" s="44" t="s">
        <v>137</v>
      </c>
      <c r="C47" s="14">
        <v>26.0</v>
      </c>
      <c r="D47" s="14" t="s">
        <v>79</v>
      </c>
      <c r="E47" s="24">
        <v>13.0</v>
      </c>
      <c r="F47" s="25">
        <v>-5.0</v>
      </c>
      <c r="G47" s="26">
        <v>28.0</v>
      </c>
      <c r="H47" s="20">
        <f t="shared" si="8"/>
        <v>338</v>
      </c>
      <c r="I47" s="21">
        <f t="shared" si="9"/>
        <v>-130</v>
      </c>
      <c r="J47" s="22">
        <f t="shared" si="10"/>
        <v>728</v>
      </c>
      <c r="K47" s="3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7"/>
      <c r="AC47" s="7"/>
    </row>
    <row r="48" ht="14.25" customHeight="1">
      <c r="A48" s="44">
        <v>42.0</v>
      </c>
      <c r="B48" s="44" t="s">
        <v>138</v>
      </c>
      <c r="C48" s="14">
        <v>26.0</v>
      </c>
      <c r="D48" s="14" t="s">
        <v>79</v>
      </c>
      <c r="E48" s="24">
        <v>13.0</v>
      </c>
      <c r="F48" s="25">
        <v>-2.0</v>
      </c>
      <c r="G48" s="26">
        <v>28.0</v>
      </c>
      <c r="H48" s="20">
        <f t="shared" si="8"/>
        <v>338</v>
      </c>
      <c r="I48" s="21">
        <f t="shared" si="9"/>
        <v>-52</v>
      </c>
      <c r="J48" s="22">
        <f t="shared" si="10"/>
        <v>728</v>
      </c>
      <c r="K48" s="3"/>
      <c r="L48" s="30"/>
      <c r="M48" s="30"/>
      <c r="N48" s="30"/>
      <c r="O48" s="30"/>
      <c r="P48" s="30"/>
      <c r="Q48" s="30"/>
      <c r="R48" s="30"/>
      <c r="S48" s="30"/>
      <c r="T48" s="30"/>
      <c r="U48" s="2"/>
      <c r="V48" s="2"/>
      <c r="W48" s="2"/>
      <c r="X48" s="2"/>
      <c r="Y48" s="2"/>
      <c r="Z48" s="2"/>
      <c r="AA48" s="2"/>
      <c r="AB48" s="7"/>
      <c r="AC48" s="7"/>
    </row>
    <row r="49" ht="14.25" customHeight="1">
      <c r="A49" s="44">
        <v>43.0</v>
      </c>
      <c r="B49" s="44" t="s">
        <v>139</v>
      </c>
      <c r="C49" s="14">
        <v>26.0</v>
      </c>
      <c r="D49" s="14" t="s">
        <v>79</v>
      </c>
      <c r="E49" s="24">
        <v>13.0</v>
      </c>
      <c r="F49" s="25">
        <v>2.0</v>
      </c>
      <c r="G49" s="26">
        <v>28.0</v>
      </c>
      <c r="H49" s="20">
        <f t="shared" si="8"/>
        <v>338</v>
      </c>
      <c r="I49" s="21">
        <f t="shared" si="9"/>
        <v>52</v>
      </c>
      <c r="J49" s="22">
        <f t="shared" si="10"/>
        <v>728</v>
      </c>
      <c r="K49" s="3"/>
      <c r="L49" s="30"/>
      <c r="M49" s="30"/>
      <c r="N49" s="30"/>
      <c r="O49" s="30"/>
      <c r="P49" s="30"/>
      <c r="Q49" s="30"/>
      <c r="R49" s="30"/>
      <c r="S49" s="30"/>
      <c r="T49" s="30"/>
      <c r="U49" s="2"/>
      <c r="V49" s="2"/>
      <c r="W49" s="2"/>
      <c r="X49" s="2"/>
      <c r="Y49" s="2"/>
      <c r="Z49" s="2"/>
      <c r="AA49" s="2"/>
      <c r="AB49" s="7"/>
      <c r="AC49" s="7"/>
    </row>
    <row r="50" ht="14.25" customHeight="1">
      <c r="A50" s="44">
        <v>44.0</v>
      </c>
      <c r="B50" s="44" t="s">
        <v>140</v>
      </c>
      <c r="C50" s="14">
        <v>26.0</v>
      </c>
      <c r="D50" s="14" t="s">
        <v>79</v>
      </c>
      <c r="E50" s="24">
        <v>13.0</v>
      </c>
      <c r="F50" s="25">
        <v>5.0</v>
      </c>
      <c r="G50" s="26">
        <v>28.0</v>
      </c>
      <c r="H50" s="20">
        <f t="shared" si="8"/>
        <v>338</v>
      </c>
      <c r="I50" s="21">
        <f t="shared" si="9"/>
        <v>130</v>
      </c>
      <c r="J50" s="22">
        <f t="shared" si="10"/>
        <v>728</v>
      </c>
      <c r="K50" s="3"/>
      <c r="L50" s="30"/>
      <c r="M50" s="30"/>
      <c r="N50" s="30"/>
      <c r="O50" s="30"/>
      <c r="P50" s="30"/>
      <c r="Q50" s="30"/>
      <c r="R50" s="30"/>
      <c r="S50" s="30"/>
      <c r="T50" s="30"/>
      <c r="U50" s="2"/>
      <c r="V50" s="2"/>
      <c r="W50" s="2"/>
      <c r="X50" s="2"/>
      <c r="Y50" s="2"/>
      <c r="Z50" s="2"/>
      <c r="AA50" s="2"/>
      <c r="AB50" s="7"/>
      <c r="AC50" s="7"/>
    </row>
    <row r="51" ht="14.25" customHeight="1">
      <c r="A51" s="44">
        <v>45.0</v>
      </c>
      <c r="B51" s="44" t="s">
        <v>141</v>
      </c>
      <c r="C51" s="14">
        <v>26.0</v>
      </c>
      <c r="D51" s="14" t="s">
        <v>79</v>
      </c>
      <c r="E51" s="24">
        <v>16.0</v>
      </c>
      <c r="F51" s="25">
        <v>5.0</v>
      </c>
      <c r="G51" s="26">
        <v>49.0</v>
      </c>
      <c r="H51" s="20">
        <f t="shared" si="8"/>
        <v>416</v>
      </c>
      <c r="I51" s="21">
        <f t="shared" si="9"/>
        <v>130</v>
      </c>
      <c r="J51" s="22">
        <f t="shared" si="10"/>
        <v>1274</v>
      </c>
      <c r="K51" s="3"/>
      <c r="L51" s="30"/>
      <c r="M51" s="30"/>
      <c r="N51" s="30"/>
      <c r="O51" s="30"/>
      <c r="P51" s="30"/>
      <c r="Q51" s="30"/>
      <c r="R51" s="30"/>
      <c r="S51" s="30"/>
      <c r="T51" s="30"/>
      <c r="U51" s="2"/>
      <c r="V51" s="2"/>
      <c r="W51" s="2"/>
      <c r="X51" s="2"/>
      <c r="Y51" s="2"/>
      <c r="Z51" s="2"/>
      <c r="AA51" s="2"/>
      <c r="AB51" s="7"/>
      <c r="AC51" s="7"/>
    </row>
    <row r="52" ht="14.25" customHeight="1">
      <c r="A52" s="44">
        <v>46.0</v>
      </c>
      <c r="B52" s="44" t="s">
        <v>142</v>
      </c>
      <c r="C52" s="14">
        <v>26.0</v>
      </c>
      <c r="D52" s="14" t="s">
        <v>79</v>
      </c>
      <c r="E52" s="24">
        <v>13.0</v>
      </c>
      <c r="F52" s="25">
        <v>-5.0</v>
      </c>
      <c r="G52" s="26">
        <v>49.0</v>
      </c>
      <c r="H52" s="20">
        <f t="shared" si="8"/>
        <v>338</v>
      </c>
      <c r="I52" s="21">
        <f t="shared" si="9"/>
        <v>-130</v>
      </c>
      <c r="J52" s="22">
        <f t="shared" si="10"/>
        <v>1274</v>
      </c>
      <c r="K52" s="3"/>
      <c r="L52" s="30"/>
      <c r="M52" s="30"/>
      <c r="N52" s="30"/>
      <c r="O52" s="30"/>
      <c r="P52" s="30"/>
      <c r="Q52" s="30"/>
      <c r="R52" s="30"/>
      <c r="S52" s="30"/>
      <c r="T52" s="30"/>
      <c r="U52" s="2"/>
      <c r="V52" s="2"/>
      <c r="W52" s="2"/>
      <c r="X52" s="2"/>
      <c r="Y52" s="2"/>
      <c r="Z52" s="2"/>
      <c r="AA52" s="2"/>
      <c r="AB52" s="7"/>
      <c r="AC52" s="7"/>
    </row>
    <row r="53" ht="14.25" customHeight="1">
      <c r="A53" s="44">
        <v>47.0</v>
      </c>
      <c r="B53" s="44" t="s">
        <v>143</v>
      </c>
      <c r="C53" s="14">
        <v>26.0</v>
      </c>
      <c r="D53" s="14" t="s">
        <v>79</v>
      </c>
      <c r="E53" s="24">
        <v>13.0</v>
      </c>
      <c r="F53" s="25">
        <v>-5.0</v>
      </c>
      <c r="G53" s="26">
        <v>56.0</v>
      </c>
      <c r="H53" s="20">
        <f t="shared" si="8"/>
        <v>338</v>
      </c>
      <c r="I53" s="21">
        <f t="shared" si="9"/>
        <v>-130</v>
      </c>
      <c r="J53" s="22">
        <f t="shared" si="10"/>
        <v>1456</v>
      </c>
      <c r="K53" s="3"/>
      <c r="L53" s="30"/>
      <c r="M53" s="30"/>
      <c r="N53" s="30"/>
      <c r="O53" s="30"/>
      <c r="P53" s="30"/>
      <c r="Q53" s="30"/>
      <c r="R53" s="30"/>
      <c r="S53" s="30"/>
      <c r="T53" s="30"/>
      <c r="U53" s="2"/>
      <c r="V53" s="2"/>
      <c r="W53" s="2"/>
      <c r="X53" s="2"/>
      <c r="Y53" s="2"/>
      <c r="Z53" s="2"/>
      <c r="AA53" s="2"/>
      <c r="AB53" s="7"/>
      <c r="AC53" s="7"/>
    </row>
    <row r="54" ht="14.25" customHeight="1">
      <c r="A54" s="44">
        <v>48.0</v>
      </c>
      <c r="B54" s="44" t="s">
        <v>144</v>
      </c>
      <c r="C54" s="14">
        <v>26.0</v>
      </c>
      <c r="D54" s="14" t="s">
        <v>79</v>
      </c>
      <c r="E54" s="24">
        <v>16.0</v>
      </c>
      <c r="F54" s="25">
        <v>5.0</v>
      </c>
      <c r="G54" s="26">
        <v>56.0</v>
      </c>
      <c r="H54" s="20">
        <f t="shared" si="8"/>
        <v>416</v>
      </c>
      <c r="I54" s="21">
        <f t="shared" si="9"/>
        <v>130</v>
      </c>
      <c r="J54" s="22">
        <f t="shared" si="10"/>
        <v>1456</v>
      </c>
      <c r="K54" s="3"/>
      <c r="L54" s="30"/>
      <c r="M54" s="30"/>
      <c r="N54" s="30"/>
      <c r="O54" s="30"/>
      <c r="P54" s="30"/>
      <c r="Q54" s="30"/>
      <c r="R54" s="30"/>
      <c r="S54" s="30"/>
      <c r="T54" s="30"/>
      <c r="U54" s="2"/>
      <c r="V54" s="2"/>
      <c r="W54" s="2"/>
      <c r="X54" s="2"/>
      <c r="Y54" s="2"/>
      <c r="Z54" s="2"/>
      <c r="AA54" s="2"/>
      <c r="AB54" s="7"/>
      <c r="AC54" s="7"/>
    </row>
    <row r="55" ht="14.25" customHeight="1">
      <c r="A55" s="44">
        <v>49.0</v>
      </c>
      <c r="B55" s="44" t="s">
        <v>145</v>
      </c>
      <c r="C55" s="14">
        <v>26.0</v>
      </c>
      <c r="D55" s="14" t="s">
        <v>49</v>
      </c>
      <c r="E55" s="24">
        <v>16.0</v>
      </c>
      <c r="F55" s="25">
        <v>-5.0</v>
      </c>
      <c r="G55" s="26">
        <v>42.0</v>
      </c>
      <c r="H55" s="20">
        <f t="shared" si="8"/>
        <v>416</v>
      </c>
      <c r="I55" s="21">
        <f t="shared" si="9"/>
        <v>-130</v>
      </c>
      <c r="J55" s="22">
        <f t="shared" si="10"/>
        <v>1092</v>
      </c>
      <c r="K55" s="3"/>
      <c r="L55" s="30"/>
      <c r="M55" s="30"/>
      <c r="N55" s="30"/>
      <c r="O55" s="30"/>
      <c r="P55" s="30"/>
      <c r="Q55" s="30"/>
      <c r="R55" s="30"/>
      <c r="S55" s="30"/>
      <c r="T55" s="30"/>
      <c r="U55" s="2"/>
      <c r="V55" s="2"/>
      <c r="W55" s="2"/>
      <c r="X55" s="2"/>
      <c r="Y55" s="2"/>
      <c r="Z55" s="2"/>
      <c r="AA55" s="2"/>
      <c r="AB55" s="7"/>
      <c r="AC55" s="7"/>
    </row>
    <row r="56" ht="14.25" customHeight="1">
      <c r="A56" s="44">
        <v>50.0</v>
      </c>
      <c r="B56" s="44" t="s">
        <v>146</v>
      </c>
      <c r="C56" s="14">
        <v>26.0</v>
      </c>
      <c r="D56" s="14" t="s">
        <v>49</v>
      </c>
      <c r="E56" s="24">
        <v>16.0</v>
      </c>
      <c r="F56" s="25">
        <v>2.0</v>
      </c>
      <c r="G56" s="26">
        <v>56.0</v>
      </c>
      <c r="H56" s="20">
        <f t="shared" si="8"/>
        <v>416</v>
      </c>
      <c r="I56" s="21">
        <f t="shared" si="9"/>
        <v>52</v>
      </c>
      <c r="J56" s="22">
        <f t="shared" si="10"/>
        <v>1456</v>
      </c>
      <c r="K56" s="3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7"/>
      <c r="AC56" s="7"/>
    </row>
    <row r="57" ht="14.25" customHeight="1">
      <c r="A57" s="44">
        <v>51.0</v>
      </c>
      <c r="B57" s="44" t="s">
        <v>147</v>
      </c>
      <c r="C57" s="14">
        <v>26.0</v>
      </c>
      <c r="D57" s="14" t="s">
        <v>49</v>
      </c>
      <c r="E57" s="24">
        <v>16.0</v>
      </c>
      <c r="F57" s="25">
        <v>-2.0</v>
      </c>
      <c r="G57" s="26">
        <v>42.0</v>
      </c>
      <c r="H57" s="20">
        <f t="shared" si="8"/>
        <v>416</v>
      </c>
      <c r="I57" s="21">
        <f t="shared" si="9"/>
        <v>-52</v>
      </c>
      <c r="J57" s="22">
        <f t="shared" si="10"/>
        <v>1092</v>
      </c>
      <c r="K57" s="3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7"/>
      <c r="AC57" s="7"/>
    </row>
    <row r="58" ht="14.25" customHeight="1">
      <c r="A58" s="44">
        <v>52.0</v>
      </c>
      <c r="B58" s="44" t="s">
        <v>148</v>
      </c>
      <c r="C58" s="14">
        <v>26.0</v>
      </c>
      <c r="D58" s="14" t="s">
        <v>49</v>
      </c>
      <c r="E58" s="24">
        <v>16.0</v>
      </c>
      <c r="F58" s="25">
        <v>2.0</v>
      </c>
      <c r="G58" s="26">
        <v>49.0</v>
      </c>
      <c r="H58" s="20">
        <f t="shared" si="8"/>
        <v>416</v>
      </c>
      <c r="I58" s="21">
        <f t="shared" si="9"/>
        <v>52</v>
      </c>
      <c r="J58" s="22">
        <f t="shared" si="10"/>
        <v>1274</v>
      </c>
      <c r="K58" s="3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7"/>
      <c r="AC58" s="7"/>
    </row>
    <row r="59" ht="14.25" customHeight="1">
      <c r="A59" s="44">
        <v>53.0</v>
      </c>
      <c r="B59" s="44" t="s">
        <v>149</v>
      </c>
      <c r="C59" s="14">
        <v>26.0</v>
      </c>
      <c r="D59" s="14" t="s">
        <v>49</v>
      </c>
      <c r="E59" s="24">
        <v>16.0</v>
      </c>
      <c r="F59" s="25">
        <v>-2.0</v>
      </c>
      <c r="G59" s="26">
        <v>49.0</v>
      </c>
      <c r="H59" s="20">
        <f t="shared" si="8"/>
        <v>416</v>
      </c>
      <c r="I59" s="21">
        <f t="shared" si="9"/>
        <v>-52</v>
      </c>
      <c r="J59" s="22">
        <f t="shared" si="10"/>
        <v>1274</v>
      </c>
      <c r="K59" s="3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7"/>
      <c r="AC59" s="7"/>
    </row>
    <row r="60" ht="14.25" customHeight="1">
      <c r="A60" s="44">
        <v>54.0</v>
      </c>
      <c r="B60" s="44" t="s">
        <v>150</v>
      </c>
      <c r="C60" s="14">
        <v>26.0</v>
      </c>
      <c r="D60" s="14" t="s">
        <v>49</v>
      </c>
      <c r="E60" s="24">
        <v>16.0</v>
      </c>
      <c r="F60" s="25">
        <v>-2.0</v>
      </c>
      <c r="G60" s="26">
        <v>56.0</v>
      </c>
      <c r="H60" s="20">
        <f t="shared" si="8"/>
        <v>416</v>
      </c>
      <c r="I60" s="21">
        <f t="shared" si="9"/>
        <v>-52</v>
      </c>
      <c r="J60" s="22">
        <f t="shared" si="10"/>
        <v>1456</v>
      </c>
      <c r="K60" s="3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7"/>
      <c r="AC60" s="7"/>
    </row>
    <row r="61" ht="14.25" customHeight="1">
      <c r="A61" s="44">
        <v>55.0</v>
      </c>
      <c r="B61" s="44" t="s">
        <v>151</v>
      </c>
      <c r="C61" s="14">
        <v>26.0</v>
      </c>
      <c r="D61" s="14" t="s">
        <v>49</v>
      </c>
      <c r="E61" s="24">
        <v>16.0</v>
      </c>
      <c r="F61" s="25">
        <v>-5.0</v>
      </c>
      <c r="G61" s="26">
        <v>56.0</v>
      </c>
      <c r="H61" s="20">
        <f t="shared" si="8"/>
        <v>416</v>
      </c>
      <c r="I61" s="21">
        <f t="shared" si="9"/>
        <v>-130</v>
      </c>
      <c r="J61" s="22">
        <f t="shared" si="10"/>
        <v>1456</v>
      </c>
      <c r="K61" s="3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7"/>
      <c r="AC61" s="7"/>
    </row>
    <row r="62" ht="14.25" customHeight="1">
      <c r="A62" s="44">
        <v>56.0</v>
      </c>
      <c r="B62" s="44" t="s">
        <v>152</v>
      </c>
      <c r="C62" s="14">
        <v>26.0</v>
      </c>
      <c r="D62" s="14" t="s">
        <v>49</v>
      </c>
      <c r="E62" s="24">
        <v>16.0</v>
      </c>
      <c r="F62" s="25">
        <v>-5.0</v>
      </c>
      <c r="G62" s="26">
        <v>49.0</v>
      </c>
      <c r="H62" s="20">
        <f t="shared" si="8"/>
        <v>416</v>
      </c>
      <c r="I62" s="21">
        <f t="shared" si="9"/>
        <v>-130</v>
      </c>
      <c r="J62" s="22">
        <f t="shared" si="10"/>
        <v>1274</v>
      </c>
      <c r="K62" s="3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7"/>
      <c r="AC62" s="7"/>
    </row>
    <row r="63" ht="14.25" customHeight="1">
      <c r="A63" s="43">
        <v>57.0</v>
      </c>
      <c r="B63" s="43" t="s">
        <v>153</v>
      </c>
      <c r="C63" s="14">
        <v>15.0</v>
      </c>
      <c r="D63" s="14" t="s">
        <v>49</v>
      </c>
      <c r="E63" s="24">
        <v>16.0</v>
      </c>
      <c r="F63" s="25">
        <v>2.0</v>
      </c>
      <c r="G63" s="26">
        <v>7.0</v>
      </c>
      <c r="H63" s="20">
        <f t="shared" si="8"/>
        <v>240</v>
      </c>
      <c r="I63" s="21">
        <f t="shared" si="9"/>
        <v>30</v>
      </c>
      <c r="J63" s="22">
        <f t="shared" si="10"/>
        <v>105</v>
      </c>
      <c r="K63" s="3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7"/>
      <c r="AC63" s="7"/>
    </row>
    <row r="64" ht="14.25" customHeight="1">
      <c r="A64" s="43">
        <v>58.0</v>
      </c>
      <c r="B64" s="43" t="s">
        <v>154</v>
      </c>
      <c r="C64" s="14">
        <v>20.0</v>
      </c>
      <c r="D64" s="14" t="s">
        <v>49</v>
      </c>
      <c r="E64" s="24">
        <v>16.0</v>
      </c>
      <c r="F64" s="25">
        <v>5.0</v>
      </c>
      <c r="G64" s="26">
        <v>7.0</v>
      </c>
      <c r="H64" s="20">
        <f t="shared" si="8"/>
        <v>320</v>
      </c>
      <c r="I64" s="21">
        <f t="shared" si="9"/>
        <v>100</v>
      </c>
      <c r="J64" s="22">
        <f t="shared" si="10"/>
        <v>140</v>
      </c>
      <c r="K64" s="3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7"/>
      <c r="AC64" s="7"/>
    </row>
    <row r="65" ht="14.25" customHeight="1">
      <c r="A65" s="43">
        <v>59.0</v>
      </c>
      <c r="B65" s="43" t="s">
        <v>155</v>
      </c>
      <c r="C65" s="14">
        <v>27.0</v>
      </c>
      <c r="D65" s="14" t="s">
        <v>49</v>
      </c>
      <c r="E65" s="24">
        <v>13.0</v>
      </c>
      <c r="F65" s="25">
        <v>-5.0</v>
      </c>
      <c r="G65" s="26">
        <v>7.0</v>
      </c>
      <c r="H65" s="20">
        <f t="shared" si="8"/>
        <v>351</v>
      </c>
      <c r="I65" s="21">
        <f t="shared" si="9"/>
        <v>-135</v>
      </c>
      <c r="J65" s="22">
        <f t="shared" si="10"/>
        <v>189</v>
      </c>
      <c r="K65" s="3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7"/>
      <c r="AC65" s="7"/>
    </row>
    <row r="66" ht="14.25" customHeight="1">
      <c r="A66" s="43">
        <v>60.0</v>
      </c>
      <c r="B66" s="43" t="s">
        <v>156</v>
      </c>
      <c r="C66" s="14">
        <v>30.0</v>
      </c>
      <c r="D66" s="14" t="s">
        <v>49</v>
      </c>
      <c r="E66" s="24">
        <v>13.0</v>
      </c>
      <c r="F66" s="25">
        <v>-2.0</v>
      </c>
      <c r="G66" s="26">
        <v>7.0</v>
      </c>
      <c r="H66" s="20">
        <f t="shared" si="8"/>
        <v>390</v>
      </c>
      <c r="I66" s="21">
        <f t="shared" si="9"/>
        <v>-60</v>
      </c>
      <c r="J66" s="22">
        <f t="shared" si="10"/>
        <v>210</v>
      </c>
      <c r="K66" s="3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7"/>
      <c r="AC66" s="7"/>
    </row>
    <row r="67" ht="14.25" customHeight="1">
      <c r="A67" s="43">
        <v>61.0</v>
      </c>
      <c r="B67" s="43" t="s">
        <v>157</v>
      </c>
      <c r="C67" s="14">
        <v>30.0</v>
      </c>
      <c r="D67" s="14" t="s">
        <v>49</v>
      </c>
      <c r="E67" s="24">
        <v>16.0</v>
      </c>
      <c r="F67" s="25">
        <v>2.0</v>
      </c>
      <c r="G67" s="26">
        <v>14.0</v>
      </c>
      <c r="H67" s="20">
        <f t="shared" si="8"/>
        <v>480</v>
      </c>
      <c r="I67" s="21">
        <f t="shared" si="9"/>
        <v>60</v>
      </c>
      <c r="J67" s="22">
        <f t="shared" si="10"/>
        <v>420</v>
      </c>
      <c r="K67" s="3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7"/>
      <c r="AC67" s="7"/>
    </row>
    <row r="68" ht="14.25" customHeight="1">
      <c r="A68" s="43">
        <v>62.0</v>
      </c>
      <c r="B68" s="43" t="s">
        <v>158</v>
      </c>
      <c r="C68" s="14">
        <v>12.0</v>
      </c>
      <c r="D68" s="14" t="s">
        <v>49</v>
      </c>
      <c r="E68" s="24">
        <v>16.0</v>
      </c>
      <c r="F68" s="25">
        <v>5.0</v>
      </c>
      <c r="G68" s="26">
        <v>14.0</v>
      </c>
      <c r="H68" s="20">
        <f t="shared" si="8"/>
        <v>192</v>
      </c>
      <c r="I68" s="21">
        <f t="shared" si="9"/>
        <v>60</v>
      </c>
      <c r="J68" s="22">
        <f t="shared" si="10"/>
        <v>168</v>
      </c>
      <c r="K68" s="3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7"/>
      <c r="AC68" s="7"/>
    </row>
    <row r="69" ht="14.25" customHeight="1">
      <c r="A69" s="43">
        <v>63.0</v>
      </c>
      <c r="B69" s="43" t="s">
        <v>159</v>
      </c>
      <c r="C69" s="14">
        <v>17.0</v>
      </c>
      <c r="D69" s="14" t="s">
        <v>60</v>
      </c>
      <c r="E69" s="24">
        <v>16.0</v>
      </c>
      <c r="F69" s="25">
        <v>2.0</v>
      </c>
      <c r="G69" s="26">
        <v>35.0</v>
      </c>
      <c r="H69" s="20">
        <f t="shared" si="8"/>
        <v>272</v>
      </c>
      <c r="I69" s="21">
        <f t="shared" si="9"/>
        <v>34</v>
      </c>
      <c r="J69" s="22">
        <f t="shared" si="10"/>
        <v>595</v>
      </c>
      <c r="K69" s="3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7"/>
      <c r="AC69" s="7"/>
    </row>
    <row r="70" ht="14.25" customHeight="1">
      <c r="A70" s="43">
        <v>64.0</v>
      </c>
      <c r="B70" s="43" t="s">
        <v>160</v>
      </c>
      <c r="C70" s="14">
        <v>25.0</v>
      </c>
      <c r="D70" s="14" t="s">
        <v>60</v>
      </c>
      <c r="E70" s="24">
        <v>16.0</v>
      </c>
      <c r="F70" s="25">
        <v>5.0</v>
      </c>
      <c r="G70" s="26">
        <v>35.0</v>
      </c>
      <c r="H70" s="20">
        <f t="shared" si="8"/>
        <v>400</v>
      </c>
      <c r="I70" s="21">
        <f t="shared" si="9"/>
        <v>125</v>
      </c>
      <c r="J70" s="22">
        <f t="shared" si="10"/>
        <v>875</v>
      </c>
      <c r="K70" s="3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7"/>
      <c r="AC70" s="7"/>
    </row>
    <row r="71" ht="14.25" customHeight="1">
      <c r="A71" s="43">
        <v>65.0</v>
      </c>
      <c r="B71" s="43" t="s">
        <v>161</v>
      </c>
      <c r="C71" s="14">
        <v>29.0</v>
      </c>
      <c r="D71" s="14" t="s">
        <v>60</v>
      </c>
      <c r="E71" s="24">
        <v>16.0</v>
      </c>
      <c r="F71" s="25">
        <v>5.0</v>
      </c>
      <c r="G71" s="26">
        <v>28.0</v>
      </c>
      <c r="H71" s="20">
        <f t="shared" si="8"/>
        <v>464</v>
      </c>
      <c r="I71" s="21">
        <f t="shared" si="9"/>
        <v>145</v>
      </c>
      <c r="J71" s="22">
        <f t="shared" si="10"/>
        <v>812</v>
      </c>
      <c r="K71" s="3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7"/>
      <c r="AC71" s="7"/>
    </row>
    <row r="72" ht="14.25" customHeight="1">
      <c r="A72" s="43">
        <v>66.0</v>
      </c>
      <c r="B72" s="43" t="s">
        <v>162</v>
      </c>
      <c r="C72" s="14">
        <v>20.0</v>
      </c>
      <c r="D72" s="14" t="s">
        <v>60</v>
      </c>
      <c r="E72" s="24">
        <v>16.0</v>
      </c>
      <c r="F72" s="25">
        <v>2.0</v>
      </c>
      <c r="G72" s="26">
        <v>28.0</v>
      </c>
      <c r="H72" s="20">
        <f t="shared" si="8"/>
        <v>320</v>
      </c>
      <c r="I72" s="21">
        <f t="shared" si="9"/>
        <v>40</v>
      </c>
      <c r="J72" s="22">
        <f t="shared" si="10"/>
        <v>560</v>
      </c>
      <c r="K72" s="3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7"/>
      <c r="AC72" s="7"/>
    </row>
    <row r="73" ht="14.25" customHeight="1">
      <c r="A73" s="43">
        <v>67.0</v>
      </c>
      <c r="B73" s="43" t="s">
        <v>163</v>
      </c>
      <c r="C73" s="14">
        <v>13.0</v>
      </c>
      <c r="D73" s="14" t="s">
        <v>60</v>
      </c>
      <c r="E73" s="24">
        <v>16.0</v>
      </c>
      <c r="F73" s="25">
        <v>-5.0</v>
      </c>
      <c r="G73" s="26">
        <v>28.0</v>
      </c>
      <c r="H73" s="20">
        <f t="shared" si="8"/>
        <v>208</v>
      </c>
      <c r="I73" s="21">
        <f t="shared" si="9"/>
        <v>-65</v>
      </c>
      <c r="J73" s="22">
        <f t="shared" si="10"/>
        <v>364</v>
      </c>
      <c r="K73" s="3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7"/>
      <c r="AC73" s="7"/>
    </row>
    <row r="74" ht="14.25" customHeight="1">
      <c r="A74" s="43">
        <v>68.0</v>
      </c>
      <c r="B74" s="43" t="s">
        <v>164</v>
      </c>
      <c r="C74" s="14">
        <v>27.0</v>
      </c>
      <c r="D74" s="14" t="s">
        <v>60</v>
      </c>
      <c r="E74" s="24">
        <v>16.0</v>
      </c>
      <c r="F74" s="25">
        <v>-2.0</v>
      </c>
      <c r="G74" s="26">
        <v>28.0</v>
      </c>
      <c r="H74" s="20">
        <f t="shared" si="8"/>
        <v>432</v>
      </c>
      <c r="I74" s="21">
        <f t="shared" si="9"/>
        <v>-54</v>
      </c>
      <c r="J74" s="22">
        <f t="shared" si="10"/>
        <v>756</v>
      </c>
      <c r="K74" s="3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7"/>
      <c r="AC74" s="7"/>
    </row>
    <row r="75" ht="14.25" customHeight="1">
      <c r="A75" s="43">
        <v>69.0</v>
      </c>
      <c r="B75" s="43" t="s">
        <v>165</v>
      </c>
      <c r="C75" s="14">
        <v>29.0</v>
      </c>
      <c r="D75" s="14" t="s">
        <v>79</v>
      </c>
      <c r="E75" s="24">
        <v>13.0</v>
      </c>
      <c r="F75" s="25">
        <v>5.0</v>
      </c>
      <c r="G75" s="26">
        <v>56.0</v>
      </c>
      <c r="H75" s="20">
        <f t="shared" si="8"/>
        <v>377</v>
      </c>
      <c r="I75" s="21">
        <f t="shared" si="9"/>
        <v>145</v>
      </c>
      <c r="J75" s="22">
        <f t="shared" si="10"/>
        <v>1624</v>
      </c>
      <c r="K75" s="3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7"/>
      <c r="AC75" s="7"/>
    </row>
    <row r="76" ht="14.25" customHeight="1">
      <c r="A76" s="43">
        <v>70.0</v>
      </c>
      <c r="B76" s="43" t="s">
        <v>166</v>
      </c>
      <c r="C76" s="14">
        <v>20.0</v>
      </c>
      <c r="D76" s="14" t="s">
        <v>79</v>
      </c>
      <c r="E76" s="24">
        <v>13.0</v>
      </c>
      <c r="F76" s="25">
        <v>2.0</v>
      </c>
      <c r="G76" s="26">
        <v>56.0</v>
      </c>
      <c r="H76" s="20">
        <f t="shared" si="8"/>
        <v>260</v>
      </c>
      <c r="I76" s="21">
        <f t="shared" si="9"/>
        <v>40</v>
      </c>
      <c r="J76" s="22">
        <f t="shared" si="10"/>
        <v>1120</v>
      </c>
      <c r="K76" s="3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7"/>
      <c r="AC76" s="7"/>
    </row>
    <row r="77" ht="14.25" customHeight="1">
      <c r="A77" s="43">
        <v>71.0</v>
      </c>
      <c r="B77" s="43" t="s">
        <v>167</v>
      </c>
      <c r="C77" s="14">
        <v>30.0</v>
      </c>
      <c r="D77" s="14" t="s">
        <v>79</v>
      </c>
      <c r="E77" s="24">
        <v>13.0</v>
      </c>
      <c r="F77" s="25">
        <v>2.0</v>
      </c>
      <c r="G77" s="26">
        <v>7.0</v>
      </c>
      <c r="H77" s="20">
        <f t="shared" si="8"/>
        <v>390</v>
      </c>
      <c r="I77" s="21">
        <f t="shared" si="9"/>
        <v>60</v>
      </c>
      <c r="J77" s="22">
        <f t="shared" si="10"/>
        <v>210</v>
      </c>
      <c r="K77" s="3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7"/>
      <c r="AC77" s="7"/>
    </row>
    <row r="78" ht="14.25" customHeight="1">
      <c r="A78" s="43">
        <v>72.0</v>
      </c>
      <c r="B78" s="43" t="s">
        <v>168</v>
      </c>
      <c r="C78" s="14">
        <v>22.0</v>
      </c>
      <c r="D78" s="14" t="s">
        <v>79</v>
      </c>
      <c r="E78" s="24">
        <v>13.0</v>
      </c>
      <c r="F78" s="25">
        <v>5.0</v>
      </c>
      <c r="G78" s="26">
        <v>7.0</v>
      </c>
      <c r="H78" s="20">
        <f t="shared" si="8"/>
        <v>286</v>
      </c>
      <c r="I78" s="21">
        <f t="shared" si="9"/>
        <v>110</v>
      </c>
      <c r="J78" s="22">
        <f t="shared" si="10"/>
        <v>154</v>
      </c>
      <c r="K78" s="3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7"/>
      <c r="AC78" s="7"/>
    </row>
    <row r="79" ht="14.25" customHeight="1">
      <c r="A79" s="45">
        <v>73.0</v>
      </c>
      <c r="B79" s="45" t="s">
        <v>169</v>
      </c>
      <c r="C79" s="14">
        <v>40.0</v>
      </c>
      <c r="D79" s="14" t="s">
        <v>101</v>
      </c>
      <c r="E79" s="24">
        <v>3.0</v>
      </c>
      <c r="F79" s="25">
        <v>2.0</v>
      </c>
      <c r="G79" s="26">
        <v>56.0</v>
      </c>
      <c r="H79" s="20">
        <f t="shared" si="8"/>
        <v>120</v>
      </c>
      <c r="I79" s="21">
        <f t="shared" si="9"/>
        <v>80</v>
      </c>
      <c r="J79" s="22">
        <f t="shared" si="10"/>
        <v>2240</v>
      </c>
      <c r="K79" s="3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7"/>
      <c r="AC79" s="7"/>
    </row>
    <row r="80" ht="14.25" customHeight="1">
      <c r="A80" s="45">
        <v>74.0</v>
      </c>
      <c r="B80" s="45" t="s">
        <v>170</v>
      </c>
      <c r="C80" s="14">
        <v>40.0</v>
      </c>
      <c r="D80" s="14" t="s">
        <v>101</v>
      </c>
      <c r="E80" s="24">
        <v>3.0</v>
      </c>
      <c r="F80" s="25">
        <v>2.0</v>
      </c>
      <c r="G80" s="26">
        <v>49.0</v>
      </c>
      <c r="H80" s="20">
        <f t="shared" si="8"/>
        <v>120</v>
      </c>
      <c r="I80" s="21">
        <f t="shared" si="9"/>
        <v>80</v>
      </c>
      <c r="J80" s="22">
        <f t="shared" si="10"/>
        <v>1960</v>
      </c>
      <c r="K80" s="3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7"/>
      <c r="AC80" s="7"/>
    </row>
    <row r="81" ht="14.25" customHeight="1">
      <c r="A81" s="45">
        <v>75.0</v>
      </c>
      <c r="B81" s="45" t="s">
        <v>171</v>
      </c>
      <c r="C81" s="14">
        <v>40.0</v>
      </c>
      <c r="D81" s="14" t="s">
        <v>101</v>
      </c>
      <c r="E81" s="24">
        <v>3.0</v>
      </c>
      <c r="F81" s="25">
        <v>2.0</v>
      </c>
      <c r="G81" s="26">
        <v>42.0</v>
      </c>
      <c r="H81" s="20">
        <f t="shared" si="8"/>
        <v>120</v>
      </c>
      <c r="I81" s="21">
        <f t="shared" si="9"/>
        <v>80</v>
      </c>
      <c r="J81" s="22">
        <f t="shared" si="10"/>
        <v>1680</v>
      </c>
      <c r="K81" s="3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7"/>
      <c r="AC81" s="7"/>
    </row>
    <row r="82" ht="14.25" customHeight="1">
      <c r="A82" s="45">
        <v>76.0</v>
      </c>
      <c r="B82" s="45" t="s">
        <v>172</v>
      </c>
      <c r="C82" s="14">
        <v>40.0</v>
      </c>
      <c r="D82" s="14" t="s">
        <v>101</v>
      </c>
      <c r="E82" s="24">
        <v>3.0</v>
      </c>
      <c r="F82" s="25">
        <v>2.0</v>
      </c>
      <c r="G82" s="26">
        <v>35.0</v>
      </c>
      <c r="H82" s="20">
        <f t="shared" si="8"/>
        <v>120</v>
      </c>
      <c r="I82" s="21">
        <f t="shared" si="9"/>
        <v>80</v>
      </c>
      <c r="J82" s="22">
        <f t="shared" si="10"/>
        <v>1400</v>
      </c>
      <c r="K82" s="3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7"/>
      <c r="AC82" s="7"/>
    </row>
    <row r="83" ht="14.25" customHeight="1">
      <c r="A83" s="45">
        <v>77.0</v>
      </c>
      <c r="B83" s="45" t="s">
        <v>173</v>
      </c>
      <c r="C83" s="14">
        <v>40.0</v>
      </c>
      <c r="D83" s="14" t="s">
        <v>101</v>
      </c>
      <c r="E83" s="24">
        <v>3.0</v>
      </c>
      <c r="F83" s="25">
        <v>2.0</v>
      </c>
      <c r="G83" s="26">
        <v>28.0</v>
      </c>
      <c r="H83" s="20">
        <f t="shared" si="8"/>
        <v>120</v>
      </c>
      <c r="I83" s="21">
        <f t="shared" si="9"/>
        <v>80</v>
      </c>
      <c r="J83" s="22">
        <f t="shared" si="10"/>
        <v>1120</v>
      </c>
      <c r="K83" s="3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7"/>
      <c r="AC83" s="7"/>
    </row>
    <row r="84" ht="14.25" customHeight="1">
      <c r="A84" s="45">
        <v>78.0</v>
      </c>
      <c r="B84" s="45" t="s">
        <v>174</v>
      </c>
      <c r="C84" s="14">
        <v>40.0</v>
      </c>
      <c r="D84" s="14" t="s">
        <v>101</v>
      </c>
      <c r="E84" s="24">
        <v>3.0</v>
      </c>
      <c r="F84" s="25">
        <v>2.0</v>
      </c>
      <c r="G84" s="26">
        <v>21.0</v>
      </c>
      <c r="H84" s="20">
        <f t="shared" si="8"/>
        <v>120</v>
      </c>
      <c r="I84" s="21">
        <f t="shared" si="9"/>
        <v>80</v>
      </c>
      <c r="J84" s="22">
        <f t="shared" si="10"/>
        <v>840</v>
      </c>
      <c r="K84" s="3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7"/>
      <c r="AC84" s="7"/>
    </row>
    <row r="85" ht="14.25" customHeight="1">
      <c r="A85" s="45">
        <v>79.0</v>
      </c>
      <c r="B85" s="45" t="s">
        <v>175</v>
      </c>
      <c r="C85" s="14">
        <v>40.0</v>
      </c>
      <c r="D85" s="14" t="s">
        <v>101</v>
      </c>
      <c r="E85" s="24">
        <v>3.0</v>
      </c>
      <c r="F85" s="25">
        <v>2.0</v>
      </c>
      <c r="G85" s="26">
        <v>14.0</v>
      </c>
      <c r="H85" s="20">
        <f t="shared" si="8"/>
        <v>120</v>
      </c>
      <c r="I85" s="21">
        <f t="shared" si="9"/>
        <v>80</v>
      </c>
      <c r="J85" s="22">
        <f t="shared" si="10"/>
        <v>560</v>
      </c>
      <c r="K85" s="3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7"/>
      <c r="AC85" s="7"/>
    </row>
    <row r="86" ht="14.25" customHeight="1">
      <c r="A86" s="45">
        <v>80.0</v>
      </c>
      <c r="B86" s="45" t="s">
        <v>176</v>
      </c>
      <c r="C86" s="14">
        <v>40.0</v>
      </c>
      <c r="D86" s="14" t="s">
        <v>101</v>
      </c>
      <c r="E86" s="24">
        <v>3.0</v>
      </c>
      <c r="F86" s="25">
        <v>2.0</v>
      </c>
      <c r="G86" s="26">
        <v>7.0</v>
      </c>
      <c r="H86" s="20">
        <f t="shared" si="8"/>
        <v>120</v>
      </c>
      <c r="I86" s="21">
        <f t="shared" si="9"/>
        <v>80</v>
      </c>
      <c r="J86" s="22">
        <f t="shared" si="10"/>
        <v>280</v>
      </c>
      <c r="K86" s="3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7"/>
      <c r="AC86" s="7"/>
    </row>
    <row r="87" ht="14.25" customHeight="1">
      <c r="A87" s="45">
        <v>81.0</v>
      </c>
      <c r="B87" s="45" t="s">
        <v>177</v>
      </c>
      <c r="C87" s="14">
        <v>40.0</v>
      </c>
      <c r="D87" s="14" t="s">
        <v>101</v>
      </c>
      <c r="E87" s="24">
        <v>3.0</v>
      </c>
      <c r="F87" s="25">
        <v>-2.0</v>
      </c>
      <c r="G87" s="26">
        <v>56.0</v>
      </c>
      <c r="H87" s="20">
        <f t="shared" si="8"/>
        <v>120</v>
      </c>
      <c r="I87" s="21">
        <f t="shared" si="9"/>
        <v>-80</v>
      </c>
      <c r="J87" s="22">
        <f t="shared" si="10"/>
        <v>2240</v>
      </c>
      <c r="K87" s="3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7"/>
      <c r="AC87" s="7"/>
    </row>
    <row r="88" ht="14.25" customHeight="1">
      <c r="A88" s="45">
        <v>82.0</v>
      </c>
      <c r="B88" s="45" t="s">
        <v>178</v>
      </c>
      <c r="C88" s="14">
        <v>40.0</v>
      </c>
      <c r="D88" s="14" t="s">
        <v>101</v>
      </c>
      <c r="E88" s="24">
        <v>3.0</v>
      </c>
      <c r="F88" s="25">
        <v>-2.0</v>
      </c>
      <c r="G88" s="26">
        <v>49.0</v>
      </c>
      <c r="H88" s="20">
        <f t="shared" si="8"/>
        <v>120</v>
      </c>
      <c r="I88" s="21">
        <f t="shared" si="9"/>
        <v>-80</v>
      </c>
      <c r="J88" s="22">
        <f t="shared" si="10"/>
        <v>1960</v>
      </c>
      <c r="K88" s="3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7"/>
      <c r="AC88" s="7"/>
    </row>
    <row r="89" ht="14.25" customHeight="1">
      <c r="A89" s="45">
        <v>83.0</v>
      </c>
      <c r="B89" s="45" t="s">
        <v>179</v>
      </c>
      <c r="C89" s="14">
        <v>40.0</v>
      </c>
      <c r="D89" s="14" t="s">
        <v>101</v>
      </c>
      <c r="E89" s="24">
        <v>3.0</v>
      </c>
      <c r="F89" s="25">
        <v>-2.0</v>
      </c>
      <c r="G89" s="26">
        <v>42.0</v>
      </c>
      <c r="H89" s="20">
        <f t="shared" si="8"/>
        <v>120</v>
      </c>
      <c r="I89" s="21">
        <f t="shared" si="9"/>
        <v>-80</v>
      </c>
      <c r="J89" s="22">
        <f t="shared" si="10"/>
        <v>1680</v>
      </c>
      <c r="K89" s="3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7"/>
      <c r="AC89" s="7"/>
    </row>
    <row r="90" ht="14.25" customHeight="1">
      <c r="A90" s="45">
        <v>84.0</v>
      </c>
      <c r="B90" s="45" t="s">
        <v>180</v>
      </c>
      <c r="C90" s="14">
        <v>40.0</v>
      </c>
      <c r="D90" s="14" t="s">
        <v>101</v>
      </c>
      <c r="E90" s="24">
        <v>3.0</v>
      </c>
      <c r="F90" s="25">
        <v>-2.0</v>
      </c>
      <c r="G90" s="26">
        <v>35.0</v>
      </c>
      <c r="H90" s="20">
        <f t="shared" si="8"/>
        <v>120</v>
      </c>
      <c r="I90" s="21">
        <f t="shared" si="9"/>
        <v>-80</v>
      </c>
      <c r="J90" s="22">
        <f t="shared" si="10"/>
        <v>1400</v>
      </c>
      <c r="K90" s="3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7"/>
      <c r="AC90" s="7"/>
    </row>
    <row r="91" ht="14.25" customHeight="1">
      <c r="A91" s="45">
        <v>85.0</v>
      </c>
      <c r="B91" s="45" t="s">
        <v>181</v>
      </c>
      <c r="C91" s="14">
        <v>40.0</v>
      </c>
      <c r="D91" s="14" t="s">
        <v>101</v>
      </c>
      <c r="E91" s="24">
        <v>3.0</v>
      </c>
      <c r="F91" s="25">
        <v>-2.0</v>
      </c>
      <c r="G91" s="26">
        <v>28.0</v>
      </c>
      <c r="H91" s="20">
        <f t="shared" si="8"/>
        <v>120</v>
      </c>
      <c r="I91" s="21">
        <f t="shared" si="9"/>
        <v>-80</v>
      </c>
      <c r="J91" s="22">
        <f t="shared" si="10"/>
        <v>1120</v>
      </c>
      <c r="K91" s="3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7"/>
      <c r="AC91" s="7"/>
    </row>
    <row r="92" ht="14.25" customHeight="1">
      <c r="A92" s="45">
        <v>86.0</v>
      </c>
      <c r="B92" s="45" t="s">
        <v>182</v>
      </c>
      <c r="C92" s="14">
        <v>40.0</v>
      </c>
      <c r="D92" s="14" t="s">
        <v>101</v>
      </c>
      <c r="E92" s="24">
        <v>3.0</v>
      </c>
      <c r="F92" s="25">
        <v>-2.0</v>
      </c>
      <c r="G92" s="26">
        <v>21.0</v>
      </c>
      <c r="H92" s="20">
        <f t="shared" si="8"/>
        <v>120</v>
      </c>
      <c r="I92" s="21">
        <f t="shared" si="9"/>
        <v>-80</v>
      </c>
      <c r="J92" s="22">
        <f t="shared" si="10"/>
        <v>840</v>
      </c>
      <c r="K92" s="3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7"/>
      <c r="AC92" s="7"/>
    </row>
    <row r="93" ht="14.25" customHeight="1">
      <c r="A93" s="45">
        <v>87.0</v>
      </c>
      <c r="B93" s="45" t="s">
        <v>183</v>
      </c>
      <c r="C93" s="14">
        <v>40.0</v>
      </c>
      <c r="D93" s="14" t="s">
        <v>101</v>
      </c>
      <c r="E93" s="24">
        <v>3.0</v>
      </c>
      <c r="F93" s="25">
        <v>-2.0</v>
      </c>
      <c r="G93" s="26">
        <v>14.0</v>
      </c>
      <c r="H93" s="20">
        <f t="shared" si="8"/>
        <v>120</v>
      </c>
      <c r="I93" s="21">
        <f t="shared" si="9"/>
        <v>-80</v>
      </c>
      <c r="J93" s="22">
        <f t="shared" si="10"/>
        <v>560</v>
      </c>
      <c r="K93" s="3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7"/>
      <c r="AC93" s="7"/>
    </row>
    <row r="94" ht="14.25" customHeight="1">
      <c r="A94" s="45">
        <v>88.0</v>
      </c>
      <c r="B94" s="45" t="s">
        <v>184</v>
      </c>
      <c r="C94" s="14">
        <v>40.0</v>
      </c>
      <c r="D94" s="14" t="s">
        <v>101</v>
      </c>
      <c r="E94" s="24">
        <v>3.0</v>
      </c>
      <c r="F94" s="25">
        <v>-2.0</v>
      </c>
      <c r="G94" s="26">
        <v>7.0</v>
      </c>
      <c r="H94" s="20">
        <f t="shared" si="8"/>
        <v>120</v>
      </c>
      <c r="I94" s="21">
        <f t="shared" si="9"/>
        <v>-80</v>
      </c>
      <c r="J94" s="22">
        <f t="shared" si="10"/>
        <v>280</v>
      </c>
      <c r="K94" s="3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7"/>
      <c r="AC94" s="7"/>
    </row>
    <row r="95" ht="14.25" customHeight="1">
      <c r="A95" s="45">
        <v>89.0</v>
      </c>
      <c r="B95" s="45" t="s">
        <v>185</v>
      </c>
      <c r="C95" s="14">
        <v>40.0</v>
      </c>
      <c r="D95" s="14" t="s">
        <v>101</v>
      </c>
      <c r="E95" s="24">
        <v>6.0</v>
      </c>
      <c r="F95" s="25">
        <v>5.0</v>
      </c>
      <c r="G95" s="26">
        <v>49.0</v>
      </c>
      <c r="H95" s="20">
        <f t="shared" si="8"/>
        <v>240</v>
      </c>
      <c r="I95" s="21">
        <f t="shared" si="9"/>
        <v>200</v>
      </c>
      <c r="J95" s="22">
        <f t="shared" si="10"/>
        <v>1960</v>
      </c>
      <c r="K95" s="3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7"/>
      <c r="AC95" s="7"/>
    </row>
    <row r="96" ht="14.25" customHeight="1">
      <c r="A96" s="45">
        <v>90.0</v>
      </c>
      <c r="B96" s="45" t="s">
        <v>186</v>
      </c>
      <c r="C96" s="14">
        <v>40.0</v>
      </c>
      <c r="D96" s="14" t="s">
        <v>101</v>
      </c>
      <c r="E96" s="24">
        <v>6.0</v>
      </c>
      <c r="F96" s="25">
        <v>5.0</v>
      </c>
      <c r="G96" s="26">
        <v>42.0</v>
      </c>
      <c r="H96" s="20">
        <f t="shared" si="8"/>
        <v>240</v>
      </c>
      <c r="I96" s="21">
        <f t="shared" si="9"/>
        <v>200</v>
      </c>
      <c r="J96" s="22">
        <f t="shared" si="10"/>
        <v>1680</v>
      </c>
      <c r="K96" s="3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7"/>
      <c r="AC96" s="7"/>
    </row>
    <row r="97" ht="14.25" customHeight="1">
      <c r="A97" s="45">
        <v>91.0</v>
      </c>
      <c r="B97" s="45" t="s">
        <v>187</v>
      </c>
      <c r="C97" s="14">
        <v>40.0</v>
      </c>
      <c r="D97" s="14" t="s">
        <v>101</v>
      </c>
      <c r="E97" s="24">
        <v>6.0</v>
      </c>
      <c r="F97" s="25">
        <v>5.0</v>
      </c>
      <c r="G97" s="26">
        <v>35.0</v>
      </c>
      <c r="H97" s="20">
        <f t="shared" si="8"/>
        <v>240</v>
      </c>
      <c r="I97" s="21">
        <f t="shared" si="9"/>
        <v>200</v>
      </c>
      <c r="J97" s="22">
        <f t="shared" si="10"/>
        <v>1400</v>
      </c>
      <c r="K97" s="3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7"/>
      <c r="AC97" s="7"/>
    </row>
    <row r="98" ht="14.25" customHeight="1">
      <c r="A98" s="45">
        <v>92.0</v>
      </c>
      <c r="B98" s="45" t="s">
        <v>188</v>
      </c>
      <c r="C98" s="14">
        <v>40.0</v>
      </c>
      <c r="D98" s="14" t="s">
        <v>101</v>
      </c>
      <c r="E98" s="24">
        <v>6.0</v>
      </c>
      <c r="F98" s="25">
        <v>5.0</v>
      </c>
      <c r="G98" s="26">
        <v>28.0</v>
      </c>
      <c r="H98" s="20">
        <f t="shared" si="8"/>
        <v>240</v>
      </c>
      <c r="I98" s="21">
        <f t="shared" si="9"/>
        <v>200</v>
      </c>
      <c r="J98" s="22">
        <f t="shared" si="10"/>
        <v>1120</v>
      </c>
      <c r="K98" s="3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7"/>
      <c r="AC98" s="7"/>
    </row>
    <row r="99" ht="14.25" customHeight="1">
      <c r="A99" s="45">
        <v>93.0</v>
      </c>
      <c r="B99" s="45" t="s">
        <v>189</v>
      </c>
      <c r="C99" s="14">
        <v>40.0</v>
      </c>
      <c r="D99" s="14" t="s">
        <v>101</v>
      </c>
      <c r="E99" s="24">
        <v>6.0</v>
      </c>
      <c r="F99" s="25">
        <v>5.0</v>
      </c>
      <c r="G99" s="26">
        <v>21.0</v>
      </c>
      <c r="H99" s="20">
        <f t="shared" si="8"/>
        <v>240</v>
      </c>
      <c r="I99" s="21">
        <f t="shared" si="9"/>
        <v>200</v>
      </c>
      <c r="J99" s="22">
        <f t="shared" si="10"/>
        <v>840</v>
      </c>
      <c r="K99" s="3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7"/>
      <c r="AC99" s="7"/>
    </row>
    <row r="100" ht="14.25" customHeight="1">
      <c r="A100" s="45">
        <v>94.0</v>
      </c>
      <c r="B100" s="45" t="s">
        <v>190</v>
      </c>
      <c r="C100" s="14">
        <v>40.0</v>
      </c>
      <c r="D100" s="14" t="s">
        <v>101</v>
      </c>
      <c r="E100" s="24">
        <v>6.0</v>
      </c>
      <c r="F100" s="25">
        <v>5.0</v>
      </c>
      <c r="G100" s="26">
        <v>14.0</v>
      </c>
      <c r="H100" s="20">
        <f t="shared" si="8"/>
        <v>240</v>
      </c>
      <c r="I100" s="21">
        <f t="shared" si="9"/>
        <v>200</v>
      </c>
      <c r="J100" s="22">
        <f t="shared" si="10"/>
        <v>560</v>
      </c>
      <c r="K100" s="3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7"/>
      <c r="AC100" s="7"/>
    </row>
    <row r="101" ht="14.25" customHeight="1">
      <c r="A101" s="45">
        <v>95.0</v>
      </c>
      <c r="B101" s="45" t="s">
        <v>191</v>
      </c>
      <c r="C101" s="14">
        <v>40.0</v>
      </c>
      <c r="D101" s="14" t="s">
        <v>101</v>
      </c>
      <c r="E101" s="24">
        <v>3.0</v>
      </c>
      <c r="F101" s="25">
        <v>5.0</v>
      </c>
      <c r="G101" s="26">
        <v>7.0</v>
      </c>
      <c r="H101" s="20">
        <f t="shared" si="8"/>
        <v>120</v>
      </c>
      <c r="I101" s="21">
        <f t="shared" si="9"/>
        <v>200</v>
      </c>
      <c r="J101" s="22">
        <f t="shared" si="10"/>
        <v>280</v>
      </c>
      <c r="K101" s="3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7"/>
      <c r="AC101" s="7"/>
    </row>
    <row r="102" ht="14.25" customHeight="1">
      <c r="A102" s="45">
        <v>96.0</v>
      </c>
      <c r="B102" s="45" t="s">
        <v>192</v>
      </c>
      <c r="C102" s="14">
        <v>40.0</v>
      </c>
      <c r="D102" s="14" t="s">
        <v>101</v>
      </c>
      <c r="E102" s="24">
        <v>6.0</v>
      </c>
      <c r="F102" s="25">
        <v>-5.0</v>
      </c>
      <c r="G102" s="26">
        <v>56.0</v>
      </c>
      <c r="H102" s="20">
        <f t="shared" si="8"/>
        <v>240</v>
      </c>
      <c r="I102" s="21">
        <f t="shared" si="9"/>
        <v>-200</v>
      </c>
      <c r="J102" s="22">
        <f t="shared" si="10"/>
        <v>2240</v>
      </c>
      <c r="K102" s="3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7"/>
      <c r="AC102" s="7"/>
    </row>
    <row r="103" ht="14.25" customHeight="1">
      <c r="A103" s="45">
        <v>97.0</v>
      </c>
      <c r="B103" s="45" t="s">
        <v>193</v>
      </c>
      <c r="C103" s="14">
        <v>40.0</v>
      </c>
      <c r="D103" s="14" t="s">
        <v>101</v>
      </c>
      <c r="E103" s="24">
        <v>6.0</v>
      </c>
      <c r="F103" s="25">
        <v>2.0</v>
      </c>
      <c r="G103" s="26">
        <v>49.0</v>
      </c>
      <c r="H103" s="20">
        <f t="shared" si="8"/>
        <v>240</v>
      </c>
      <c r="I103" s="21">
        <f t="shared" si="9"/>
        <v>80</v>
      </c>
      <c r="J103" s="22">
        <f t="shared" si="10"/>
        <v>1960</v>
      </c>
      <c r="K103" s="3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7"/>
      <c r="AC103" s="7"/>
    </row>
    <row r="104" ht="14.25" customHeight="1">
      <c r="A104" s="45">
        <v>98.0</v>
      </c>
      <c r="B104" s="45" t="s">
        <v>194</v>
      </c>
      <c r="C104" s="14">
        <v>40.0</v>
      </c>
      <c r="D104" s="14" t="s">
        <v>101</v>
      </c>
      <c r="E104" s="24">
        <v>3.0</v>
      </c>
      <c r="F104" s="25">
        <v>-5.0</v>
      </c>
      <c r="G104" s="26">
        <v>42.0</v>
      </c>
      <c r="H104" s="20">
        <f t="shared" si="8"/>
        <v>120</v>
      </c>
      <c r="I104" s="21">
        <f t="shared" si="9"/>
        <v>-200</v>
      </c>
      <c r="J104" s="22">
        <f t="shared" si="10"/>
        <v>1680</v>
      </c>
      <c r="K104" s="3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7"/>
      <c r="AC104" s="7"/>
    </row>
    <row r="105" ht="14.25" customHeight="1">
      <c r="A105" s="45">
        <v>99.0</v>
      </c>
      <c r="B105" s="45" t="s">
        <v>195</v>
      </c>
      <c r="C105" s="14">
        <v>40.0</v>
      </c>
      <c r="D105" s="14" t="s">
        <v>101</v>
      </c>
      <c r="E105" s="24">
        <v>6.0</v>
      </c>
      <c r="F105" s="25">
        <v>2.0</v>
      </c>
      <c r="G105" s="26">
        <v>42.0</v>
      </c>
      <c r="H105" s="20">
        <f t="shared" si="8"/>
        <v>240</v>
      </c>
      <c r="I105" s="21">
        <f t="shared" si="9"/>
        <v>80</v>
      </c>
      <c r="J105" s="22">
        <f t="shared" si="10"/>
        <v>1680</v>
      </c>
      <c r="K105" s="3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7"/>
      <c r="AC105" s="7"/>
    </row>
    <row r="106" ht="14.25" customHeight="1">
      <c r="A106" s="45">
        <v>100.0</v>
      </c>
      <c r="B106" s="45" t="s">
        <v>196</v>
      </c>
      <c r="C106" s="14">
        <v>40.0</v>
      </c>
      <c r="D106" s="14" t="s">
        <v>101</v>
      </c>
      <c r="E106" s="24">
        <v>6.0</v>
      </c>
      <c r="F106" s="25">
        <v>-5.0</v>
      </c>
      <c r="G106" s="26">
        <v>28.0</v>
      </c>
      <c r="H106" s="20">
        <f t="shared" si="8"/>
        <v>240</v>
      </c>
      <c r="I106" s="21">
        <f t="shared" si="9"/>
        <v>-200</v>
      </c>
      <c r="J106" s="22">
        <f t="shared" si="10"/>
        <v>1120</v>
      </c>
      <c r="K106" s="3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7"/>
      <c r="AC106" s="7"/>
    </row>
    <row r="107" ht="14.25" customHeight="1">
      <c r="A107" s="45">
        <v>101.0</v>
      </c>
      <c r="B107" s="45" t="s">
        <v>197</v>
      </c>
      <c r="C107" s="14">
        <v>40.0</v>
      </c>
      <c r="D107" s="14" t="s">
        <v>101</v>
      </c>
      <c r="E107" s="24">
        <v>6.0</v>
      </c>
      <c r="F107" s="25">
        <v>2.0</v>
      </c>
      <c r="G107" s="26">
        <v>21.0</v>
      </c>
      <c r="H107" s="20">
        <f t="shared" si="8"/>
        <v>240</v>
      </c>
      <c r="I107" s="21">
        <f t="shared" si="9"/>
        <v>80</v>
      </c>
      <c r="J107" s="22">
        <f t="shared" si="10"/>
        <v>840</v>
      </c>
      <c r="K107" s="3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7"/>
      <c r="AC107" s="7"/>
    </row>
    <row r="108" ht="14.25" customHeight="1">
      <c r="A108" s="45">
        <v>102.0</v>
      </c>
      <c r="B108" s="45" t="s">
        <v>198</v>
      </c>
      <c r="C108" s="14">
        <v>40.0</v>
      </c>
      <c r="D108" s="14" t="s">
        <v>101</v>
      </c>
      <c r="E108" s="24">
        <v>6.0</v>
      </c>
      <c r="F108" s="25">
        <v>-2.0</v>
      </c>
      <c r="G108" s="26">
        <v>14.0</v>
      </c>
      <c r="H108" s="20">
        <f t="shared" si="8"/>
        <v>240</v>
      </c>
      <c r="I108" s="21">
        <f t="shared" si="9"/>
        <v>-80</v>
      </c>
      <c r="J108" s="22">
        <f t="shared" si="10"/>
        <v>560</v>
      </c>
      <c r="K108" s="3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7"/>
      <c r="AC108" s="7"/>
    </row>
    <row r="109" ht="14.25" customHeight="1">
      <c r="A109" s="46">
        <v>103.0</v>
      </c>
      <c r="B109" s="46" t="s">
        <v>199</v>
      </c>
      <c r="C109" s="14">
        <v>14.0</v>
      </c>
      <c r="D109" s="14" t="s">
        <v>79</v>
      </c>
      <c r="E109" s="24">
        <v>9.0</v>
      </c>
      <c r="F109" s="25">
        <v>5.0</v>
      </c>
      <c r="G109" s="26">
        <v>56.0</v>
      </c>
      <c r="H109" s="20">
        <f t="shared" si="8"/>
        <v>126</v>
      </c>
      <c r="I109" s="21">
        <f t="shared" si="9"/>
        <v>70</v>
      </c>
      <c r="J109" s="22">
        <f t="shared" si="10"/>
        <v>784</v>
      </c>
      <c r="K109" s="3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7"/>
      <c r="AC109" s="7"/>
    </row>
    <row r="110" ht="14.25" customHeight="1">
      <c r="A110" s="46">
        <v>104.0</v>
      </c>
      <c r="B110" s="46" t="s">
        <v>200</v>
      </c>
      <c r="C110" s="14">
        <v>16.0</v>
      </c>
      <c r="D110" s="14" t="s">
        <v>79</v>
      </c>
      <c r="E110" s="24">
        <v>9.0</v>
      </c>
      <c r="F110" s="25">
        <v>5.0</v>
      </c>
      <c r="G110" s="26">
        <v>49.0</v>
      </c>
      <c r="H110" s="20">
        <f t="shared" si="8"/>
        <v>144</v>
      </c>
      <c r="I110" s="21">
        <f t="shared" si="9"/>
        <v>80</v>
      </c>
      <c r="J110" s="22">
        <f t="shared" si="10"/>
        <v>784</v>
      </c>
      <c r="K110" s="3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7"/>
      <c r="AC110" s="7"/>
    </row>
    <row r="111" ht="14.25" customHeight="1">
      <c r="A111" s="46">
        <v>105.0</v>
      </c>
      <c r="B111" s="46" t="s">
        <v>201</v>
      </c>
      <c r="C111" s="14">
        <v>22.0</v>
      </c>
      <c r="D111" s="14" t="s">
        <v>79</v>
      </c>
      <c r="E111" s="24">
        <v>9.0</v>
      </c>
      <c r="F111" s="25">
        <v>2.0</v>
      </c>
      <c r="G111" s="26">
        <v>14.0</v>
      </c>
      <c r="H111" s="20">
        <f t="shared" si="8"/>
        <v>198</v>
      </c>
      <c r="I111" s="21">
        <f t="shared" si="9"/>
        <v>44</v>
      </c>
      <c r="J111" s="22">
        <f t="shared" si="10"/>
        <v>308</v>
      </c>
      <c r="K111" s="3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7"/>
      <c r="AC111" s="7"/>
    </row>
    <row r="112" ht="14.25" customHeight="1">
      <c r="A112" s="46">
        <v>106.0</v>
      </c>
      <c r="B112" s="46" t="s">
        <v>202</v>
      </c>
      <c r="C112" s="14">
        <v>15.0</v>
      </c>
      <c r="D112" s="14" t="s">
        <v>79</v>
      </c>
      <c r="E112" s="24">
        <v>6.0</v>
      </c>
      <c r="F112" s="25">
        <v>2.0</v>
      </c>
      <c r="G112" s="26">
        <v>35.0</v>
      </c>
      <c r="H112" s="20">
        <f t="shared" si="8"/>
        <v>90</v>
      </c>
      <c r="I112" s="21">
        <f t="shared" si="9"/>
        <v>30</v>
      </c>
      <c r="J112" s="22">
        <f t="shared" si="10"/>
        <v>525</v>
      </c>
      <c r="K112" s="3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7"/>
      <c r="AC112" s="7"/>
    </row>
    <row r="113" ht="14.25" customHeight="1">
      <c r="A113" s="46">
        <v>107.0</v>
      </c>
      <c r="B113" s="46" t="s">
        <v>203</v>
      </c>
      <c r="C113" s="14">
        <v>16.0</v>
      </c>
      <c r="D113" s="14" t="s">
        <v>79</v>
      </c>
      <c r="E113" s="24">
        <v>9.0</v>
      </c>
      <c r="F113" s="25">
        <v>5.0</v>
      </c>
      <c r="G113" s="26">
        <v>28.0</v>
      </c>
      <c r="H113" s="20">
        <f t="shared" si="8"/>
        <v>144</v>
      </c>
      <c r="I113" s="21">
        <f t="shared" si="9"/>
        <v>80</v>
      </c>
      <c r="J113" s="22">
        <f t="shared" si="10"/>
        <v>448</v>
      </c>
      <c r="K113" s="3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7"/>
      <c r="AC113" s="7"/>
    </row>
    <row r="114" ht="14.25" customHeight="1">
      <c r="A114" s="46">
        <v>108.0</v>
      </c>
      <c r="B114" s="46" t="s">
        <v>204</v>
      </c>
      <c r="C114" s="14">
        <v>18.0</v>
      </c>
      <c r="D114" s="14" t="s">
        <v>79</v>
      </c>
      <c r="E114" s="24">
        <v>6.0</v>
      </c>
      <c r="F114" s="25">
        <v>-2.0</v>
      </c>
      <c r="G114" s="26">
        <v>21.0</v>
      </c>
      <c r="H114" s="20">
        <f t="shared" si="8"/>
        <v>108</v>
      </c>
      <c r="I114" s="21">
        <f t="shared" si="9"/>
        <v>-36</v>
      </c>
      <c r="J114" s="22">
        <f t="shared" si="10"/>
        <v>378</v>
      </c>
      <c r="K114" s="3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7"/>
      <c r="AC114" s="7"/>
    </row>
    <row r="115" ht="14.25" customHeight="1">
      <c r="A115" s="46">
        <v>109.0</v>
      </c>
      <c r="B115" s="46" t="s">
        <v>205</v>
      </c>
      <c r="C115" s="14">
        <v>23.0</v>
      </c>
      <c r="D115" s="14" t="s">
        <v>79</v>
      </c>
      <c r="E115" s="24">
        <v>6.0</v>
      </c>
      <c r="F115" s="25">
        <v>-5.0</v>
      </c>
      <c r="G115" s="26">
        <v>14.0</v>
      </c>
      <c r="H115" s="20">
        <f t="shared" si="8"/>
        <v>138</v>
      </c>
      <c r="I115" s="21">
        <f t="shared" si="9"/>
        <v>-115</v>
      </c>
      <c r="J115" s="22">
        <f t="shared" si="10"/>
        <v>322</v>
      </c>
      <c r="K115" s="3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7"/>
      <c r="AC115" s="7"/>
    </row>
    <row r="116" ht="14.25" customHeight="1">
      <c r="A116" s="46">
        <v>110.0</v>
      </c>
      <c r="B116" s="46" t="s">
        <v>206</v>
      </c>
      <c r="C116" s="14">
        <v>29.0</v>
      </c>
      <c r="D116" s="14" t="s">
        <v>79</v>
      </c>
      <c r="E116" s="24">
        <v>6.0</v>
      </c>
      <c r="F116" s="25">
        <v>5.0</v>
      </c>
      <c r="G116" s="26">
        <v>7.0</v>
      </c>
      <c r="H116" s="20">
        <f t="shared" si="8"/>
        <v>174</v>
      </c>
      <c r="I116" s="21">
        <f t="shared" si="9"/>
        <v>145</v>
      </c>
      <c r="J116" s="22">
        <f t="shared" si="10"/>
        <v>203</v>
      </c>
      <c r="K116" s="3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7"/>
      <c r="AC116" s="7"/>
    </row>
    <row r="117" ht="14.25" customHeight="1">
      <c r="A117" s="46">
        <v>111.0</v>
      </c>
      <c r="B117" s="46" t="s">
        <v>207</v>
      </c>
      <c r="C117" s="14">
        <v>10.0</v>
      </c>
      <c r="D117" s="14" t="s">
        <v>79</v>
      </c>
      <c r="E117" s="24">
        <v>9.0</v>
      </c>
      <c r="F117" s="25">
        <v>2.0</v>
      </c>
      <c r="G117" s="26">
        <v>7.0</v>
      </c>
      <c r="H117" s="20">
        <f t="shared" si="8"/>
        <v>90</v>
      </c>
      <c r="I117" s="21">
        <f t="shared" si="9"/>
        <v>20</v>
      </c>
      <c r="J117" s="22">
        <f t="shared" si="10"/>
        <v>70</v>
      </c>
      <c r="K117" s="3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7"/>
      <c r="AC117" s="7"/>
    </row>
    <row r="118" ht="14.25" customHeight="1">
      <c r="A118" s="46">
        <v>112.0</v>
      </c>
      <c r="B118" s="46" t="s">
        <v>208</v>
      </c>
      <c r="C118" s="14">
        <v>15.0</v>
      </c>
      <c r="D118" s="14" t="s">
        <v>79</v>
      </c>
      <c r="E118" s="24">
        <v>9.0</v>
      </c>
      <c r="F118" s="25">
        <v>5.0</v>
      </c>
      <c r="G118" s="26">
        <v>14.0</v>
      </c>
      <c r="H118" s="20">
        <f t="shared" si="8"/>
        <v>135</v>
      </c>
      <c r="I118" s="21">
        <f t="shared" si="9"/>
        <v>75</v>
      </c>
      <c r="J118" s="22">
        <f t="shared" si="10"/>
        <v>210</v>
      </c>
      <c r="K118" s="3"/>
      <c r="L118" s="2"/>
      <c r="M118" s="2"/>
      <c r="N118" s="54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7"/>
      <c r="AC118" s="7"/>
    </row>
    <row r="119" ht="14.25" customHeight="1">
      <c r="A119" s="46">
        <v>113.0</v>
      </c>
      <c r="B119" s="46" t="s">
        <v>209</v>
      </c>
      <c r="C119" s="14">
        <v>24.0</v>
      </c>
      <c r="D119" s="14" t="s">
        <v>79</v>
      </c>
      <c r="E119" s="24">
        <v>9.0</v>
      </c>
      <c r="F119" s="25">
        <v>5.0</v>
      </c>
      <c r="G119" s="26">
        <v>21.0</v>
      </c>
      <c r="H119" s="20">
        <f t="shared" si="8"/>
        <v>216</v>
      </c>
      <c r="I119" s="21">
        <f t="shared" si="9"/>
        <v>120</v>
      </c>
      <c r="J119" s="22">
        <f t="shared" si="10"/>
        <v>504</v>
      </c>
      <c r="K119" s="3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7"/>
      <c r="AC119" s="7"/>
    </row>
    <row r="120" ht="14.25" customHeight="1">
      <c r="A120" s="46">
        <v>114.0</v>
      </c>
      <c r="B120" s="46" t="s">
        <v>210</v>
      </c>
      <c r="C120" s="14">
        <v>20.0</v>
      </c>
      <c r="D120" s="14" t="s">
        <v>79</v>
      </c>
      <c r="E120" s="24">
        <v>9.0</v>
      </c>
      <c r="F120" s="25">
        <v>2.0</v>
      </c>
      <c r="G120" s="26">
        <v>28.0</v>
      </c>
      <c r="H120" s="20">
        <f t="shared" si="8"/>
        <v>180</v>
      </c>
      <c r="I120" s="21">
        <f t="shared" si="9"/>
        <v>40</v>
      </c>
      <c r="J120" s="22">
        <f t="shared" si="10"/>
        <v>560</v>
      </c>
      <c r="K120" s="3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7"/>
      <c r="AC120" s="7"/>
    </row>
    <row r="121" ht="14.25" customHeight="1">
      <c r="A121" s="46">
        <v>115.0</v>
      </c>
      <c r="B121" s="46" t="s">
        <v>211</v>
      </c>
      <c r="C121" s="14">
        <v>33.0</v>
      </c>
      <c r="D121" s="14" t="s">
        <v>79</v>
      </c>
      <c r="E121" s="24">
        <v>6.0</v>
      </c>
      <c r="F121" s="25">
        <v>-2.0</v>
      </c>
      <c r="G121" s="26">
        <v>35.0</v>
      </c>
      <c r="H121" s="20">
        <f t="shared" si="8"/>
        <v>198</v>
      </c>
      <c r="I121" s="21">
        <f t="shared" si="9"/>
        <v>-66</v>
      </c>
      <c r="J121" s="22">
        <f t="shared" si="10"/>
        <v>1155</v>
      </c>
      <c r="K121" s="3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7"/>
      <c r="AC121" s="7"/>
    </row>
    <row r="122" ht="14.25" customHeight="1">
      <c r="A122" s="46">
        <v>116.0</v>
      </c>
      <c r="B122" s="46" t="s">
        <v>212</v>
      </c>
      <c r="C122" s="14">
        <v>15.0</v>
      </c>
      <c r="D122" s="14" t="s">
        <v>79</v>
      </c>
      <c r="E122" s="24">
        <v>6.0</v>
      </c>
      <c r="F122" s="25">
        <v>-2.0</v>
      </c>
      <c r="G122" s="26">
        <v>7.0</v>
      </c>
      <c r="H122" s="20">
        <f t="shared" si="8"/>
        <v>90</v>
      </c>
      <c r="I122" s="21">
        <f t="shared" si="9"/>
        <v>-30</v>
      </c>
      <c r="J122" s="22">
        <f t="shared" si="10"/>
        <v>105</v>
      </c>
      <c r="K122" s="3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7"/>
      <c r="AC122" s="7"/>
    </row>
    <row r="123" ht="14.25" customHeight="1">
      <c r="A123" s="46">
        <v>117.0</v>
      </c>
      <c r="B123" s="46" t="s">
        <v>213</v>
      </c>
      <c r="C123" s="14">
        <v>27.0</v>
      </c>
      <c r="D123" s="14" t="s">
        <v>79</v>
      </c>
      <c r="E123" s="24">
        <v>6.0</v>
      </c>
      <c r="F123" s="25">
        <v>-5.0</v>
      </c>
      <c r="G123" s="26">
        <v>49.0</v>
      </c>
      <c r="H123" s="20">
        <f t="shared" si="8"/>
        <v>162</v>
      </c>
      <c r="I123" s="21">
        <f t="shared" si="9"/>
        <v>-135</v>
      </c>
      <c r="J123" s="22">
        <f t="shared" si="10"/>
        <v>1323</v>
      </c>
      <c r="K123" s="3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7"/>
      <c r="AC123" s="7"/>
    </row>
    <row r="124" ht="14.25" customHeight="1">
      <c r="A124" s="46">
        <v>118.0</v>
      </c>
      <c r="B124" s="46" t="s">
        <v>214</v>
      </c>
      <c r="C124" s="14">
        <v>20.0</v>
      </c>
      <c r="D124" s="14" t="s">
        <v>79</v>
      </c>
      <c r="E124" s="24">
        <v>9.0</v>
      </c>
      <c r="F124" s="25">
        <v>2.0</v>
      </c>
      <c r="G124" s="26">
        <v>56.0</v>
      </c>
      <c r="H124" s="20">
        <f t="shared" si="8"/>
        <v>180</v>
      </c>
      <c r="I124" s="21">
        <f t="shared" si="9"/>
        <v>40</v>
      </c>
      <c r="J124" s="22">
        <f t="shared" si="10"/>
        <v>1120</v>
      </c>
      <c r="K124" s="3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7"/>
      <c r="AC124" s="7"/>
    </row>
    <row r="125" ht="14.25" customHeight="1">
      <c r="A125" s="46">
        <v>119.0</v>
      </c>
      <c r="B125" s="46" t="s">
        <v>215</v>
      </c>
      <c r="C125" s="14">
        <v>22.0</v>
      </c>
      <c r="D125" s="14" t="s">
        <v>79</v>
      </c>
      <c r="E125" s="24">
        <v>6.0</v>
      </c>
      <c r="F125" s="25">
        <v>-5.0</v>
      </c>
      <c r="G125" s="26">
        <v>35.0</v>
      </c>
      <c r="H125" s="20">
        <f t="shared" si="8"/>
        <v>132</v>
      </c>
      <c r="I125" s="21">
        <f t="shared" si="9"/>
        <v>-110</v>
      </c>
      <c r="J125" s="22">
        <f t="shared" si="10"/>
        <v>770</v>
      </c>
      <c r="K125" s="3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7"/>
      <c r="AC125" s="7"/>
    </row>
    <row r="126" ht="14.25" customHeight="1">
      <c r="A126" s="46">
        <v>120.0</v>
      </c>
      <c r="B126" s="46" t="s">
        <v>216</v>
      </c>
      <c r="C126" s="55">
        <v>20.0</v>
      </c>
      <c r="D126" s="14" t="s">
        <v>79</v>
      </c>
      <c r="E126" s="24">
        <v>9.0</v>
      </c>
      <c r="F126" s="25">
        <v>-2.0</v>
      </c>
      <c r="G126" s="26">
        <v>28.0</v>
      </c>
      <c r="H126" s="20">
        <f t="shared" si="8"/>
        <v>180</v>
      </c>
      <c r="I126" s="21">
        <f t="shared" si="9"/>
        <v>-40</v>
      </c>
      <c r="J126" s="22">
        <f t="shared" si="10"/>
        <v>560</v>
      </c>
      <c r="K126" s="3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7"/>
      <c r="AC126" s="7"/>
    </row>
    <row r="127" ht="14.2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7"/>
      <c r="AC127" s="7"/>
    </row>
    <row r="128" ht="17.2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7"/>
      <c r="AC128" s="7"/>
    </row>
    <row r="129">
      <c r="A129" s="2"/>
      <c r="B129" s="2"/>
      <c r="C129" s="2"/>
      <c r="D129" s="54"/>
      <c r="E129" s="54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7"/>
      <c r="AC129" s="7"/>
    </row>
    <row r="130" ht="14.2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7"/>
      <c r="AC130" s="7"/>
    </row>
    <row r="131" ht="14.25" customHeight="1">
      <c r="A131" s="2"/>
      <c r="B131" s="2"/>
      <c r="C131" s="2"/>
      <c r="D131" s="54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7"/>
      <c r="AC131" s="7"/>
    </row>
    <row r="132" ht="14.25" customHeight="1">
      <c r="A132" s="2"/>
      <c r="B132" s="2"/>
      <c r="C132" s="2"/>
      <c r="D132" s="54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7"/>
      <c r="AC132" s="7"/>
    </row>
    <row r="133" ht="14.25" customHeight="1">
      <c r="A133" s="2"/>
      <c r="B133" s="2"/>
      <c r="C133" s="2"/>
      <c r="D133" s="54"/>
      <c r="E133" s="2"/>
      <c r="F133" s="2"/>
      <c r="G133" s="54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7"/>
      <c r="AC133" s="7"/>
    </row>
    <row r="134" ht="14.2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7"/>
      <c r="AC134" s="7"/>
    </row>
    <row r="135" ht="14.2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7"/>
      <c r="AC135" s="7"/>
    </row>
    <row r="136" ht="14.25" customHeight="1">
      <c r="A136" s="2"/>
      <c r="B136" s="2"/>
      <c r="C136" s="2"/>
      <c r="D136" s="56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7"/>
      <c r="AC136" s="7"/>
    </row>
    <row r="137" ht="14.2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7"/>
      <c r="AC137" s="7"/>
    </row>
    <row r="138" ht="14.2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7"/>
      <c r="AC138" s="7"/>
    </row>
    <row r="139" ht="14.2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7"/>
      <c r="AC139" s="7"/>
    </row>
    <row r="140" ht="14.2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7"/>
      <c r="AC140" s="7"/>
    </row>
    <row r="141" ht="14.2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7"/>
      <c r="AC141" s="7"/>
    </row>
    <row r="142" ht="14.2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7"/>
      <c r="AC142" s="7"/>
    </row>
    <row r="143" ht="14.2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7"/>
      <c r="AC143" s="7"/>
    </row>
    <row r="144" ht="14.2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7"/>
      <c r="AC144" s="7"/>
    </row>
    <row r="145" ht="14.2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7"/>
      <c r="AC145" s="7"/>
    </row>
    <row r="146" ht="14.2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7"/>
      <c r="AC146" s="7"/>
    </row>
    <row r="147" ht="14.2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7"/>
      <c r="AC147" s="7"/>
    </row>
    <row r="148" ht="14.2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7"/>
      <c r="AC148" s="7"/>
    </row>
    <row r="149" ht="14.2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7"/>
      <c r="AC149" s="7"/>
    </row>
    <row r="150" ht="14.2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7"/>
      <c r="AC150" s="7"/>
    </row>
    <row r="151" ht="14.2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7"/>
      <c r="AC151" s="7"/>
    </row>
    <row r="152" ht="14.2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7"/>
      <c r="AC152" s="7"/>
    </row>
    <row r="153" ht="14.2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7"/>
      <c r="AC153" s="7"/>
    </row>
    <row r="154" ht="14.2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7"/>
      <c r="AC154" s="7"/>
    </row>
    <row r="155" ht="14.2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7"/>
      <c r="AC155" s="7"/>
    </row>
    <row r="156" ht="14.2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7"/>
      <c r="AC156" s="7"/>
    </row>
    <row r="157" ht="14.2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7"/>
      <c r="AC157" s="7"/>
    </row>
    <row r="158" ht="14.2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7"/>
      <c r="AC158" s="7"/>
    </row>
    <row r="159" ht="14.2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7"/>
      <c r="AC159" s="7"/>
    </row>
    <row r="160" ht="14.2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7"/>
      <c r="AC160" s="7"/>
    </row>
    <row r="161" ht="14.2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7"/>
      <c r="AC161" s="7"/>
    </row>
    <row r="162" ht="14.25" customHeight="1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</row>
    <row r="163" ht="14.25" customHeight="1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</row>
    <row r="164" ht="14.25" customHeight="1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</row>
    <row r="165" ht="14.25" customHeight="1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</row>
    <row r="166" ht="14.25" customHeight="1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</row>
    <row r="167" ht="14.25" customHeight="1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</row>
    <row r="168" ht="14.25" customHeight="1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</row>
    <row r="169" ht="14.25" customHeight="1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</row>
    <row r="170" ht="14.25" customHeight="1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</row>
    <row r="171" ht="14.25" customHeight="1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</row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5.43"/>
    <col customWidth="1" min="2" max="5" width="8.14"/>
    <col customWidth="1" min="6" max="14" width="8.29"/>
    <col customWidth="1" min="15" max="26" width="11.43"/>
  </cols>
  <sheetData>
    <row r="1" ht="14.25" customHeight="1"/>
    <row r="2" ht="14.25" customHeight="1">
      <c r="F2" s="1" t="s">
        <v>217</v>
      </c>
    </row>
    <row r="3" ht="14.25" customHeight="1">
      <c r="D3" s="1" t="s">
        <v>218</v>
      </c>
      <c r="E3" s="57" t="s">
        <v>219</v>
      </c>
      <c r="F3" s="57" t="s">
        <v>220</v>
      </c>
      <c r="G3" s="57" t="s">
        <v>221</v>
      </c>
      <c r="H3" s="57" t="s">
        <v>222</v>
      </c>
      <c r="I3" s="57" t="s">
        <v>223</v>
      </c>
      <c r="J3" s="57" t="s">
        <v>224</v>
      </c>
      <c r="K3" s="57" t="s">
        <v>225</v>
      </c>
      <c r="L3" s="57" t="s">
        <v>226</v>
      </c>
      <c r="M3" s="1" t="s">
        <v>227</v>
      </c>
    </row>
    <row r="4" ht="14.25" customHeight="1">
      <c r="M4" s="1" t="s">
        <v>228</v>
      </c>
    </row>
    <row r="5" ht="14.25" customHeight="1">
      <c r="D5" s="57" t="s">
        <v>229</v>
      </c>
      <c r="E5" s="58"/>
      <c r="F5" s="59"/>
      <c r="G5" s="59"/>
      <c r="H5" s="59"/>
      <c r="I5" s="59"/>
      <c r="J5" s="59"/>
      <c r="K5" s="59"/>
      <c r="L5" s="60"/>
      <c r="M5" s="61">
        <v>-5.0</v>
      </c>
    </row>
    <row r="6" ht="14.25" customHeight="1">
      <c r="D6" s="57" t="s">
        <v>230</v>
      </c>
      <c r="E6" s="62"/>
      <c r="F6" s="63"/>
      <c r="G6" s="63"/>
      <c r="H6" s="63"/>
      <c r="I6" s="63"/>
      <c r="J6" s="63"/>
      <c r="K6" s="63"/>
      <c r="L6" s="64"/>
      <c r="M6" s="61">
        <v>-2.0</v>
      </c>
    </row>
    <row r="7" ht="14.25" customHeight="1">
      <c r="D7" s="57" t="s">
        <v>231</v>
      </c>
      <c r="E7" s="62"/>
      <c r="F7" s="63"/>
      <c r="G7" s="63"/>
      <c r="H7" s="63"/>
      <c r="I7" s="63"/>
      <c r="J7" s="63"/>
      <c r="K7" s="63"/>
      <c r="L7" s="64"/>
      <c r="M7" s="61">
        <v>2.0</v>
      </c>
    </row>
    <row r="8" ht="14.25" customHeight="1">
      <c r="D8" s="57" t="s">
        <v>232</v>
      </c>
      <c r="E8" s="65"/>
      <c r="F8" s="66"/>
      <c r="G8" s="66"/>
      <c r="H8" s="66"/>
      <c r="I8" s="66"/>
      <c r="J8" s="66"/>
      <c r="K8" s="66"/>
      <c r="L8" s="67"/>
      <c r="M8" s="61">
        <v>5.0</v>
      </c>
    </row>
    <row r="9" ht="14.25" customHeight="1">
      <c r="M9" s="1" t="s">
        <v>233</v>
      </c>
    </row>
    <row r="10" ht="14.25" customHeight="1"/>
    <row r="11" ht="14.25" customHeight="1"/>
    <row r="12" ht="14.25" customHeight="1"/>
    <row r="13" ht="14.25" customHeight="1">
      <c r="E13" s="1" t="s">
        <v>234</v>
      </c>
      <c r="F13" s="1" t="s">
        <v>235</v>
      </c>
    </row>
    <row r="14" ht="14.25" customHeight="1">
      <c r="N14" s="1" t="s">
        <v>236</v>
      </c>
    </row>
    <row r="15" ht="14.25" customHeight="1">
      <c r="E15" s="58">
        <v>6.0</v>
      </c>
      <c r="F15" s="59"/>
      <c r="G15" s="59"/>
      <c r="H15" s="59"/>
      <c r="I15" s="59"/>
      <c r="J15" s="60"/>
      <c r="K15" s="68"/>
      <c r="L15" s="69"/>
      <c r="N15" s="70">
        <v>19.0</v>
      </c>
      <c r="O15" s="71" t="s">
        <v>237</v>
      </c>
      <c r="P15" s="71"/>
      <c r="Q15" s="71"/>
    </row>
    <row r="16" ht="14.25" customHeight="1">
      <c r="E16" s="72">
        <v>5.0</v>
      </c>
      <c r="F16" s="63"/>
      <c r="G16" s="63"/>
      <c r="H16" s="63"/>
      <c r="I16" s="63"/>
      <c r="J16" s="63"/>
      <c r="K16" s="59"/>
      <c r="L16" s="60"/>
      <c r="N16" s="70">
        <v>16.0</v>
      </c>
    </row>
    <row r="17" ht="14.25" customHeight="1">
      <c r="E17" s="72">
        <v>4.0</v>
      </c>
      <c r="F17" s="63"/>
      <c r="G17" s="63"/>
      <c r="H17" s="63"/>
      <c r="I17" s="63"/>
      <c r="J17" s="63"/>
      <c r="K17" s="63"/>
      <c r="L17" s="64"/>
      <c r="N17" s="70">
        <v>13.0</v>
      </c>
    </row>
    <row r="18" ht="9.75" customHeight="1">
      <c r="E18" s="73"/>
      <c r="F18" s="74"/>
      <c r="G18" s="74"/>
      <c r="H18" s="74"/>
      <c r="I18" s="74"/>
      <c r="J18" s="74"/>
      <c r="K18" s="74"/>
      <c r="L18" s="74"/>
      <c r="N18" s="70"/>
    </row>
    <row r="19" ht="14.25" customHeight="1">
      <c r="E19" s="75">
        <v>3.0</v>
      </c>
      <c r="F19" s="76"/>
      <c r="G19" s="76"/>
      <c r="H19" s="76"/>
      <c r="I19" s="76"/>
      <c r="J19" s="76"/>
      <c r="K19" s="76"/>
      <c r="L19" s="77"/>
      <c r="N19" s="70">
        <v>9.0</v>
      </c>
      <c r="O19" s="78" t="s">
        <v>238</v>
      </c>
      <c r="P19" s="78"/>
      <c r="Q19" s="78"/>
    </row>
    <row r="20" ht="14.25" customHeight="1">
      <c r="E20" s="79">
        <v>2.0</v>
      </c>
      <c r="F20" s="63"/>
      <c r="G20" s="63"/>
      <c r="H20" s="63"/>
      <c r="I20" s="63"/>
      <c r="J20" s="63"/>
      <c r="K20" s="63"/>
      <c r="L20" s="80"/>
      <c r="N20" s="70">
        <v>6.0</v>
      </c>
      <c r="O20" s="81" t="s">
        <v>239</v>
      </c>
    </row>
    <row r="21" ht="14.25" customHeight="1">
      <c r="E21" s="82">
        <v>1.0</v>
      </c>
      <c r="F21" s="83"/>
      <c r="G21" s="83"/>
      <c r="H21" s="83"/>
      <c r="I21" s="83"/>
      <c r="J21" s="83"/>
      <c r="K21" s="83"/>
      <c r="L21" s="84"/>
      <c r="M21" s="85" t="s">
        <v>240</v>
      </c>
      <c r="N21" s="70">
        <v>3.0</v>
      </c>
    </row>
    <row r="22" ht="14.25" customHeight="1">
      <c r="M22" s="86" t="s">
        <v>241</v>
      </c>
    </row>
    <row r="23" ht="14.25" customHeight="1">
      <c r="A23" s="57"/>
      <c r="B23" s="57" t="s">
        <v>218</v>
      </c>
      <c r="C23" s="57"/>
      <c r="E23" s="57">
        <v>56.0</v>
      </c>
      <c r="F23" s="57">
        <v>49.0</v>
      </c>
      <c r="G23" s="57">
        <v>42.0</v>
      </c>
      <c r="H23" s="57">
        <v>35.0</v>
      </c>
      <c r="I23" s="57">
        <v>28.0</v>
      </c>
      <c r="J23" s="57">
        <v>21.0</v>
      </c>
      <c r="K23" s="57">
        <v>14.0</v>
      </c>
      <c r="L23" s="57">
        <v>7.0</v>
      </c>
      <c r="M23" s="57">
        <v>4.0</v>
      </c>
    </row>
    <row r="24" ht="14.25" customHeight="1">
      <c r="H24" s="70"/>
      <c r="M24" s="1" t="s">
        <v>242</v>
      </c>
    </row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scale="75"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" width="8.14"/>
    <col customWidth="1" min="3" max="3" width="11.29"/>
    <col customWidth="1" min="4" max="8" width="8.29"/>
    <col customWidth="1" min="9" max="9" width="11.29"/>
    <col customWidth="1" min="10" max="12" width="8.29"/>
    <col customWidth="1" min="13" max="36" width="11.43"/>
  </cols>
  <sheetData>
    <row r="1" ht="14.25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54" t="s">
        <v>243</v>
      </c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</row>
    <row r="2" ht="14.25" customHeight="1">
      <c r="A2" s="2"/>
      <c r="B2" s="2"/>
      <c r="C2" s="2"/>
      <c r="D2" s="2" t="s">
        <v>243</v>
      </c>
      <c r="E2" s="2" t="s">
        <v>244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 t="s">
        <v>219</v>
      </c>
      <c r="S2" s="2" t="s">
        <v>220</v>
      </c>
      <c r="T2" s="2" t="s">
        <v>221</v>
      </c>
      <c r="U2" s="2" t="s">
        <v>222</v>
      </c>
      <c r="V2" s="2" t="s">
        <v>223</v>
      </c>
      <c r="W2" s="2" t="s">
        <v>224</v>
      </c>
      <c r="X2" s="2" t="s">
        <v>225</v>
      </c>
      <c r="Y2" s="2" t="s">
        <v>226</v>
      </c>
      <c r="Z2" s="2"/>
      <c r="AA2" s="14" t="s">
        <v>245</v>
      </c>
      <c r="AB2" s="14" t="s">
        <v>219</v>
      </c>
      <c r="AC2" s="14" t="s">
        <v>220</v>
      </c>
      <c r="AD2" s="14" t="s">
        <v>221</v>
      </c>
      <c r="AE2" s="14" t="s">
        <v>222</v>
      </c>
      <c r="AF2" s="14" t="s">
        <v>223</v>
      </c>
      <c r="AG2" s="14" t="s">
        <v>224</v>
      </c>
      <c r="AH2" s="14" t="s">
        <v>225</v>
      </c>
      <c r="AI2" s="14" t="s">
        <v>226</v>
      </c>
      <c r="AJ2" s="23" t="s">
        <v>246</v>
      </c>
    </row>
    <row r="3" ht="14.25" customHeight="1">
      <c r="A3" s="2"/>
      <c r="B3" s="2" t="s">
        <v>218</v>
      </c>
      <c r="C3" s="2" t="s">
        <v>219</v>
      </c>
      <c r="D3" s="2" t="s">
        <v>220</v>
      </c>
      <c r="E3" s="87" t="s">
        <v>221</v>
      </c>
      <c r="F3" s="87" t="s">
        <v>222</v>
      </c>
      <c r="G3" s="87" t="s">
        <v>223</v>
      </c>
      <c r="H3" s="87" t="s">
        <v>224</v>
      </c>
      <c r="I3" s="87" t="s">
        <v>225</v>
      </c>
      <c r="J3" s="87" t="s">
        <v>226</v>
      </c>
      <c r="K3" s="2" t="s">
        <v>228</v>
      </c>
      <c r="L3" s="2"/>
      <c r="M3" s="2"/>
      <c r="N3" s="2"/>
      <c r="O3" s="2"/>
      <c r="P3" s="2"/>
      <c r="Q3" s="87" t="s">
        <v>229</v>
      </c>
      <c r="R3" s="88"/>
      <c r="S3" s="88"/>
      <c r="T3" s="89"/>
      <c r="U3" s="89"/>
      <c r="V3" s="89"/>
      <c r="W3" s="89"/>
      <c r="X3" s="89"/>
      <c r="Y3" s="89"/>
      <c r="Z3" s="2"/>
      <c r="AA3" s="14" t="s">
        <v>229</v>
      </c>
      <c r="AB3" s="14">
        <f t="shared" ref="AB3:AI3" si="1">SUM(R3,R9,R15,R21,R27,R33)</f>
        <v>107</v>
      </c>
      <c r="AC3" s="14">
        <f t="shared" si="1"/>
        <v>123</v>
      </c>
      <c r="AD3" s="14">
        <f t="shared" si="1"/>
        <v>92</v>
      </c>
      <c r="AE3" s="14">
        <f t="shared" si="1"/>
        <v>90</v>
      </c>
      <c r="AF3" s="14">
        <f t="shared" si="1"/>
        <v>129</v>
      </c>
      <c r="AG3" s="14">
        <f t="shared" si="1"/>
        <v>40</v>
      </c>
      <c r="AH3" s="14">
        <f t="shared" si="1"/>
        <v>86</v>
      </c>
      <c r="AI3" s="14">
        <f t="shared" si="1"/>
        <v>57</v>
      </c>
      <c r="AJ3" s="14">
        <f t="shared" ref="AJ3:AJ6" si="3">SUM(AB3:AI3)</f>
        <v>724</v>
      </c>
    </row>
    <row r="4" ht="14.25" customHeight="1">
      <c r="A4" s="2"/>
      <c r="B4" s="87" t="s">
        <v>229</v>
      </c>
      <c r="C4" s="89"/>
      <c r="D4" s="89"/>
      <c r="E4" s="89"/>
      <c r="F4" s="89"/>
      <c r="G4" s="89"/>
      <c r="H4" s="90"/>
      <c r="I4" s="2"/>
      <c r="J4" s="2"/>
      <c r="K4" s="91">
        <v>-5.0</v>
      </c>
      <c r="L4" s="2" t="s">
        <v>227</v>
      </c>
      <c r="M4" s="2"/>
      <c r="N4" s="2"/>
      <c r="O4" s="2"/>
      <c r="P4" s="2" t="s">
        <v>98</v>
      </c>
      <c r="Q4" s="87" t="s">
        <v>230</v>
      </c>
      <c r="R4" s="88"/>
      <c r="S4" s="88"/>
      <c r="T4" s="92"/>
      <c r="U4" s="92"/>
      <c r="V4" s="92"/>
      <c r="W4" s="92"/>
      <c r="X4" s="92"/>
      <c r="Y4" s="92"/>
      <c r="Z4" s="2"/>
      <c r="AA4" s="14" t="s">
        <v>230</v>
      </c>
      <c r="AB4" s="14">
        <f t="shared" ref="AB4:AI4" si="2">SUM(R4,R10,R16,R22,R28,R34)</f>
        <v>88</v>
      </c>
      <c r="AC4" s="14">
        <f t="shared" si="2"/>
        <v>104</v>
      </c>
      <c r="AD4" s="14">
        <f t="shared" si="2"/>
        <v>111</v>
      </c>
      <c r="AE4" s="14">
        <f t="shared" si="2"/>
        <v>99</v>
      </c>
      <c r="AF4" s="14">
        <f t="shared" si="2"/>
        <v>131</v>
      </c>
      <c r="AG4" s="14">
        <f t="shared" si="2"/>
        <v>96</v>
      </c>
      <c r="AH4" s="14">
        <f t="shared" si="2"/>
        <v>121</v>
      </c>
      <c r="AI4" s="14">
        <f t="shared" si="2"/>
        <v>85</v>
      </c>
      <c r="AJ4" s="14">
        <f t="shared" si="3"/>
        <v>835</v>
      </c>
    </row>
    <row r="5" ht="14.25" customHeight="1">
      <c r="A5" s="2"/>
      <c r="B5" s="87" t="s">
        <v>230</v>
      </c>
      <c r="C5" s="89"/>
      <c r="D5" s="89"/>
      <c r="E5" s="92"/>
      <c r="F5" s="92"/>
      <c r="G5" s="92"/>
      <c r="H5" s="93"/>
      <c r="I5" s="2"/>
      <c r="J5" s="2"/>
      <c r="K5" s="91">
        <v>-2.0</v>
      </c>
      <c r="L5" s="2"/>
      <c r="M5" s="2"/>
      <c r="N5" s="2"/>
      <c r="O5" s="2"/>
      <c r="P5" s="2"/>
      <c r="Q5" s="87" t="s">
        <v>231</v>
      </c>
      <c r="R5" s="88"/>
      <c r="S5" s="88"/>
      <c r="T5" s="92"/>
      <c r="U5" s="92"/>
      <c r="V5" s="92"/>
      <c r="W5" s="92"/>
      <c r="X5" s="92"/>
      <c r="Y5" s="92"/>
      <c r="Z5" s="2"/>
      <c r="AA5" s="14" t="s">
        <v>231</v>
      </c>
      <c r="AB5" s="14">
        <f t="shared" ref="AB5:AI5" si="4">SUM(R5,R11,R17,R23,R29,R35)</f>
        <v>106</v>
      </c>
      <c r="AC5" s="14">
        <f t="shared" si="4"/>
        <v>106</v>
      </c>
      <c r="AD5" s="14">
        <f t="shared" si="4"/>
        <v>124</v>
      </c>
      <c r="AE5" s="14">
        <f t="shared" si="4"/>
        <v>98</v>
      </c>
      <c r="AF5" s="14">
        <f t="shared" si="4"/>
        <v>106</v>
      </c>
      <c r="AG5" s="14">
        <f t="shared" si="4"/>
        <v>109</v>
      </c>
      <c r="AH5" s="14">
        <f t="shared" si="4"/>
        <v>114</v>
      </c>
      <c r="AI5" s="14">
        <f t="shared" si="4"/>
        <v>95</v>
      </c>
      <c r="AJ5" s="14">
        <f t="shared" si="3"/>
        <v>858</v>
      </c>
    </row>
    <row r="6" ht="14.25" customHeight="1">
      <c r="A6" s="2"/>
      <c r="B6" s="94" t="s">
        <v>231</v>
      </c>
      <c r="C6" s="95"/>
      <c r="D6" s="95"/>
      <c r="E6" s="96"/>
      <c r="F6" s="96"/>
      <c r="G6" s="96"/>
      <c r="H6" s="97"/>
      <c r="I6" s="2"/>
      <c r="J6" s="2"/>
      <c r="K6" s="91">
        <v>2.0</v>
      </c>
      <c r="L6" s="2"/>
      <c r="M6" s="2"/>
      <c r="N6" s="2"/>
      <c r="O6" s="2"/>
      <c r="P6" s="87"/>
      <c r="Q6" s="87" t="s">
        <v>232</v>
      </c>
      <c r="R6" s="88"/>
      <c r="S6" s="88"/>
      <c r="T6" s="98"/>
      <c r="U6" s="99"/>
      <c r="V6" s="99"/>
      <c r="W6" s="99"/>
      <c r="X6" s="99"/>
      <c r="Y6" s="99"/>
      <c r="Z6" s="2"/>
      <c r="AA6" s="14" t="s">
        <v>232</v>
      </c>
      <c r="AB6" s="14">
        <f t="shared" ref="AB6:AI6" si="5">SUM(R6,R12,R18,R24,R30,R36)</f>
        <v>90</v>
      </c>
      <c r="AC6" s="14">
        <f t="shared" si="5"/>
        <v>82</v>
      </c>
      <c r="AD6" s="14">
        <f t="shared" si="5"/>
        <v>112</v>
      </c>
      <c r="AE6" s="14">
        <f t="shared" si="5"/>
        <v>91</v>
      </c>
      <c r="AF6" s="14">
        <f t="shared" si="5"/>
        <v>111</v>
      </c>
      <c r="AG6" s="14">
        <f t="shared" si="5"/>
        <v>78</v>
      </c>
      <c r="AH6" s="14">
        <f t="shared" si="5"/>
        <v>93</v>
      </c>
      <c r="AI6" s="14">
        <f t="shared" si="5"/>
        <v>111</v>
      </c>
      <c r="AJ6" s="14">
        <f t="shared" si="3"/>
        <v>768</v>
      </c>
    </row>
    <row r="7" ht="14.25" customHeight="1">
      <c r="A7" s="2"/>
      <c r="B7" s="87" t="s">
        <v>232</v>
      </c>
      <c r="C7" s="98"/>
      <c r="D7" s="98"/>
      <c r="E7" s="98"/>
      <c r="F7" s="98"/>
      <c r="G7" s="98"/>
      <c r="H7" s="98"/>
      <c r="I7" s="2"/>
      <c r="J7" s="2"/>
      <c r="K7" s="91">
        <v>5.0</v>
      </c>
      <c r="L7" s="2"/>
      <c r="M7" s="2"/>
      <c r="N7" s="2" t="s">
        <v>247</v>
      </c>
      <c r="O7" s="2"/>
      <c r="P7" s="87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>
        <f t="shared" ref="AB7:AJ7" si="6">SUM(AB3:AB6)</f>
        <v>391</v>
      </c>
      <c r="AC7" s="2">
        <f t="shared" si="6"/>
        <v>415</v>
      </c>
      <c r="AD7" s="2">
        <f t="shared" si="6"/>
        <v>439</v>
      </c>
      <c r="AE7" s="2">
        <f t="shared" si="6"/>
        <v>378</v>
      </c>
      <c r="AF7" s="2">
        <f t="shared" si="6"/>
        <v>477</v>
      </c>
      <c r="AG7" s="2">
        <f t="shared" si="6"/>
        <v>323</v>
      </c>
      <c r="AH7" s="2">
        <f t="shared" si="6"/>
        <v>414</v>
      </c>
      <c r="AI7" s="2">
        <f t="shared" si="6"/>
        <v>348</v>
      </c>
      <c r="AJ7" s="2">
        <f t="shared" si="6"/>
        <v>3185</v>
      </c>
    </row>
    <row r="8" ht="14.2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 t="s">
        <v>233</v>
      </c>
      <c r="L8" s="2"/>
      <c r="M8" s="2"/>
      <c r="N8" s="2"/>
      <c r="O8" s="2"/>
      <c r="P8" s="2"/>
      <c r="Q8" s="2"/>
      <c r="R8" s="54" t="s">
        <v>248</v>
      </c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</row>
    <row r="9" ht="14.2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54" t="s">
        <v>229</v>
      </c>
      <c r="R9" s="100">
        <v>26.0</v>
      </c>
      <c r="S9" s="100">
        <v>26.0</v>
      </c>
      <c r="T9" s="101">
        <v>26.0</v>
      </c>
      <c r="U9" s="89"/>
      <c r="V9" s="102">
        <v>13.0</v>
      </c>
      <c r="W9" s="89"/>
      <c r="X9" s="92"/>
      <c r="Y9" s="9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</row>
    <row r="10" ht="14.25" customHeight="1">
      <c r="A10" s="2"/>
      <c r="B10" s="2"/>
      <c r="C10" s="2"/>
      <c r="D10" s="2" t="s">
        <v>248</v>
      </c>
      <c r="E10" s="2" t="s">
        <v>249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54" t="s">
        <v>230</v>
      </c>
      <c r="R10" s="100">
        <v>26.0</v>
      </c>
      <c r="S10" s="100">
        <v>26.0</v>
      </c>
      <c r="T10" s="103">
        <v>26.0</v>
      </c>
      <c r="U10" s="92"/>
      <c r="V10" s="102">
        <v>27.0</v>
      </c>
      <c r="W10" s="92"/>
      <c r="X10" s="99"/>
      <c r="Y10" s="99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</row>
    <row r="11" ht="14.25" customHeight="1">
      <c r="A11" s="2"/>
      <c r="B11" s="2" t="s">
        <v>218</v>
      </c>
      <c r="C11" s="87" t="s">
        <v>219</v>
      </c>
      <c r="D11" s="87" t="s">
        <v>220</v>
      </c>
      <c r="E11" s="87" t="s">
        <v>221</v>
      </c>
      <c r="F11" s="87" t="s">
        <v>222</v>
      </c>
      <c r="G11" s="87" t="s">
        <v>223</v>
      </c>
      <c r="H11" s="87" t="s">
        <v>224</v>
      </c>
      <c r="I11" s="87" t="s">
        <v>225</v>
      </c>
      <c r="J11" s="87" t="s">
        <v>226</v>
      </c>
      <c r="K11" s="2" t="s">
        <v>228</v>
      </c>
      <c r="L11" s="2"/>
      <c r="M11" s="2"/>
      <c r="N11" s="2"/>
      <c r="O11" s="2"/>
      <c r="P11" s="2"/>
      <c r="Q11" s="54" t="s">
        <v>231</v>
      </c>
      <c r="R11" s="100">
        <v>26.0</v>
      </c>
      <c r="S11" s="100">
        <v>26.0</v>
      </c>
      <c r="T11" s="104">
        <v>18.0</v>
      </c>
      <c r="U11" s="102">
        <v>17.0</v>
      </c>
      <c r="V11" s="102">
        <v>20.0</v>
      </c>
      <c r="W11" s="92"/>
      <c r="X11" s="102">
        <v>30.0</v>
      </c>
      <c r="Y11" s="102">
        <v>15.0</v>
      </c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</row>
    <row r="12" ht="14.25" customHeight="1">
      <c r="A12" s="2"/>
      <c r="B12" s="87" t="s">
        <v>229</v>
      </c>
      <c r="C12" s="105" t="s">
        <v>250</v>
      </c>
      <c r="D12" s="105" t="s">
        <v>251</v>
      </c>
      <c r="E12" s="105" t="s">
        <v>252</v>
      </c>
      <c r="F12" s="89"/>
      <c r="G12" s="102" t="s">
        <v>253</v>
      </c>
      <c r="H12" s="89"/>
      <c r="I12" s="89"/>
      <c r="J12" s="90"/>
      <c r="K12" s="91">
        <v>-5.0</v>
      </c>
      <c r="L12" s="2" t="s">
        <v>227</v>
      </c>
      <c r="M12" s="2"/>
      <c r="N12" s="2"/>
      <c r="O12" s="2"/>
      <c r="P12" s="2" t="s">
        <v>103</v>
      </c>
      <c r="Q12" s="54" t="s">
        <v>232</v>
      </c>
      <c r="R12" s="106">
        <v>26.0</v>
      </c>
      <c r="S12" s="106">
        <v>26.0</v>
      </c>
      <c r="T12" s="104">
        <v>23.0</v>
      </c>
      <c r="U12" s="102">
        <v>25.0</v>
      </c>
      <c r="V12" s="102">
        <v>29.0</v>
      </c>
      <c r="W12" s="92"/>
      <c r="X12" s="102">
        <v>12.0</v>
      </c>
      <c r="Y12" s="102">
        <v>20.0</v>
      </c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</row>
    <row r="13" ht="14.25" customHeight="1">
      <c r="A13" s="2"/>
      <c r="B13" s="87" t="s">
        <v>230</v>
      </c>
      <c r="C13" s="107" t="s">
        <v>254</v>
      </c>
      <c r="D13" s="108" t="s">
        <v>255</v>
      </c>
      <c r="E13" s="109" t="s">
        <v>256</v>
      </c>
      <c r="F13" s="92"/>
      <c r="G13" s="102" t="s">
        <v>257</v>
      </c>
      <c r="H13" s="92"/>
      <c r="I13" s="92"/>
      <c r="J13" s="93"/>
      <c r="K13" s="91">
        <v>-2.0</v>
      </c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</row>
    <row r="14" ht="14.25" customHeight="1">
      <c r="A14" s="2"/>
      <c r="B14" s="87" t="s">
        <v>231</v>
      </c>
      <c r="C14" s="100" t="s">
        <v>258</v>
      </c>
      <c r="D14" s="110" t="s">
        <v>259</v>
      </c>
      <c r="E14" s="111" t="s">
        <v>260</v>
      </c>
      <c r="F14" s="102" t="s">
        <v>261</v>
      </c>
      <c r="G14" s="102" t="s">
        <v>262</v>
      </c>
      <c r="H14" s="92"/>
      <c r="I14" s="102" t="s">
        <v>263</v>
      </c>
      <c r="J14" s="102" t="s">
        <v>264</v>
      </c>
      <c r="K14" s="91">
        <v>2.0</v>
      </c>
      <c r="L14" s="2"/>
      <c r="M14" s="2"/>
      <c r="N14" s="2" t="s">
        <v>265</v>
      </c>
      <c r="O14" s="2"/>
      <c r="P14" s="2"/>
      <c r="Q14" s="2"/>
      <c r="R14" s="54" t="s">
        <v>266</v>
      </c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</row>
    <row r="15" ht="14.25" customHeight="1">
      <c r="A15" s="2"/>
      <c r="B15" s="87" t="s">
        <v>232</v>
      </c>
      <c r="C15" s="112" t="s">
        <v>267</v>
      </c>
      <c r="D15" s="113" t="s">
        <v>268</v>
      </c>
      <c r="E15" s="114" t="s">
        <v>269</v>
      </c>
      <c r="F15" s="115" t="s">
        <v>270</v>
      </c>
      <c r="G15" s="115" t="s">
        <v>271</v>
      </c>
      <c r="H15" s="92"/>
      <c r="I15" s="115" t="s">
        <v>272</v>
      </c>
      <c r="J15" s="115" t="s">
        <v>273</v>
      </c>
      <c r="K15" s="91">
        <v>5.0</v>
      </c>
      <c r="L15" s="2"/>
      <c r="M15" s="2"/>
      <c r="N15" s="2"/>
      <c r="O15" s="2"/>
      <c r="P15" s="2"/>
      <c r="Q15" s="54" t="s">
        <v>229</v>
      </c>
      <c r="R15" s="116">
        <v>26.0</v>
      </c>
      <c r="S15" s="116">
        <v>26.0</v>
      </c>
      <c r="T15" s="106">
        <v>26.0</v>
      </c>
      <c r="U15" s="106">
        <v>26.0</v>
      </c>
      <c r="V15" s="106">
        <v>26.0</v>
      </c>
      <c r="W15" s="117">
        <v>22.0</v>
      </c>
      <c r="X15" s="117">
        <v>24.0</v>
      </c>
      <c r="Y15" s="102">
        <v>27.0</v>
      </c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</row>
    <row r="16" ht="14.2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 t="s">
        <v>233</v>
      </c>
      <c r="L16" s="2"/>
      <c r="M16" s="2"/>
      <c r="N16" s="2"/>
      <c r="O16" s="2"/>
      <c r="P16" s="2"/>
      <c r="Q16" s="54" t="s">
        <v>230</v>
      </c>
      <c r="R16" s="118"/>
      <c r="S16" s="118"/>
      <c r="T16" s="106">
        <v>26.0</v>
      </c>
      <c r="U16" s="106">
        <v>26.0</v>
      </c>
      <c r="V16" s="106">
        <v>26.0</v>
      </c>
      <c r="W16" s="104">
        <v>22.0</v>
      </c>
      <c r="X16" s="104">
        <v>17.0</v>
      </c>
      <c r="Y16" s="102">
        <v>30.0</v>
      </c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</row>
    <row r="17" ht="14.25" customHeight="1">
      <c r="A17" s="2"/>
      <c r="B17" s="2"/>
      <c r="C17" s="54">
        <v>56.0</v>
      </c>
      <c r="D17" s="54">
        <v>49.0</v>
      </c>
      <c r="E17" s="54">
        <v>42.0</v>
      </c>
      <c r="F17" s="54">
        <v>35.0</v>
      </c>
      <c r="G17" s="54">
        <v>28.0</v>
      </c>
      <c r="H17" s="54">
        <v>21.0</v>
      </c>
      <c r="I17" s="54">
        <v>14.0</v>
      </c>
      <c r="J17" s="54">
        <v>7.0</v>
      </c>
      <c r="K17" s="54">
        <v>4.0</v>
      </c>
      <c r="L17" s="2"/>
      <c r="M17" s="54" t="s">
        <v>274</v>
      </c>
      <c r="N17" s="2"/>
      <c r="O17" s="2"/>
      <c r="P17" s="2"/>
      <c r="Q17" s="54" t="s">
        <v>231</v>
      </c>
      <c r="R17" s="119">
        <v>20.0</v>
      </c>
      <c r="S17" s="118"/>
      <c r="T17" s="106">
        <v>26.0</v>
      </c>
      <c r="U17" s="106">
        <v>26.0</v>
      </c>
      <c r="V17" s="106">
        <v>26.0</v>
      </c>
      <c r="W17" s="104">
        <v>17.0</v>
      </c>
      <c r="X17" s="104">
        <v>22.0</v>
      </c>
      <c r="Y17" s="102">
        <v>30.0</v>
      </c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</row>
    <row r="18" ht="14.25" customHeight="1">
      <c r="A18" s="2"/>
      <c r="B18" s="2"/>
      <c r="C18" s="2"/>
      <c r="D18" s="2" t="s">
        <v>266</v>
      </c>
      <c r="E18" s="2" t="s">
        <v>275</v>
      </c>
      <c r="F18" s="2"/>
      <c r="G18" s="2"/>
      <c r="H18" s="2"/>
      <c r="I18" s="2"/>
      <c r="J18" s="2"/>
      <c r="K18" s="2"/>
      <c r="L18" s="2"/>
      <c r="M18" s="54" t="s">
        <v>276</v>
      </c>
      <c r="N18" s="2"/>
      <c r="O18" s="2"/>
      <c r="P18" s="2"/>
      <c r="Q18" s="54" t="s">
        <v>232</v>
      </c>
      <c r="R18" s="119">
        <v>29.0</v>
      </c>
      <c r="S18" s="118"/>
      <c r="T18" s="106">
        <v>26.0</v>
      </c>
      <c r="U18" s="106">
        <v>26.0</v>
      </c>
      <c r="V18" s="106">
        <v>26.0</v>
      </c>
      <c r="W18" s="104">
        <v>14.0</v>
      </c>
      <c r="X18" s="104">
        <v>26.0</v>
      </c>
      <c r="Y18" s="102">
        <v>22.0</v>
      </c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</row>
    <row r="19" ht="14.25" customHeight="1">
      <c r="A19" s="2"/>
      <c r="B19" s="2" t="s">
        <v>218</v>
      </c>
      <c r="C19" s="87" t="s">
        <v>219</v>
      </c>
      <c r="D19" s="87" t="s">
        <v>220</v>
      </c>
      <c r="E19" s="87" t="s">
        <v>221</v>
      </c>
      <c r="F19" s="87" t="s">
        <v>222</v>
      </c>
      <c r="G19" s="87" t="s">
        <v>223</v>
      </c>
      <c r="H19" s="87" t="s">
        <v>224</v>
      </c>
      <c r="I19" s="87" t="s">
        <v>225</v>
      </c>
      <c r="J19" s="87" t="s">
        <v>226</v>
      </c>
      <c r="K19" s="2" t="s">
        <v>228</v>
      </c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</row>
    <row r="20" ht="14.25" customHeight="1">
      <c r="A20" s="2"/>
      <c r="B20" s="87" t="s">
        <v>229</v>
      </c>
      <c r="C20" s="107" t="s">
        <v>277</v>
      </c>
      <c r="D20" s="100" t="s">
        <v>278</v>
      </c>
      <c r="E20" s="106" t="s">
        <v>279</v>
      </c>
      <c r="F20" s="106" t="s">
        <v>280</v>
      </c>
      <c r="G20" s="106" t="s">
        <v>281</v>
      </c>
      <c r="H20" s="120" t="s">
        <v>282</v>
      </c>
      <c r="I20" s="121" t="s">
        <v>283</v>
      </c>
      <c r="J20" s="122" t="s">
        <v>284</v>
      </c>
      <c r="K20" s="91">
        <v>-5.0</v>
      </c>
      <c r="L20" s="2" t="s">
        <v>227</v>
      </c>
      <c r="M20" s="2"/>
      <c r="N20" s="2"/>
      <c r="O20" s="2"/>
      <c r="P20" s="2"/>
      <c r="Q20" s="2"/>
      <c r="R20" s="54" t="s">
        <v>285</v>
      </c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</row>
    <row r="21" ht="14.25" customHeight="1">
      <c r="A21" s="2"/>
      <c r="B21" s="87" t="s">
        <v>230</v>
      </c>
      <c r="C21" s="123"/>
      <c r="D21" s="123"/>
      <c r="E21" s="108" t="s">
        <v>286</v>
      </c>
      <c r="F21" s="108" t="s">
        <v>287</v>
      </c>
      <c r="G21" s="108" t="s">
        <v>288</v>
      </c>
      <c r="H21" s="111" t="s">
        <v>289</v>
      </c>
      <c r="I21" s="111" t="s">
        <v>290</v>
      </c>
      <c r="J21" s="124" t="s">
        <v>291</v>
      </c>
      <c r="K21" s="91">
        <v>-2.0</v>
      </c>
      <c r="L21" s="2"/>
      <c r="M21" s="2"/>
      <c r="N21" s="2"/>
      <c r="O21" s="2"/>
      <c r="P21" s="2" t="s">
        <v>107</v>
      </c>
      <c r="Q21" s="54" t="s">
        <v>229</v>
      </c>
      <c r="R21" s="125"/>
      <c r="S21" s="117">
        <v>26.0</v>
      </c>
      <c r="T21" s="89"/>
      <c r="U21" s="104">
        <v>18.0</v>
      </c>
      <c r="V21" s="104">
        <v>25.0</v>
      </c>
      <c r="W21" s="117">
        <v>18.0</v>
      </c>
      <c r="X21" s="117">
        <v>22.0</v>
      </c>
      <c r="Y21" s="104">
        <v>15.0</v>
      </c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</row>
    <row r="22" ht="14.25" customHeight="1">
      <c r="A22" s="2"/>
      <c r="B22" s="87" t="s">
        <v>231</v>
      </c>
      <c r="C22" s="119" t="s">
        <v>292</v>
      </c>
      <c r="D22" s="123"/>
      <c r="E22" s="108" t="s">
        <v>293</v>
      </c>
      <c r="F22" s="108" t="s">
        <v>294</v>
      </c>
      <c r="G22" s="108" t="s">
        <v>295</v>
      </c>
      <c r="H22" s="111" t="s">
        <v>296</v>
      </c>
      <c r="I22" s="111" t="s">
        <v>297</v>
      </c>
      <c r="J22" s="124" t="s">
        <v>298</v>
      </c>
      <c r="K22" s="91">
        <v>2.0</v>
      </c>
      <c r="L22" s="2"/>
      <c r="M22" s="2"/>
      <c r="N22" s="2"/>
      <c r="O22" s="2"/>
      <c r="P22" s="2"/>
      <c r="Q22" s="54" t="s">
        <v>230</v>
      </c>
      <c r="R22" s="126"/>
      <c r="S22" s="117">
        <v>19.0</v>
      </c>
      <c r="T22" s="92"/>
      <c r="U22" s="92"/>
      <c r="V22" s="127">
        <v>20.0</v>
      </c>
      <c r="W22" s="117">
        <v>16.0</v>
      </c>
      <c r="X22" s="104">
        <v>24.0</v>
      </c>
      <c r="Y22" s="9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</row>
    <row r="23" ht="14.25" customHeight="1">
      <c r="A23" s="2"/>
      <c r="B23" s="87" t="s">
        <v>232</v>
      </c>
      <c r="C23" s="128" t="s">
        <v>299</v>
      </c>
      <c r="D23" s="123"/>
      <c r="E23" s="109" t="s">
        <v>300</v>
      </c>
      <c r="F23" s="109" t="s">
        <v>301</v>
      </c>
      <c r="G23" s="109" t="s">
        <v>302</v>
      </c>
      <c r="H23" s="114" t="s">
        <v>303</v>
      </c>
      <c r="I23" s="114" t="s">
        <v>304</v>
      </c>
      <c r="J23" s="129" t="s">
        <v>305</v>
      </c>
      <c r="K23" s="91">
        <v>5.0</v>
      </c>
      <c r="L23" s="2"/>
      <c r="M23" s="2"/>
      <c r="N23" s="2" t="s">
        <v>247</v>
      </c>
      <c r="O23" s="2"/>
      <c r="P23" s="130"/>
      <c r="Q23" s="54" t="s">
        <v>231</v>
      </c>
      <c r="R23" s="127">
        <v>20.0</v>
      </c>
      <c r="S23" s="92"/>
      <c r="T23" s="92"/>
      <c r="U23" s="92"/>
      <c r="V23" s="127">
        <v>20.0</v>
      </c>
      <c r="W23" s="117">
        <v>12.0</v>
      </c>
      <c r="X23" s="127">
        <v>22.0</v>
      </c>
      <c r="Y23" s="9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</row>
    <row r="24" ht="14.25" customHeight="1">
      <c r="A24" s="2"/>
      <c r="B24" s="2"/>
      <c r="C24" s="130"/>
      <c r="D24" s="130"/>
      <c r="E24" s="130"/>
      <c r="F24" s="130"/>
      <c r="G24" s="130"/>
      <c r="H24" s="130"/>
      <c r="I24" s="130"/>
      <c r="J24" s="130"/>
      <c r="K24" s="2" t="s">
        <v>233</v>
      </c>
      <c r="L24" s="2"/>
      <c r="M24" s="2"/>
      <c r="N24" s="2"/>
      <c r="O24" s="2"/>
      <c r="P24" s="2"/>
      <c r="Q24" s="54" t="s">
        <v>232</v>
      </c>
      <c r="R24" s="127">
        <v>14.0</v>
      </c>
      <c r="S24" s="127">
        <v>16.0</v>
      </c>
      <c r="T24" s="92"/>
      <c r="U24" s="92"/>
      <c r="V24" s="127">
        <v>16.0</v>
      </c>
      <c r="W24" s="131">
        <v>24.0</v>
      </c>
      <c r="X24" s="131">
        <v>15.0</v>
      </c>
      <c r="Y24" s="9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</row>
    <row r="25" ht="14.2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</row>
    <row r="26" ht="14.25" customHeight="1">
      <c r="A26" s="2"/>
      <c r="B26" s="2"/>
      <c r="C26" s="2"/>
      <c r="D26" s="2" t="s">
        <v>285</v>
      </c>
      <c r="E26" s="2" t="s">
        <v>306</v>
      </c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54" t="s">
        <v>307</v>
      </c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</row>
    <row r="27" ht="14.25" customHeight="1">
      <c r="A27" s="2"/>
      <c r="B27" s="2" t="s">
        <v>218</v>
      </c>
      <c r="C27" s="87" t="s">
        <v>219</v>
      </c>
      <c r="D27" s="87" t="s">
        <v>220</v>
      </c>
      <c r="E27" s="87" t="s">
        <v>221</v>
      </c>
      <c r="F27" s="87" t="s">
        <v>222</v>
      </c>
      <c r="G27" s="87" t="s">
        <v>223</v>
      </c>
      <c r="H27" s="87" t="s">
        <v>224</v>
      </c>
      <c r="I27" s="87" t="s">
        <v>225</v>
      </c>
      <c r="J27" s="87" t="s">
        <v>226</v>
      </c>
      <c r="K27" s="2" t="s">
        <v>228</v>
      </c>
      <c r="L27" s="2"/>
      <c r="M27" s="2"/>
      <c r="N27" s="2"/>
      <c r="O27" s="2"/>
      <c r="P27" s="2"/>
      <c r="Q27" s="54" t="s">
        <v>229</v>
      </c>
      <c r="R27" s="132">
        <v>40.0</v>
      </c>
      <c r="S27" s="131">
        <v>27.0</v>
      </c>
      <c r="T27" s="133"/>
      <c r="U27" s="131">
        <v>22.0</v>
      </c>
      <c r="V27" s="132">
        <v>40.0</v>
      </c>
      <c r="W27" s="92"/>
      <c r="X27" s="131">
        <v>23.0</v>
      </c>
      <c r="Y27" s="9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</row>
    <row r="28" ht="14.25" customHeight="1">
      <c r="A28" s="2"/>
      <c r="B28" s="87" t="s">
        <v>229</v>
      </c>
      <c r="C28" s="123"/>
      <c r="D28" s="121" t="s">
        <v>308</v>
      </c>
      <c r="E28" s="89"/>
      <c r="F28" s="104" t="s">
        <v>309</v>
      </c>
      <c r="G28" s="104" t="s">
        <v>310</v>
      </c>
      <c r="H28" s="117" t="s">
        <v>311</v>
      </c>
      <c r="I28" s="117" t="s">
        <v>312</v>
      </c>
      <c r="J28" s="117" t="s">
        <v>313</v>
      </c>
      <c r="K28" s="91">
        <v>-5.0</v>
      </c>
      <c r="L28" s="2" t="s">
        <v>227</v>
      </c>
      <c r="M28" s="2"/>
      <c r="N28" s="2"/>
      <c r="O28" s="2"/>
      <c r="P28" s="2"/>
      <c r="Q28" s="54" t="s">
        <v>230</v>
      </c>
      <c r="R28" s="104">
        <v>22.0</v>
      </c>
      <c r="S28" s="104">
        <v>19.0</v>
      </c>
      <c r="T28" s="104">
        <v>19.0</v>
      </c>
      <c r="U28" s="131">
        <v>33.0</v>
      </c>
      <c r="V28" s="104">
        <v>18.0</v>
      </c>
      <c r="W28" s="131">
        <v>18.0</v>
      </c>
      <c r="X28" s="132">
        <v>40.0</v>
      </c>
      <c r="Y28" s="127">
        <v>15.0</v>
      </c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</row>
    <row r="29" ht="14.25" customHeight="1">
      <c r="A29" s="2"/>
      <c r="B29" s="87" t="s">
        <v>230</v>
      </c>
      <c r="C29" s="134"/>
      <c r="D29" s="121" t="s">
        <v>314</v>
      </c>
      <c r="E29" s="92"/>
      <c r="F29" s="92"/>
      <c r="G29" s="127" t="s">
        <v>315</v>
      </c>
      <c r="H29" s="117" t="s">
        <v>316</v>
      </c>
      <c r="I29" s="104" t="s">
        <v>317</v>
      </c>
      <c r="J29" s="123"/>
      <c r="K29" s="91">
        <v>-2.0</v>
      </c>
      <c r="L29" s="2"/>
      <c r="M29" s="2"/>
      <c r="N29" s="2" t="s">
        <v>318</v>
      </c>
      <c r="O29" s="2"/>
      <c r="P29" s="2"/>
      <c r="Q29" s="54" t="s">
        <v>231</v>
      </c>
      <c r="R29" s="89"/>
      <c r="S29" s="132">
        <v>40.0</v>
      </c>
      <c r="T29" s="132">
        <v>40.0</v>
      </c>
      <c r="U29" s="131">
        <v>15.0</v>
      </c>
      <c r="V29" s="89"/>
      <c r="W29" s="132">
        <v>40.0</v>
      </c>
      <c r="X29" s="92"/>
      <c r="Y29" s="127">
        <v>10.0</v>
      </c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</row>
    <row r="30" ht="14.25" customHeight="1">
      <c r="A30" s="2"/>
      <c r="B30" s="87" t="s">
        <v>231</v>
      </c>
      <c r="C30" s="127" t="s">
        <v>319</v>
      </c>
      <c r="D30" s="92"/>
      <c r="E30" s="92"/>
      <c r="F30" s="92"/>
      <c r="G30" s="127" t="s">
        <v>320</v>
      </c>
      <c r="H30" s="117" t="s">
        <v>321</v>
      </c>
      <c r="I30" s="127" t="s">
        <v>322</v>
      </c>
      <c r="J30" s="123"/>
      <c r="K30" s="91">
        <v>2.0</v>
      </c>
      <c r="L30" s="2"/>
      <c r="M30" s="2"/>
      <c r="N30" s="2" t="s">
        <v>323</v>
      </c>
      <c r="O30" s="2"/>
      <c r="P30" s="2"/>
      <c r="Q30" s="54" t="s">
        <v>232</v>
      </c>
      <c r="R30" s="104">
        <v>21.0</v>
      </c>
      <c r="S30" s="132">
        <v>40.0</v>
      </c>
      <c r="T30" s="132">
        <v>40.0</v>
      </c>
      <c r="U30" s="132">
        <v>40.0</v>
      </c>
      <c r="V30" s="132">
        <v>40.0</v>
      </c>
      <c r="W30" s="132">
        <v>40.0</v>
      </c>
      <c r="X30" s="132">
        <v>40.0</v>
      </c>
      <c r="Y30" s="127">
        <v>29.0</v>
      </c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</row>
    <row r="31" ht="14.25" customHeight="1">
      <c r="A31" s="2"/>
      <c r="B31" s="87" t="s">
        <v>232</v>
      </c>
      <c r="C31" s="127" t="s">
        <v>324</v>
      </c>
      <c r="D31" s="127" t="s">
        <v>325</v>
      </c>
      <c r="E31" s="92"/>
      <c r="F31" s="92"/>
      <c r="G31" s="127" t="s">
        <v>326</v>
      </c>
      <c r="H31" s="127" t="s">
        <v>327</v>
      </c>
      <c r="I31" s="127" t="s">
        <v>328</v>
      </c>
      <c r="J31" s="123"/>
      <c r="K31" s="91">
        <v>5.0</v>
      </c>
      <c r="L31" s="2"/>
      <c r="M31" s="2"/>
      <c r="N31" s="2" t="s">
        <v>329</v>
      </c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</row>
    <row r="32" ht="14.2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 t="s">
        <v>233</v>
      </c>
      <c r="L32" s="2"/>
      <c r="M32" s="2"/>
      <c r="N32" s="2"/>
      <c r="O32" s="2"/>
      <c r="P32" s="2"/>
      <c r="Q32" s="2"/>
      <c r="R32" s="54" t="s">
        <v>330</v>
      </c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</row>
    <row r="33" ht="14.25" customHeight="1">
      <c r="A33" s="2"/>
      <c r="B33" s="2"/>
      <c r="C33" s="54">
        <v>56.0</v>
      </c>
      <c r="D33" s="54">
        <v>49.0</v>
      </c>
      <c r="E33" s="54">
        <v>42.0</v>
      </c>
      <c r="F33" s="54">
        <v>35.0</v>
      </c>
      <c r="G33" s="54">
        <v>28.0</v>
      </c>
      <c r="H33" s="54">
        <v>21.0</v>
      </c>
      <c r="I33" s="54">
        <v>14.0</v>
      </c>
      <c r="J33" s="54">
        <v>7.0</v>
      </c>
      <c r="K33" s="54">
        <v>4.0</v>
      </c>
      <c r="L33" s="2"/>
      <c r="M33" s="2"/>
      <c r="N33" s="2"/>
      <c r="O33" s="2"/>
      <c r="P33" s="2"/>
      <c r="Q33" s="54" t="s">
        <v>229</v>
      </c>
      <c r="R33" s="104">
        <v>15.0</v>
      </c>
      <c r="S33" s="104">
        <v>18.0</v>
      </c>
      <c r="T33" s="132">
        <v>40.0</v>
      </c>
      <c r="U33" s="104">
        <v>24.0</v>
      </c>
      <c r="V33" s="104">
        <v>25.0</v>
      </c>
      <c r="W33" s="89"/>
      <c r="X33" s="104">
        <v>17.0</v>
      </c>
      <c r="Y33" s="104">
        <v>15.0</v>
      </c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</row>
    <row r="34" ht="14.25" customHeight="1">
      <c r="A34" s="2"/>
      <c r="B34" s="2"/>
      <c r="C34" s="2"/>
      <c r="D34" s="2" t="s">
        <v>307</v>
      </c>
      <c r="E34" s="2" t="s">
        <v>331</v>
      </c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54" t="s">
        <v>230</v>
      </c>
      <c r="R34" s="132">
        <v>40.0</v>
      </c>
      <c r="S34" s="132">
        <v>40.0</v>
      </c>
      <c r="T34" s="132">
        <v>40.0</v>
      </c>
      <c r="U34" s="132">
        <v>40.0</v>
      </c>
      <c r="V34" s="132">
        <v>40.0</v>
      </c>
      <c r="W34" s="132">
        <v>40.0</v>
      </c>
      <c r="X34" s="132">
        <v>40.0</v>
      </c>
      <c r="Y34" s="132">
        <v>40.0</v>
      </c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</row>
    <row r="35" ht="14.25" customHeight="1">
      <c r="A35" s="2"/>
      <c r="B35" s="2" t="s">
        <v>218</v>
      </c>
      <c r="C35" s="87" t="s">
        <v>219</v>
      </c>
      <c r="D35" s="87" t="s">
        <v>220</v>
      </c>
      <c r="E35" s="87" t="s">
        <v>221</v>
      </c>
      <c r="F35" s="87" t="s">
        <v>222</v>
      </c>
      <c r="G35" s="87" t="s">
        <v>223</v>
      </c>
      <c r="H35" s="87" t="s">
        <v>224</v>
      </c>
      <c r="I35" s="87" t="s">
        <v>225</v>
      </c>
      <c r="J35" s="87" t="s">
        <v>226</v>
      </c>
      <c r="K35" s="2" t="s">
        <v>228</v>
      </c>
      <c r="L35" s="2"/>
      <c r="M35" s="2"/>
      <c r="N35" s="2"/>
      <c r="O35" s="2"/>
      <c r="P35" s="2"/>
      <c r="Q35" s="54" t="s">
        <v>231</v>
      </c>
      <c r="R35" s="132">
        <v>40.0</v>
      </c>
      <c r="S35" s="132">
        <v>40.0</v>
      </c>
      <c r="T35" s="132">
        <v>40.0</v>
      </c>
      <c r="U35" s="132">
        <v>40.0</v>
      </c>
      <c r="V35" s="132">
        <v>40.0</v>
      </c>
      <c r="W35" s="132">
        <v>40.0</v>
      </c>
      <c r="X35" s="132">
        <v>40.0</v>
      </c>
      <c r="Y35" s="132">
        <v>40.0</v>
      </c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</row>
    <row r="36" ht="14.25" customHeight="1">
      <c r="A36" s="2"/>
      <c r="B36" s="87" t="s">
        <v>229</v>
      </c>
      <c r="C36" s="135" t="s">
        <v>332</v>
      </c>
      <c r="D36" s="131" t="s">
        <v>333</v>
      </c>
      <c r="E36" s="123"/>
      <c r="F36" s="131" t="s">
        <v>334</v>
      </c>
      <c r="G36" s="135" t="s">
        <v>335</v>
      </c>
      <c r="H36" s="123"/>
      <c r="I36" s="127" t="s">
        <v>336</v>
      </c>
      <c r="J36" s="123"/>
      <c r="K36" s="91">
        <v>-5.0</v>
      </c>
      <c r="L36" s="2" t="s">
        <v>227</v>
      </c>
      <c r="M36" s="2"/>
      <c r="N36" s="2"/>
      <c r="O36" s="2"/>
      <c r="P36" s="136" t="s">
        <v>337</v>
      </c>
      <c r="Q36" s="54" t="s">
        <v>232</v>
      </c>
      <c r="R36" s="123"/>
      <c r="S36" s="123"/>
      <c r="T36" s="104">
        <v>23.0</v>
      </c>
      <c r="U36" s="123"/>
      <c r="V36" s="123"/>
      <c r="W36" s="123"/>
      <c r="X36" s="123"/>
      <c r="Y36" s="132">
        <v>40.0</v>
      </c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</row>
    <row r="37" ht="14.25" customHeight="1">
      <c r="A37" s="2"/>
      <c r="B37" s="87" t="s">
        <v>230</v>
      </c>
      <c r="C37" s="104" t="s">
        <v>338</v>
      </c>
      <c r="D37" s="117" t="s">
        <v>339</v>
      </c>
      <c r="E37" s="117" t="s">
        <v>340</v>
      </c>
      <c r="F37" s="127" t="s">
        <v>341</v>
      </c>
      <c r="G37" s="117" t="s">
        <v>342</v>
      </c>
      <c r="H37" s="127" t="s">
        <v>343</v>
      </c>
      <c r="I37" s="137" t="s">
        <v>344</v>
      </c>
      <c r="J37" s="127" t="s">
        <v>345</v>
      </c>
      <c r="K37" s="91">
        <v>-2.0</v>
      </c>
      <c r="L37" s="2"/>
      <c r="M37" s="2"/>
      <c r="N37" s="2" t="s">
        <v>329</v>
      </c>
      <c r="O37" s="2"/>
      <c r="P37" s="2"/>
      <c r="Q37" s="2"/>
      <c r="R37" s="54" t="s">
        <v>219</v>
      </c>
      <c r="S37" s="54" t="s">
        <v>220</v>
      </c>
      <c r="T37" s="54" t="s">
        <v>221</v>
      </c>
      <c r="U37" s="54" t="s">
        <v>222</v>
      </c>
      <c r="V37" s="54" t="s">
        <v>223</v>
      </c>
      <c r="W37" s="54" t="s">
        <v>224</v>
      </c>
      <c r="X37" s="54" t="s">
        <v>225</v>
      </c>
      <c r="Y37" s="54" t="s">
        <v>226</v>
      </c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</row>
    <row r="38" ht="14.25" customHeight="1">
      <c r="A38" s="2"/>
      <c r="B38" s="87" t="s">
        <v>231</v>
      </c>
      <c r="C38" s="89"/>
      <c r="D38" s="135" t="s">
        <v>346</v>
      </c>
      <c r="E38" s="137" t="s">
        <v>347</v>
      </c>
      <c r="F38" s="127" t="s">
        <v>348</v>
      </c>
      <c r="G38" s="89"/>
      <c r="H38" s="137" t="s">
        <v>349</v>
      </c>
      <c r="I38" s="89"/>
      <c r="J38" s="127" t="s">
        <v>350</v>
      </c>
      <c r="K38" s="91">
        <v>2.0</v>
      </c>
      <c r="L38" s="2"/>
      <c r="M38" s="2"/>
      <c r="N38" s="2" t="s">
        <v>351</v>
      </c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</row>
    <row r="39" ht="14.25" customHeight="1">
      <c r="A39" s="2"/>
      <c r="B39" s="87" t="s">
        <v>232</v>
      </c>
      <c r="C39" s="104" t="s">
        <v>352</v>
      </c>
      <c r="D39" s="137" t="s">
        <v>353</v>
      </c>
      <c r="E39" s="137" t="s">
        <v>354</v>
      </c>
      <c r="F39" s="137" t="s">
        <v>355</v>
      </c>
      <c r="G39" s="137" t="s">
        <v>356</v>
      </c>
      <c r="H39" s="137" t="s">
        <v>357</v>
      </c>
      <c r="I39" s="137" t="s">
        <v>358</v>
      </c>
      <c r="J39" s="127" t="s">
        <v>359</v>
      </c>
      <c r="K39" s="91">
        <v>5.0</v>
      </c>
      <c r="L39" s="2"/>
      <c r="M39" s="2"/>
      <c r="N39" s="2" t="s">
        <v>323</v>
      </c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</row>
    <row r="40" ht="14.2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 t="s">
        <v>233</v>
      </c>
      <c r="L40" s="2"/>
      <c r="M40" s="2"/>
      <c r="N40" s="2"/>
      <c r="O40" s="2"/>
      <c r="P40" s="136" t="s">
        <v>115</v>
      </c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</row>
    <row r="41" ht="14.2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</row>
    <row r="42" ht="14.25" customHeight="1">
      <c r="A42" s="2"/>
      <c r="B42" s="2"/>
      <c r="C42" s="2"/>
      <c r="D42" s="2" t="s">
        <v>330</v>
      </c>
      <c r="E42" s="2" t="s">
        <v>360</v>
      </c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</row>
    <row r="43" ht="14.25" customHeight="1">
      <c r="A43" s="2"/>
      <c r="B43" s="2" t="s">
        <v>218</v>
      </c>
      <c r="C43" s="87" t="s">
        <v>219</v>
      </c>
      <c r="D43" s="87" t="s">
        <v>220</v>
      </c>
      <c r="E43" s="87" t="s">
        <v>221</v>
      </c>
      <c r="F43" s="87" t="s">
        <v>222</v>
      </c>
      <c r="G43" s="87" t="s">
        <v>223</v>
      </c>
      <c r="H43" s="87" t="s">
        <v>224</v>
      </c>
      <c r="I43" s="87" t="s">
        <v>225</v>
      </c>
      <c r="J43" s="87" t="s">
        <v>226</v>
      </c>
      <c r="K43" s="2" t="s">
        <v>228</v>
      </c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</row>
    <row r="44" ht="14.25" customHeight="1">
      <c r="A44" s="2"/>
      <c r="B44" s="87" t="s">
        <v>229</v>
      </c>
      <c r="C44" s="104" t="s">
        <v>361</v>
      </c>
      <c r="D44" s="104" t="s">
        <v>362</v>
      </c>
      <c r="E44" s="135" t="s">
        <v>363</v>
      </c>
      <c r="F44" s="104" t="s">
        <v>364</v>
      </c>
      <c r="G44" s="104" t="s">
        <v>365</v>
      </c>
      <c r="H44" s="123"/>
      <c r="I44" s="104" t="s">
        <v>366</v>
      </c>
      <c r="J44" s="104" t="s">
        <v>367</v>
      </c>
      <c r="K44" s="91">
        <v>-5.0</v>
      </c>
      <c r="L44" s="2" t="s">
        <v>227</v>
      </c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</row>
    <row r="45" ht="14.25" customHeight="1">
      <c r="A45" s="2"/>
      <c r="B45" s="87" t="s">
        <v>230</v>
      </c>
      <c r="C45" s="137" t="s">
        <v>368</v>
      </c>
      <c r="D45" s="137" t="s">
        <v>369</v>
      </c>
      <c r="E45" s="137" t="s">
        <v>370</v>
      </c>
      <c r="F45" s="137" t="s">
        <v>371</v>
      </c>
      <c r="G45" s="137" t="s">
        <v>372</v>
      </c>
      <c r="H45" s="137" t="s">
        <v>373</v>
      </c>
      <c r="I45" s="137" t="s">
        <v>374</v>
      </c>
      <c r="J45" s="137" t="s">
        <v>375</v>
      </c>
      <c r="K45" s="91">
        <v>-2.0</v>
      </c>
      <c r="L45" s="2"/>
      <c r="M45" s="2"/>
      <c r="N45" s="2" t="s">
        <v>329</v>
      </c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</row>
    <row r="46" ht="14.25" customHeight="1">
      <c r="A46" s="2"/>
      <c r="B46" s="87" t="s">
        <v>231</v>
      </c>
      <c r="C46" s="137" t="s">
        <v>376</v>
      </c>
      <c r="D46" s="132" t="s">
        <v>377</v>
      </c>
      <c r="E46" s="132" t="s">
        <v>378</v>
      </c>
      <c r="F46" s="132" t="s">
        <v>379</v>
      </c>
      <c r="G46" s="132" t="s">
        <v>380</v>
      </c>
      <c r="H46" s="132" t="s">
        <v>381</v>
      </c>
      <c r="I46" s="132" t="s">
        <v>382</v>
      </c>
      <c r="J46" s="132" t="s">
        <v>383</v>
      </c>
      <c r="K46" s="91">
        <v>2.0</v>
      </c>
      <c r="L46" s="2"/>
      <c r="M46" s="2"/>
      <c r="N46" s="2" t="s">
        <v>318</v>
      </c>
      <c r="O46" s="2"/>
      <c r="P46" s="2"/>
      <c r="Q46" s="2"/>
      <c r="R46" s="54" t="s">
        <v>98</v>
      </c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</row>
    <row r="47" ht="14.25" customHeight="1">
      <c r="A47" s="2"/>
      <c r="B47" s="87" t="s">
        <v>232</v>
      </c>
      <c r="C47" s="123"/>
      <c r="D47" s="123"/>
      <c r="E47" s="117" t="s">
        <v>384</v>
      </c>
      <c r="F47" s="123"/>
      <c r="G47" s="123"/>
      <c r="H47" s="123"/>
      <c r="I47" s="123"/>
      <c r="J47" s="138" t="s">
        <v>385</v>
      </c>
      <c r="K47" s="91">
        <v>5.0</v>
      </c>
      <c r="L47" s="2"/>
      <c r="M47" s="2"/>
      <c r="N47" s="2" t="s">
        <v>323</v>
      </c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</row>
    <row r="48" ht="14.2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 t="s">
        <v>233</v>
      </c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</row>
    <row r="49" ht="14.25" customHeight="1">
      <c r="A49" s="2"/>
      <c r="B49" s="2"/>
      <c r="C49" s="54">
        <v>56.0</v>
      </c>
      <c r="D49" s="54">
        <v>49.0</v>
      </c>
      <c r="E49" s="54">
        <v>42.0</v>
      </c>
      <c r="F49" s="54">
        <v>35.0</v>
      </c>
      <c r="G49" s="54">
        <v>28.0</v>
      </c>
      <c r="H49" s="54">
        <v>21.0</v>
      </c>
      <c r="I49" s="54">
        <v>14.0</v>
      </c>
      <c r="J49" s="54">
        <v>7.0</v>
      </c>
      <c r="K49" s="54">
        <v>4.0</v>
      </c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</row>
    <row r="50" ht="14.2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</row>
    <row r="51" ht="14.2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</row>
    <row r="52" ht="14.2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</row>
    <row r="53" ht="14.2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</row>
    <row r="54" ht="14.2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</row>
    <row r="55" ht="14.2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</row>
    <row r="56" ht="14.2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</row>
    <row r="57" ht="14.2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</row>
    <row r="58" ht="14.2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</row>
    <row r="59" ht="14.2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</row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scale="75"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" width="8.14"/>
    <col customWidth="1" min="3" max="3" width="11.29"/>
    <col customWidth="1" min="4" max="4" width="9.71"/>
    <col customWidth="1" min="5" max="5" width="8.29"/>
    <col customWidth="1" min="6" max="6" width="9.71"/>
    <col customWidth="1" min="7" max="8" width="8.29"/>
    <col customWidth="1" min="9" max="9" width="11.29"/>
    <col customWidth="1" min="10" max="12" width="8.29"/>
    <col customWidth="1" min="13" max="36" width="11.43"/>
  </cols>
  <sheetData>
    <row r="1" ht="14.25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54" t="s">
        <v>243</v>
      </c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</row>
    <row r="2" ht="14.25" customHeight="1">
      <c r="A2" s="2"/>
      <c r="B2" s="2"/>
      <c r="C2" s="2"/>
      <c r="D2" s="2" t="s">
        <v>243</v>
      </c>
      <c r="E2" s="2" t="s">
        <v>244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 t="s">
        <v>219</v>
      </c>
      <c r="S2" s="2" t="s">
        <v>220</v>
      </c>
      <c r="T2" s="2" t="s">
        <v>221</v>
      </c>
      <c r="U2" s="2" t="s">
        <v>222</v>
      </c>
      <c r="V2" s="2" t="s">
        <v>223</v>
      </c>
      <c r="W2" s="2" t="s">
        <v>224</v>
      </c>
      <c r="X2" s="2" t="s">
        <v>225</v>
      </c>
      <c r="Y2" s="2" t="s">
        <v>226</v>
      </c>
      <c r="Z2" s="2"/>
      <c r="AA2" s="14" t="s">
        <v>245</v>
      </c>
      <c r="AB2" s="14" t="s">
        <v>219</v>
      </c>
      <c r="AC2" s="14" t="s">
        <v>220</v>
      </c>
      <c r="AD2" s="14" t="s">
        <v>221</v>
      </c>
      <c r="AE2" s="14" t="s">
        <v>222</v>
      </c>
      <c r="AF2" s="14" t="s">
        <v>223</v>
      </c>
      <c r="AG2" s="14" t="s">
        <v>224</v>
      </c>
      <c r="AH2" s="14" t="s">
        <v>225</v>
      </c>
      <c r="AI2" s="14" t="s">
        <v>226</v>
      </c>
      <c r="AJ2" s="23" t="s">
        <v>246</v>
      </c>
    </row>
    <row r="3" ht="14.25" customHeight="1">
      <c r="A3" s="2"/>
      <c r="B3" s="2" t="s">
        <v>218</v>
      </c>
      <c r="C3" s="2" t="s">
        <v>219</v>
      </c>
      <c r="D3" s="2" t="s">
        <v>220</v>
      </c>
      <c r="E3" s="87" t="s">
        <v>221</v>
      </c>
      <c r="F3" s="87" t="s">
        <v>222</v>
      </c>
      <c r="G3" s="87" t="s">
        <v>223</v>
      </c>
      <c r="H3" s="87" t="s">
        <v>224</v>
      </c>
      <c r="I3" s="87" t="s">
        <v>225</v>
      </c>
      <c r="J3" s="87" t="s">
        <v>226</v>
      </c>
      <c r="K3" s="2" t="s">
        <v>228</v>
      </c>
      <c r="L3" s="2"/>
      <c r="M3" s="2"/>
      <c r="N3" s="2"/>
      <c r="O3" s="2"/>
      <c r="P3" s="2"/>
      <c r="Q3" s="87" t="s">
        <v>229</v>
      </c>
      <c r="R3" s="88"/>
      <c r="S3" s="88"/>
      <c r="T3" s="89"/>
      <c r="U3" s="89"/>
      <c r="V3" s="89"/>
      <c r="W3" s="89"/>
      <c r="X3" s="89"/>
      <c r="Y3" s="89"/>
      <c r="Z3" s="2"/>
      <c r="AA3" s="14" t="s">
        <v>229</v>
      </c>
      <c r="AB3" s="14">
        <f t="shared" ref="AB3:AI3" si="1">SUM(R3,R9,R15,R21,R27,R33)</f>
        <v>81</v>
      </c>
      <c r="AC3" s="14">
        <f t="shared" si="1"/>
        <v>97</v>
      </c>
      <c r="AD3" s="14">
        <f t="shared" si="1"/>
        <v>66</v>
      </c>
      <c r="AE3" s="14">
        <f t="shared" si="1"/>
        <v>90</v>
      </c>
      <c r="AF3" s="14">
        <f t="shared" si="1"/>
        <v>129</v>
      </c>
      <c r="AG3" s="14">
        <f t="shared" si="1"/>
        <v>18</v>
      </c>
      <c r="AH3" s="14">
        <f t="shared" si="1"/>
        <v>62</v>
      </c>
      <c r="AI3" s="14">
        <f t="shared" si="1"/>
        <v>30</v>
      </c>
      <c r="AJ3" s="14">
        <f t="shared" ref="AJ3:AJ6" si="3">SUM(AB3:AI3)</f>
        <v>573</v>
      </c>
    </row>
    <row r="4" ht="14.25" customHeight="1">
      <c r="A4" s="2"/>
      <c r="B4" s="87" t="s">
        <v>229</v>
      </c>
      <c r="C4" s="89"/>
      <c r="D4" s="89"/>
      <c r="E4" s="89"/>
      <c r="F4" s="89"/>
      <c r="G4" s="89"/>
      <c r="H4" s="90"/>
      <c r="I4" s="2"/>
      <c r="J4" s="2"/>
      <c r="K4" s="91">
        <v>-5.0</v>
      </c>
      <c r="L4" s="2" t="s">
        <v>227</v>
      </c>
      <c r="M4" s="2"/>
      <c r="N4" s="2"/>
      <c r="O4" s="2"/>
      <c r="P4" s="2" t="s">
        <v>98</v>
      </c>
      <c r="Q4" s="87" t="s">
        <v>230</v>
      </c>
      <c r="R4" s="88"/>
      <c r="S4" s="88"/>
      <c r="T4" s="92"/>
      <c r="U4" s="92"/>
      <c r="V4" s="92"/>
      <c r="W4" s="92"/>
      <c r="X4" s="92"/>
      <c r="Y4" s="92"/>
      <c r="Z4" s="2"/>
      <c r="AA4" s="14" t="s">
        <v>230</v>
      </c>
      <c r="AB4" s="14">
        <f t="shared" ref="AB4:AI4" si="2">SUM(R4,R10,R16,R22,R28,R34)</f>
        <v>62</v>
      </c>
      <c r="AC4" s="14">
        <f t="shared" si="2"/>
        <v>78</v>
      </c>
      <c r="AD4" s="14">
        <f t="shared" si="2"/>
        <v>85</v>
      </c>
      <c r="AE4" s="14">
        <f t="shared" si="2"/>
        <v>99</v>
      </c>
      <c r="AF4" s="14">
        <f t="shared" si="2"/>
        <v>131</v>
      </c>
      <c r="AG4" s="14">
        <f t="shared" si="2"/>
        <v>96</v>
      </c>
      <c r="AH4" s="14">
        <f t="shared" si="2"/>
        <v>121</v>
      </c>
      <c r="AI4" s="14">
        <f t="shared" si="2"/>
        <v>55</v>
      </c>
      <c r="AJ4" s="14">
        <f t="shared" si="3"/>
        <v>727</v>
      </c>
    </row>
    <row r="5" ht="14.25" customHeight="1">
      <c r="A5" s="2"/>
      <c r="B5" s="87" t="s">
        <v>230</v>
      </c>
      <c r="C5" s="89"/>
      <c r="D5" s="89"/>
      <c r="E5" s="92"/>
      <c r="F5" s="92"/>
      <c r="G5" s="92"/>
      <c r="H5" s="93"/>
      <c r="I5" s="2"/>
      <c r="J5" s="2"/>
      <c r="K5" s="91">
        <v>-2.0</v>
      </c>
      <c r="L5" s="2"/>
      <c r="M5" s="2"/>
      <c r="N5" s="2"/>
      <c r="O5" s="2"/>
      <c r="P5" s="2"/>
      <c r="Q5" s="87" t="s">
        <v>231</v>
      </c>
      <c r="R5" s="88"/>
      <c r="S5" s="88"/>
      <c r="T5" s="92"/>
      <c r="U5" s="92"/>
      <c r="V5" s="92"/>
      <c r="W5" s="92"/>
      <c r="X5" s="92"/>
      <c r="Y5" s="92"/>
      <c r="Z5" s="2"/>
      <c r="AA5" s="14" t="s">
        <v>231</v>
      </c>
      <c r="AB5" s="14">
        <f t="shared" ref="AB5:AI5" si="4">SUM(R5,R11,R17,R23,R29,R35)</f>
        <v>80</v>
      </c>
      <c r="AC5" s="14">
        <f t="shared" si="4"/>
        <v>80</v>
      </c>
      <c r="AD5" s="14">
        <f t="shared" si="4"/>
        <v>106</v>
      </c>
      <c r="AE5" s="14">
        <f t="shared" si="4"/>
        <v>98</v>
      </c>
      <c r="AF5" s="14">
        <f t="shared" si="4"/>
        <v>106</v>
      </c>
      <c r="AG5" s="14">
        <f t="shared" si="4"/>
        <v>109</v>
      </c>
      <c r="AH5" s="14">
        <f t="shared" si="4"/>
        <v>84</v>
      </c>
      <c r="AI5" s="14">
        <f t="shared" si="4"/>
        <v>80</v>
      </c>
      <c r="AJ5" s="14">
        <f t="shared" si="3"/>
        <v>743</v>
      </c>
    </row>
    <row r="6" ht="14.25" customHeight="1">
      <c r="A6" s="2"/>
      <c r="B6" s="94" t="s">
        <v>231</v>
      </c>
      <c r="C6" s="95"/>
      <c r="D6" s="95"/>
      <c r="E6" s="96"/>
      <c r="F6" s="96"/>
      <c r="G6" s="96"/>
      <c r="H6" s="97"/>
      <c r="I6" s="2"/>
      <c r="J6" s="2"/>
      <c r="K6" s="91">
        <v>2.0</v>
      </c>
      <c r="L6" s="2"/>
      <c r="M6" s="2"/>
      <c r="N6" s="2"/>
      <c r="O6" s="2"/>
      <c r="P6" s="87"/>
      <c r="Q6" s="87" t="s">
        <v>232</v>
      </c>
      <c r="R6" s="88"/>
      <c r="S6" s="88"/>
      <c r="T6" s="98"/>
      <c r="U6" s="99"/>
      <c r="V6" s="99"/>
      <c r="W6" s="99"/>
      <c r="X6" s="99"/>
      <c r="Y6" s="99"/>
      <c r="Z6" s="2"/>
      <c r="AA6" s="14" t="s">
        <v>232</v>
      </c>
      <c r="AB6" s="14">
        <f t="shared" ref="AB6:AI6" si="5">SUM(R6,R12,R18,R24,R30,R36)</f>
        <v>90</v>
      </c>
      <c r="AC6" s="14">
        <f t="shared" si="5"/>
        <v>82</v>
      </c>
      <c r="AD6" s="14">
        <f t="shared" si="5"/>
        <v>89</v>
      </c>
      <c r="AE6" s="14">
        <f t="shared" si="5"/>
        <v>91</v>
      </c>
      <c r="AF6" s="14">
        <f t="shared" si="5"/>
        <v>111</v>
      </c>
      <c r="AG6" s="14">
        <f t="shared" si="5"/>
        <v>78</v>
      </c>
      <c r="AH6" s="14">
        <f t="shared" si="5"/>
        <v>81</v>
      </c>
      <c r="AI6" s="14">
        <f t="shared" si="5"/>
        <v>91</v>
      </c>
      <c r="AJ6" s="14">
        <f t="shared" si="3"/>
        <v>713</v>
      </c>
    </row>
    <row r="7" ht="14.25" customHeight="1">
      <c r="A7" s="2"/>
      <c r="B7" s="87" t="s">
        <v>232</v>
      </c>
      <c r="C7" s="98"/>
      <c r="D7" s="98"/>
      <c r="E7" s="98"/>
      <c r="F7" s="98"/>
      <c r="G7" s="98"/>
      <c r="H7" s="98"/>
      <c r="I7" s="2"/>
      <c r="J7" s="2"/>
      <c r="K7" s="91">
        <v>5.0</v>
      </c>
      <c r="L7" s="2"/>
      <c r="M7" s="2"/>
      <c r="N7" s="2"/>
      <c r="O7" s="2"/>
      <c r="P7" s="87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>
        <f t="shared" ref="AB7:AJ7" si="6">SUM(AB3:AB6)</f>
        <v>313</v>
      </c>
      <c r="AC7" s="2">
        <f t="shared" si="6"/>
        <v>337</v>
      </c>
      <c r="AD7" s="2">
        <f t="shared" si="6"/>
        <v>346</v>
      </c>
      <c r="AE7" s="2">
        <f t="shared" si="6"/>
        <v>378</v>
      </c>
      <c r="AF7" s="2">
        <f t="shared" si="6"/>
        <v>477</v>
      </c>
      <c r="AG7" s="2">
        <f t="shared" si="6"/>
        <v>301</v>
      </c>
      <c r="AH7" s="2">
        <f t="shared" si="6"/>
        <v>348</v>
      </c>
      <c r="AI7" s="2">
        <f t="shared" si="6"/>
        <v>256</v>
      </c>
      <c r="AJ7" s="2">
        <f t="shared" si="6"/>
        <v>2756</v>
      </c>
    </row>
    <row r="8" ht="14.2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 t="s">
        <v>233</v>
      </c>
      <c r="L8" s="2"/>
      <c r="M8" s="2"/>
      <c r="N8" s="2"/>
      <c r="O8" s="2"/>
      <c r="P8" s="2"/>
      <c r="Q8" s="2"/>
      <c r="R8" s="54" t="s">
        <v>248</v>
      </c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</row>
    <row r="9" ht="14.2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54" t="s">
        <v>229</v>
      </c>
      <c r="R9" s="139"/>
      <c r="S9" s="139"/>
      <c r="T9" s="140"/>
      <c r="U9" s="89"/>
      <c r="V9" s="102">
        <v>13.0</v>
      </c>
      <c r="W9" s="89"/>
      <c r="X9" s="92"/>
      <c r="Y9" s="9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</row>
    <row r="10" ht="14.25" customHeight="1">
      <c r="A10" s="2"/>
      <c r="B10" s="2"/>
      <c r="C10" s="2"/>
      <c r="D10" s="2" t="s">
        <v>248</v>
      </c>
      <c r="E10" s="2" t="s">
        <v>249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54" t="s">
        <v>230</v>
      </c>
      <c r="R10" s="139"/>
      <c r="S10" s="139"/>
      <c r="U10" s="92"/>
      <c r="V10" s="102">
        <v>27.0</v>
      </c>
      <c r="W10" s="92"/>
      <c r="X10" s="99"/>
      <c r="Y10" s="99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</row>
    <row r="11" ht="14.25" customHeight="1">
      <c r="A11" s="2"/>
      <c r="B11" s="2" t="s">
        <v>218</v>
      </c>
      <c r="C11" s="87" t="s">
        <v>219</v>
      </c>
      <c r="D11" s="87" t="s">
        <v>220</v>
      </c>
      <c r="E11" s="87" t="s">
        <v>221</v>
      </c>
      <c r="F11" s="87" t="s">
        <v>222</v>
      </c>
      <c r="G11" s="87" t="s">
        <v>223</v>
      </c>
      <c r="H11" s="87" t="s">
        <v>224</v>
      </c>
      <c r="I11" s="87" t="s">
        <v>225</v>
      </c>
      <c r="J11" s="87" t="s">
        <v>226</v>
      </c>
      <c r="K11" s="2" t="s">
        <v>228</v>
      </c>
      <c r="L11" s="2"/>
      <c r="M11" s="2"/>
      <c r="N11" s="2"/>
      <c r="O11" s="2"/>
      <c r="P11" s="2"/>
      <c r="Q11" s="54" t="s">
        <v>231</v>
      </c>
      <c r="R11" s="139"/>
      <c r="S11" s="139"/>
      <c r="T11" s="133"/>
      <c r="U11" s="102">
        <v>17.0</v>
      </c>
      <c r="V11" s="102">
        <v>20.0</v>
      </c>
      <c r="W11" s="95"/>
      <c r="X11" s="95"/>
      <c r="Y11" s="95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</row>
    <row r="12" ht="14.25" customHeight="1">
      <c r="A12" s="2"/>
      <c r="B12" s="87" t="s">
        <v>229</v>
      </c>
      <c r="C12" s="141"/>
      <c r="D12" s="141"/>
      <c r="E12" s="141"/>
      <c r="F12" s="89"/>
      <c r="G12" s="102" t="s">
        <v>253</v>
      </c>
      <c r="H12" s="89"/>
      <c r="I12" s="89"/>
      <c r="J12" s="90"/>
      <c r="K12" s="91">
        <v>-5.0</v>
      </c>
      <c r="L12" s="2" t="s">
        <v>227</v>
      </c>
      <c r="M12" s="2"/>
      <c r="N12" s="2"/>
      <c r="O12" s="2"/>
      <c r="P12" s="2" t="s">
        <v>103</v>
      </c>
      <c r="Q12" s="54" t="s">
        <v>232</v>
      </c>
      <c r="R12" s="106">
        <v>26.0</v>
      </c>
      <c r="S12" s="106">
        <v>26.0</v>
      </c>
      <c r="T12" s="133"/>
      <c r="U12" s="102">
        <v>25.0</v>
      </c>
      <c r="V12" s="102">
        <v>29.0</v>
      </c>
      <c r="W12" s="95"/>
      <c r="X12" s="95"/>
      <c r="Y12" s="95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</row>
    <row r="13" ht="14.25" customHeight="1">
      <c r="A13" s="2"/>
      <c r="B13" s="87" t="s">
        <v>230</v>
      </c>
      <c r="C13" s="142"/>
      <c r="D13" s="141"/>
      <c r="E13" s="141"/>
      <c r="F13" s="92"/>
      <c r="G13" s="102" t="s">
        <v>257</v>
      </c>
      <c r="H13" s="92"/>
      <c r="I13" s="92"/>
      <c r="J13" s="93"/>
      <c r="K13" s="91">
        <v>-2.0</v>
      </c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</row>
    <row r="14" ht="14.25" customHeight="1">
      <c r="A14" s="2"/>
      <c r="B14" s="87" t="s">
        <v>231</v>
      </c>
      <c r="C14" s="139"/>
      <c r="D14" s="143"/>
      <c r="E14" s="141"/>
      <c r="F14" s="102" t="s">
        <v>261</v>
      </c>
      <c r="G14" s="102" t="s">
        <v>262</v>
      </c>
      <c r="H14" s="95"/>
      <c r="I14" s="95"/>
      <c r="J14" s="95"/>
      <c r="K14" s="91">
        <v>2.0</v>
      </c>
      <c r="L14" s="2"/>
      <c r="M14" s="2"/>
      <c r="N14" s="2"/>
      <c r="O14" s="2"/>
      <c r="P14" s="2"/>
      <c r="Q14" s="2"/>
      <c r="R14" s="54" t="s">
        <v>266</v>
      </c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</row>
    <row r="15" ht="14.25" customHeight="1">
      <c r="A15" s="2"/>
      <c r="B15" s="87" t="s">
        <v>232</v>
      </c>
      <c r="C15" s="112" t="s">
        <v>267</v>
      </c>
      <c r="D15" s="113" t="s">
        <v>268</v>
      </c>
      <c r="E15" s="141"/>
      <c r="F15" s="115" t="s">
        <v>270</v>
      </c>
      <c r="G15" s="115" t="s">
        <v>271</v>
      </c>
      <c r="H15" s="95"/>
      <c r="I15" s="95"/>
      <c r="J15" s="95"/>
      <c r="K15" s="91">
        <v>5.0</v>
      </c>
      <c r="L15" s="2"/>
      <c r="M15" s="2"/>
      <c r="N15" s="2"/>
      <c r="O15" s="2"/>
      <c r="P15" s="2"/>
      <c r="Q15" s="54" t="s">
        <v>229</v>
      </c>
      <c r="R15" s="116">
        <v>26.0</v>
      </c>
      <c r="S15" s="116">
        <v>26.0</v>
      </c>
      <c r="T15" s="106">
        <v>26.0</v>
      </c>
      <c r="U15" s="106">
        <v>26.0</v>
      </c>
      <c r="V15" s="106">
        <v>26.0</v>
      </c>
      <c r="W15" s="144"/>
      <c r="X15" s="144"/>
      <c r="Y15" s="95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</row>
    <row r="16" ht="14.2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 t="s">
        <v>233</v>
      </c>
      <c r="L16" s="2"/>
      <c r="M16" s="2"/>
      <c r="N16" s="2"/>
      <c r="O16" s="2"/>
      <c r="P16" s="2"/>
      <c r="Q16" s="54" t="s">
        <v>230</v>
      </c>
      <c r="R16" s="118"/>
      <c r="S16" s="118"/>
      <c r="T16" s="106">
        <v>26.0</v>
      </c>
      <c r="U16" s="106">
        <v>26.0</v>
      </c>
      <c r="V16" s="106">
        <v>26.0</v>
      </c>
      <c r="W16" s="104">
        <v>22.0</v>
      </c>
      <c r="X16" s="104">
        <v>17.0</v>
      </c>
      <c r="Y16" s="95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</row>
    <row r="17" ht="14.25" customHeight="1">
      <c r="A17" s="2"/>
      <c r="B17" s="2"/>
      <c r="C17" s="54">
        <v>56.0</v>
      </c>
      <c r="D17" s="54">
        <v>49.0</v>
      </c>
      <c r="E17" s="54">
        <v>42.0</v>
      </c>
      <c r="F17" s="54">
        <v>35.0</v>
      </c>
      <c r="G17" s="54">
        <v>28.0</v>
      </c>
      <c r="H17" s="54">
        <v>21.0</v>
      </c>
      <c r="I17" s="54">
        <v>14.0</v>
      </c>
      <c r="J17" s="54">
        <v>7.0</v>
      </c>
      <c r="K17" s="54">
        <v>4.0</v>
      </c>
      <c r="L17" s="2"/>
      <c r="M17" s="54"/>
      <c r="N17" s="2"/>
      <c r="O17" s="2"/>
      <c r="P17" s="2"/>
      <c r="Q17" s="54" t="s">
        <v>231</v>
      </c>
      <c r="R17" s="119">
        <v>20.0</v>
      </c>
      <c r="S17" s="118"/>
      <c r="T17" s="106">
        <v>26.0</v>
      </c>
      <c r="U17" s="106">
        <v>26.0</v>
      </c>
      <c r="V17" s="106">
        <v>26.0</v>
      </c>
      <c r="W17" s="104">
        <v>17.0</v>
      </c>
      <c r="X17" s="104">
        <v>22.0</v>
      </c>
      <c r="Y17" s="102">
        <v>30.0</v>
      </c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</row>
    <row r="18" ht="14.25" customHeight="1">
      <c r="A18" s="2"/>
      <c r="B18" s="2"/>
      <c r="C18" s="2"/>
      <c r="D18" s="2" t="s">
        <v>266</v>
      </c>
      <c r="E18" s="2" t="s">
        <v>275</v>
      </c>
      <c r="F18" s="2"/>
      <c r="G18" s="2"/>
      <c r="H18" s="2"/>
      <c r="I18" s="2"/>
      <c r="J18" s="2"/>
      <c r="K18" s="2"/>
      <c r="L18" s="2"/>
      <c r="M18" s="54"/>
      <c r="N18" s="2"/>
      <c r="O18" s="2"/>
      <c r="P18" s="2"/>
      <c r="Q18" s="54" t="s">
        <v>232</v>
      </c>
      <c r="R18" s="119">
        <v>29.0</v>
      </c>
      <c r="S18" s="118"/>
      <c r="T18" s="106">
        <v>26.0</v>
      </c>
      <c r="U18" s="106">
        <v>26.0</v>
      </c>
      <c r="V18" s="106">
        <v>26.0</v>
      </c>
      <c r="W18" s="104">
        <v>14.0</v>
      </c>
      <c r="X18" s="104">
        <v>26.0</v>
      </c>
      <c r="Y18" s="102">
        <v>22.0</v>
      </c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</row>
    <row r="19" ht="14.25" customHeight="1">
      <c r="A19" s="2"/>
      <c r="B19" s="2" t="s">
        <v>218</v>
      </c>
      <c r="C19" s="87" t="s">
        <v>219</v>
      </c>
      <c r="D19" s="87" t="s">
        <v>220</v>
      </c>
      <c r="E19" s="87" t="s">
        <v>221</v>
      </c>
      <c r="F19" s="87" t="s">
        <v>222</v>
      </c>
      <c r="G19" s="87" t="s">
        <v>223</v>
      </c>
      <c r="H19" s="87" t="s">
        <v>224</v>
      </c>
      <c r="I19" s="87" t="s">
        <v>225</v>
      </c>
      <c r="J19" s="87" t="s">
        <v>226</v>
      </c>
      <c r="K19" s="2" t="s">
        <v>228</v>
      </c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</row>
    <row r="20" ht="14.25" customHeight="1">
      <c r="A20" s="2"/>
      <c r="B20" s="87" t="s">
        <v>229</v>
      </c>
      <c r="C20" s="107" t="s">
        <v>277</v>
      </c>
      <c r="D20" s="100" t="s">
        <v>278</v>
      </c>
      <c r="E20" s="106" t="s">
        <v>279</v>
      </c>
      <c r="F20" s="106" t="s">
        <v>280</v>
      </c>
      <c r="G20" s="106" t="s">
        <v>281</v>
      </c>
      <c r="H20" s="88"/>
      <c r="I20" s="140"/>
      <c r="J20" s="145"/>
      <c r="K20" s="91">
        <v>-5.0</v>
      </c>
      <c r="L20" s="2" t="s">
        <v>227</v>
      </c>
      <c r="M20" s="2"/>
      <c r="N20" s="2"/>
      <c r="O20" s="2"/>
      <c r="P20" s="2"/>
      <c r="Q20" s="2"/>
      <c r="R20" s="54" t="s">
        <v>285</v>
      </c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</row>
    <row r="21" ht="14.25" customHeight="1">
      <c r="A21" s="2"/>
      <c r="B21" s="87" t="s">
        <v>230</v>
      </c>
      <c r="C21" s="123"/>
      <c r="D21" s="123"/>
      <c r="E21" s="108" t="s">
        <v>286</v>
      </c>
      <c r="F21" s="108" t="s">
        <v>287</v>
      </c>
      <c r="G21" s="108" t="s">
        <v>288</v>
      </c>
      <c r="H21" s="111" t="s">
        <v>289</v>
      </c>
      <c r="I21" s="111" t="s">
        <v>290</v>
      </c>
      <c r="J21" s="146"/>
      <c r="K21" s="91">
        <v>-2.0</v>
      </c>
      <c r="L21" s="2"/>
      <c r="M21" s="2"/>
      <c r="N21" s="2"/>
      <c r="O21" s="2"/>
      <c r="P21" s="2" t="s">
        <v>107</v>
      </c>
      <c r="Q21" s="54" t="s">
        <v>229</v>
      </c>
      <c r="R21" s="125"/>
      <c r="S21" s="117">
        <v>26.0</v>
      </c>
      <c r="T21" s="89"/>
      <c r="U21" s="104">
        <v>18.0</v>
      </c>
      <c r="V21" s="104">
        <v>25.0</v>
      </c>
      <c r="W21" s="117">
        <v>18.0</v>
      </c>
      <c r="X21" s="117">
        <v>22.0</v>
      </c>
      <c r="Y21" s="104">
        <v>15.0</v>
      </c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</row>
    <row r="22" ht="14.25" customHeight="1">
      <c r="A22" s="2"/>
      <c r="B22" s="87" t="s">
        <v>231</v>
      </c>
      <c r="C22" s="119" t="s">
        <v>292</v>
      </c>
      <c r="D22" s="123"/>
      <c r="E22" s="108" t="s">
        <v>293</v>
      </c>
      <c r="F22" s="108" t="s">
        <v>294</v>
      </c>
      <c r="G22" s="108" t="s">
        <v>295</v>
      </c>
      <c r="H22" s="111" t="s">
        <v>296</v>
      </c>
      <c r="I22" s="111" t="s">
        <v>297</v>
      </c>
      <c r="J22" s="124" t="s">
        <v>298</v>
      </c>
      <c r="K22" s="91">
        <v>2.0</v>
      </c>
      <c r="L22" s="2"/>
      <c r="M22" s="2"/>
      <c r="N22" s="2"/>
      <c r="O22" s="2"/>
      <c r="P22" s="2"/>
      <c r="Q22" s="54" t="s">
        <v>230</v>
      </c>
      <c r="R22" s="126"/>
      <c r="S22" s="117">
        <v>19.0</v>
      </c>
      <c r="T22" s="92"/>
      <c r="U22" s="92"/>
      <c r="V22" s="127">
        <v>20.0</v>
      </c>
      <c r="W22" s="117">
        <v>16.0</v>
      </c>
      <c r="X22" s="104">
        <v>24.0</v>
      </c>
      <c r="Y22" s="9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</row>
    <row r="23" ht="14.25" customHeight="1">
      <c r="A23" s="2"/>
      <c r="B23" s="87" t="s">
        <v>232</v>
      </c>
      <c r="C23" s="128" t="s">
        <v>299</v>
      </c>
      <c r="D23" s="123"/>
      <c r="E23" s="109" t="s">
        <v>300</v>
      </c>
      <c r="F23" s="109" t="s">
        <v>301</v>
      </c>
      <c r="G23" s="109" t="s">
        <v>302</v>
      </c>
      <c r="H23" s="114" t="s">
        <v>303</v>
      </c>
      <c r="I23" s="114" t="s">
        <v>304</v>
      </c>
      <c r="J23" s="129" t="s">
        <v>305</v>
      </c>
      <c r="K23" s="91">
        <v>5.0</v>
      </c>
      <c r="L23" s="2"/>
      <c r="M23" s="2"/>
      <c r="N23" s="2"/>
      <c r="O23" s="2"/>
      <c r="P23" s="130"/>
      <c r="Q23" s="54" t="s">
        <v>231</v>
      </c>
      <c r="R23" s="127">
        <v>20.0</v>
      </c>
      <c r="S23" s="92"/>
      <c r="T23" s="92"/>
      <c r="U23" s="92"/>
      <c r="V23" s="127">
        <v>20.0</v>
      </c>
      <c r="W23" s="117">
        <v>12.0</v>
      </c>
      <c r="X23" s="127">
        <v>22.0</v>
      </c>
      <c r="Y23" s="9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</row>
    <row r="24" ht="14.25" customHeight="1">
      <c r="A24" s="2"/>
      <c r="B24" s="2"/>
      <c r="C24" s="130"/>
      <c r="D24" s="130"/>
      <c r="E24" s="130"/>
      <c r="F24" s="130"/>
      <c r="G24" s="130"/>
      <c r="H24" s="130"/>
      <c r="I24" s="130"/>
      <c r="J24" s="130"/>
      <c r="K24" s="2" t="s">
        <v>233</v>
      </c>
      <c r="L24" s="2"/>
      <c r="M24" s="2"/>
      <c r="N24" s="2"/>
      <c r="O24" s="2"/>
      <c r="P24" s="2"/>
      <c r="Q24" s="54" t="s">
        <v>232</v>
      </c>
      <c r="R24" s="127">
        <v>14.0</v>
      </c>
      <c r="S24" s="127">
        <v>16.0</v>
      </c>
      <c r="T24" s="92"/>
      <c r="U24" s="92"/>
      <c r="V24" s="127">
        <v>16.0</v>
      </c>
      <c r="W24" s="131">
        <v>24.0</v>
      </c>
      <c r="X24" s="131">
        <v>15.0</v>
      </c>
      <c r="Y24" s="9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</row>
    <row r="25" ht="14.2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</row>
    <row r="26" ht="14.25" customHeight="1">
      <c r="A26" s="2"/>
      <c r="B26" s="2"/>
      <c r="C26" s="2"/>
      <c r="D26" s="2" t="s">
        <v>285</v>
      </c>
      <c r="E26" s="2" t="s">
        <v>306</v>
      </c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54" t="s">
        <v>307</v>
      </c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</row>
    <row r="27" ht="14.25" customHeight="1">
      <c r="A27" s="2"/>
      <c r="B27" s="2" t="s">
        <v>218</v>
      </c>
      <c r="C27" s="87" t="s">
        <v>219</v>
      </c>
      <c r="D27" s="87" t="s">
        <v>220</v>
      </c>
      <c r="E27" s="87" t="s">
        <v>221</v>
      </c>
      <c r="F27" s="87" t="s">
        <v>222</v>
      </c>
      <c r="G27" s="87" t="s">
        <v>223</v>
      </c>
      <c r="H27" s="87" t="s">
        <v>224</v>
      </c>
      <c r="I27" s="87" t="s">
        <v>225</v>
      </c>
      <c r="J27" s="87" t="s">
        <v>226</v>
      </c>
      <c r="K27" s="2" t="s">
        <v>228</v>
      </c>
      <c r="L27" s="2"/>
      <c r="M27" s="2"/>
      <c r="N27" s="2"/>
      <c r="O27" s="2"/>
      <c r="P27" s="2"/>
      <c r="Q27" s="54" t="s">
        <v>229</v>
      </c>
      <c r="R27" s="132">
        <v>40.0</v>
      </c>
      <c r="S27" s="131">
        <v>27.0</v>
      </c>
      <c r="T27" s="133"/>
      <c r="U27" s="131">
        <v>22.0</v>
      </c>
      <c r="V27" s="132">
        <v>40.0</v>
      </c>
      <c r="W27" s="92"/>
      <c r="X27" s="131">
        <v>23.0</v>
      </c>
      <c r="Y27" s="9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</row>
    <row r="28" ht="14.25" customHeight="1">
      <c r="A28" s="2"/>
      <c r="B28" s="87" t="s">
        <v>229</v>
      </c>
      <c r="C28" s="123"/>
      <c r="D28" s="121" t="s">
        <v>308</v>
      </c>
      <c r="E28" s="89"/>
      <c r="F28" s="104" t="s">
        <v>309</v>
      </c>
      <c r="G28" s="104" t="s">
        <v>310</v>
      </c>
      <c r="H28" s="117" t="s">
        <v>311</v>
      </c>
      <c r="I28" s="117" t="s">
        <v>312</v>
      </c>
      <c r="J28" s="117" t="s">
        <v>313</v>
      </c>
      <c r="K28" s="91">
        <v>-5.0</v>
      </c>
      <c r="L28" s="2" t="s">
        <v>227</v>
      </c>
      <c r="M28" s="2"/>
      <c r="N28" s="2"/>
      <c r="O28" s="2"/>
      <c r="P28" s="2"/>
      <c r="Q28" s="54" t="s">
        <v>230</v>
      </c>
      <c r="R28" s="104">
        <v>22.0</v>
      </c>
      <c r="S28" s="104">
        <v>19.0</v>
      </c>
      <c r="T28" s="104">
        <v>19.0</v>
      </c>
      <c r="U28" s="131">
        <v>33.0</v>
      </c>
      <c r="V28" s="104">
        <v>18.0</v>
      </c>
      <c r="W28" s="131">
        <v>18.0</v>
      </c>
      <c r="X28" s="132">
        <v>40.0</v>
      </c>
      <c r="Y28" s="127">
        <v>15.0</v>
      </c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</row>
    <row r="29" ht="14.25" customHeight="1">
      <c r="A29" s="2"/>
      <c r="B29" s="87" t="s">
        <v>230</v>
      </c>
      <c r="C29" s="134"/>
      <c r="D29" s="121" t="s">
        <v>314</v>
      </c>
      <c r="E29" s="92"/>
      <c r="F29" s="92"/>
      <c r="G29" s="127" t="s">
        <v>315</v>
      </c>
      <c r="H29" s="117" t="s">
        <v>316</v>
      </c>
      <c r="I29" s="104" t="s">
        <v>317</v>
      </c>
      <c r="J29" s="123"/>
      <c r="K29" s="91">
        <v>-2.0</v>
      </c>
      <c r="L29" s="2"/>
      <c r="M29" s="2"/>
      <c r="N29" s="2"/>
      <c r="O29" s="2"/>
      <c r="P29" s="2"/>
      <c r="Q29" s="54" t="s">
        <v>231</v>
      </c>
      <c r="R29" s="89"/>
      <c r="S29" s="132">
        <v>40.0</v>
      </c>
      <c r="T29" s="132">
        <v>40.0</v>
      </c>
      <c r="U29" s="131">
        <v>15.0</v>
      </c>
      <c r="V29" s="89"/>
      <c r="W29" s="132">
        <v>40.0</v>
      </c>
      <c r="X29" s="92"/>
      <c r="Y29" s="127">
        <v>10.0</v>
      </c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</row>
    <row r="30" ht="14.25" customHeight="1">
      <c r="A30" s="2"/>
      <c r="B30" s="87" t="s">
        <v>231</v>
      </c>
      <c r="C30" s="127" t="s">
        <v>319</v>
      </c>
      <c r="D30" s="92"/>
      <c r="E30" s="92"/>
      <c r="F30" s="92"/>
      <c r="G30" s="127" t="s">
        <v>320</v>
      </c>
      <c r="H30" s="117" t="s">
        <v>321</v>
      </c>
      <c r="I30" s="127" t="s">
        <v>322</v>
      </c>
      <c r="J30" s="123"/>
      <c r="K30" s="91">
        <v>2.0</v>
      </c>
      <c r="L30" s="2"/>
      <c r="M30" s="2"/>
      <c r="N30" s="2"/>
      <c r="O30" s="2"/>
      <c r="P30" s="2"/>
      <c r="Q30" s="54" t="s">
        <v>232</v>
      </c>
      <c r="R30" s="104">
        <v>21.0</v>
      </c>
      <c r="S30" s="132">
        <v>40.0</v>
      </c>
      <c r="T30" s="132">
        <v>40.0</v>
      </c>
      <c r="U30" s="132">
        <v>40.0</v>
      </c>
      <c r="V30" s="132">
        <v>40.0</v>
      </c>
      <c r="W30" s="132">
        <v>40.0</v>
      </c>
      <c r="X30" s="132">
        <v>40.0</v>
      </c>
      <c r="Y30" s="127">
        <v>29.0</v>
      </c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</row>
    <row r="31" ht="14.25" customHeight="1">
      <c r="A31" s="2"/>
      <c r="B31" s="87" t="s">
        <v>232</v>
      </c>
      <c r="C31" s="127" t="s">
        <v>324</v>
      </c>
      <c r="D31" s="127" t="s">
        <v>325</v>
      </c>
      <c r="E31" s="92"/>
      <c r="F31" s="92"/>
      <c r="G31" s="127" t="s">
        <v>326</v>
      </c>
      <c r="H31" s="127" t="s">
        <v>327</v>
      </c>
      <c r="I31" s="127" t="s">
        <v>328</v>
      </c>
      <c r="J31" s="123"/>
      <c r="K31" s="91">
        <v>5.0</v>
      </c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</row>
    <row r="32" ht="14.2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 t="s">
        <v>233</v>
      </c>
      <c r="L32" s="2"/>
      <c r="M32" s="2"/>
      <c r="N32" s="2"/>
      <c r="O32" s="2"/>
      <c r="P32" s="2"/>
      <c r="Q32" s="2"/>
      <c r="R32" s="54" t="s">
        <v>330</v>
      </c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</row>
    <row r="33" ht="14.25" customHeight="1">
      <c r="A33" s="2"/>
      <c r="B33" s="2"/>
      <c r="C33" s="54">
        <v>56.0</v>
      </c>
      <c r="D33" s="54">
        <v>49.0</v>
      </c>
      <c r="E33" s="54">
        <v>42.0</v>
      </c>
      <c r="F33" s="54">
        <v>35.0</v>
      </c>
      <c r="G33" s="54">
        <v>28.0</v>
      </c>
      <c r="H33" s="54">
        <v>21.0</v>
      </c>
      <c r="I33" s="54">
        <v>14.0</v>
      </c>
      <c r="J33" s="54">
        <v>7.0</v>
      </c>
      <c r="K33" s="54">
        <v>4.0</v>
      </c>
      <c r="L33" s="2"/>
      <c r="M33" s="2"/>
      <c r="N33" s="2"/>
      <c r="O33" s="2"/>
      <c r="P33" s="2"/>
      <c r="Q33" s="54" t="s">
        <v>229</v>
      </c>
      <c r="R33" s="104">
        <v>15.0</v>
      </c>
      <c r="S33" s="104">
        <v>18.0</v>
      </c>
      <c r="T33" s="132">
        <v>40.0</v>
      </c>
      <c r="U33" s="104">
        <v>24.0</v>
      </c>
      <c r="V33" s="104">
        <v>25.0</v>
      </c>
      <c r="W33" s="89"/>
      <c r="X33" s="104">
        <v>17.0</v>
      </c>
      <c r="Y33" s="104">
        <v>15.0</v>
      </c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</row>
    <row r="34" ht="14.25" customHeight="1">
      <c r="A34" s="2"/>
      <c r="B34" s="2"/>
      <c r="C34" s="2"/>
      <c r="D34" s="2" t="s">
        <v>307</v>
      </c>
      <c r="E34" s="2" t="s">
        <v>331</v>
      </c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54" t="s">
        <v>230</v>
      </c>
      <c r="R34" s="132">
        <v>40.0</v>
      </c>
      <c r="S34" s="132">
        <v>40.0</v>
      </c>
      <c r="T34" s="132">
        <v>40.0</v>
      </c>
      <c r="U34" s="132">
        <v>40.0</v>
      </c>
      <c r="V34" s="132">
        <v>40.0</v>
      </c>
      <c r="W34" s="132">
        <v>40.0</v>
      </c>
      <c r="X34" s="132">
        <v>40.0</v>
      </c>
      <c r="Y34" s="132">
        <v>40.0</v>
      </c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</row>
    <row r="35" ht="14.25" customHeight="1">
      <c r="A35" s="2"/>
      <c r="B35" s="2" t="s">
        <v>218</v>
      </c>
      <c r="C35" s="87" t="s">
        <v>219</v>
      </c>
      <c r="D35" s="87" t="s">
        <v>220</v>
      </c>
      <c r="E35" s="87" t="s">
        <v>221</v>
      </c>
      <c r="F35" s="87" t="s">
        <v>222</v>
      </c>
      <c r="G35" s="87" t="s">
        <v>223</v>
      </c>
      <c r="H35" s="87" t="s">
        <v>224</v>
      </c>
      <c r="I35" s="87" t="s">
        <v>225</v>
      </c>
      <c r="J35" s="87" t="s">
        <v>226</v>
      </c>
      <c r="K35" s="2" t="s">
        <v>228</v>
      </c>
      <c r="L35" s="2"/>
      <c r="M35" s="2"/>
      <c r="N35" s="2"/>
      <c r="O35" s="2"/>
      <c r="P35" s="2"/>
      <c r="Q35" s="54" t="s">
        <v>231</v>
      </c>
      <c r="R35" s="132">
        <v>40.0</v>
      </c>
      <c r="S35" s="132">
        <v>40.0</v>
      </c>
      <c r="T35" s="132">
        <v>40.0</v>
      </c>
      <c r="U35" s="132">
        <v>40.0</v>
      </c>
      <c r="V35" s="132">
        <v>40.0</v>
      </c>
      <c r="W35" s="132">
        <v>40.0</v>
      </c>
      <c r="X35" s="132">
        <v>40.0</v>
      </c>
      <c r="Y35" s="132">
        <v>40.0</v>
      </c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</row>
    <row r="36" ht="14.25" customHeight="1">
      <c r="A36" s="2"/>
      <c r="B36" s="87" t="s">
        <v>229</v>
      </c>
      <c r="C36" s="135" t="s">
        <v>332</v>
      </c>
      <c r="D36" s="131" t="s">
        <v>333</v>
      </c>
      <c r="E36" s="123"/>
      <c r="F36" s="131" t="s">
        <v>334</v>
      </c>
      <c r="G36" s="135" t="s">
        <v>335</v>
      </c>
      <c r="H36" s="123"/>
      <c r="I36" s="127" t="s">
        <v>336</v>
      </c>
      <c r="J36" s="123"/>
      <c r="K36" s="91">
        <v>-5.0</v>
      </c>
      <c r="L36" s="2" t="s">
        <v>227</v>
      </c>
      <c r="M36" s="2"/>
      <c r="N36" s="2"/>
      <c r="O36" s="2"/>
      <c r="P36" s="136"/>
      <c r="Q36" s="54" t="s">
        <v>232</v>
      </c>
      <c r="R36" s="123"/>
      <c r="S36" s="123"/>
      <c r="T36" s="104">
        <v>23.0</v>
      </c>
      <c r="U36" s="123"/>
      <c r="V36" s="123"/>
      <c r="W36" s="123"/>
      <c r="X36" s="123"/>
      <c r="Y36" s="132">
        <v>40.0</v>
      </c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</row>
    <row r="37" ht="14.25" customHeight="1">
      <c r="A37" s="2"/>
      <c r="B37" s="87" t="s">
        <v>230</v>
      </c>
      <c r="C37" s="104" t="s">
        <v>338</v>
      </c>
      <c r="D37" s="117" t="s">
        <v>339</v>
      </c>
      <c r="E37" s="117" t="s">
        <v>340</v>
      </c>
      <c r="F37" s="127" t="s">
        <v>341</v>
      </c>
      <c r="G37" s="117" t="s">
        <v>342</v>
      </c>
      <c r="H37" s="127" t="s">
        <v>343</v>
      </c>
      <c r="I37" s="137" t="s">
        <v>344</v>
      </c>
      <c r="J37" s="127" t="s">
        <v>345</v>
      </c>
      <c r="K37" s="91">
        <v>-2.0</v>
      </c>
      <c r="L37" s="2"/>
      <c r="M37" s="2"/>
      <c r="N37" s="2"/>
      <c r="O37" s="2"/>
      <c r="P37" s="2"/>
      <c r="Q37" s="2"/>
      <c r="R37" s="54" t="s">
        <v>219</v>
      </c>
      <c r="S37" s="54" t="s">
        <v>220</v>
      </c>
      <c r="T37" s="54" t="s">
        <v>221</v>
      </c>
      <c r="U37" s="54" t="s">
        <v>222</v>
      </c>
      <c r="V37" s="54" t="s">
        <v>223</v>
      </c>
      <c r="W37" s="54" t="s">
        <v>224</v>
      </c>
      <c r="X37" s="54" t="s">
        <v>225</v>
      </c>
      <c r="Y37" s="54" t="s">
        <v>226</v>
      </c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</row>
    <row r="38" ht="14.25" customHeight="1">
      <c r="A38" s="2"/>
      <c r="B38" s="87" t="s">
        <v>231</v>
      </c>
      <c r="C38" s="89"/>
      <c r="D38" s="135" t="s">
        <v>346</v>
      </c>
      <c r="E38" s="137" t="s">
        <v>347</v>
      </c>
      <c r="F38" s="127" t="s">
        <v>348</v>
      </c>
      <c r="G38" s="89"/>
      <c r="H38" s="137" t="s">
        <v>349</v>
      </c>
      <c r="I38" s="89"/>
      <c r="J38" s="127" t="s">
        <v>350</v>
      </c>
      <c r="K38" s="91">
        <v>2.0</v>
      </c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</row>
    <row r="39" ht="14.25" customHeight="1">
      <c r="A39" s="2"/>
      <c r="B39" s="87" t="s">
        <v>232</v>
      </c>
      <c r="C39" s="104" t="s">
        <v>352</v>
      </c>
      <c r="D39" s="137" t="s">
        <v>353</v>
      </c>
      <c r="E39" s="137" t="s">
        <v>354</v>
      </c>
      <c r="F39" s="137" t="s">
        <v>355</v>
      </c>
      <c r="G39" s="137" t="s">
        <v>356</v>
      </c>
      <c r="H39" s="137" t="s">
        <v>357</v>
      </c>
      <c r="I39" s="137" t="s">
        <v>358</v>
      </c>
      <c r="J39" s="127" t="s">
        <v>359</v>
      </c>
      <c r="K39" s="91">
        <v>5.0</v>
      </c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</row>
    <row r="40" ht="14.2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 t="s">
        <v>233</v>
      </c>
      <c r="L40" s="2"/>
      <c r="M40" s="2"/>
      <c r="N40" s="2"/>
      <c r="O40" s="2"/>
      <c r="P40" s="136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</row>
    <row r="41" ht="14.2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</row>
    <row r="42" ht="14.25" customHeight="1">
      <c r="A42" s="2"/>
      <c r="B42" s="2"/>
      <c r="C42" s="2"/>
      <c r="D42" s="2" t="s">
        <v>330</v>
      </c>
      <c r="E42" s="2" t="s">
        <v>360</v>
      </c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</row>
    <row r="43" ht="14.25" customHeight="1">
      <c r="A43" s="2"/>
      <c r="B43" s="2" t="s">
        <v>218</v>
      </c>
      <c r="C43" s="87" t="s">
        <v>219</v>
      </c>
      <c r="D43" s="87" t="s">
        <v>220</v>
      </c>
      <c r="E43" s="87" t="s">
        <v>221</v>
      </c>
      <c r="F43" s="87" t="s">
        <v>222</v>
      </c>
      <c r="G43" s="87" t="s">
        <v>223</v>
      </c>
      <c r="H43" s="87" t="s">
        <v>224</v>
      </c>
      <c r="I43" s="87" t="s">
        <v>225</v>
      </c>
      <c r="J43" s="87" t="s">
        <v>226</v>
      </c>
      <c r="K43" s="2" t="s">
        <v>228</v>
      </c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</row>
    <row r="44" ht="14.25" customHeight="1">
      <c r="A44" s="2"/>
      <c r="B44" s="87" t="s">
        <v>229</v>
      </c>
      <c r="C44" s="104" t="s">
        <v>361</v>
      </c>
      <c r="D44" s="104" t="s">
        <v>362</v>
      </c>
      <c r="E44" s="135" t="s">
        <v>363</v>
      </c>
      <c r="F44" s="104" t="s">
        <v>364</v>
      </c>
      <c r="G44" s="104" t="s">
        <v>365</v>
      </c>
      <c r="H44" s="123"/>
      <c r="I44" s="104" t="s">
        <v>366</v>
      </c>
      <c r="J44" s="104" t="s">
        <v>367</v>
      </c>
      <c r="K44" s="91">
        <v>-5.0</v>
      </c>
      <c r="L44" s="2" t="s">
        <v>227</v>
      </c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</row>
    <row r="45" ht="14.25" customHeight="1">
      <c r="A45" s="2"/>
      <c r="B45" s="87" t="s">
        <v>230</v>
      </c>
      <c r="C45" s="137" t="s">
        <v>368</v>
      </c>
      <c r="D45" s="137" t="s">
        <v>369</v>
      </c>
      <c r="E45" s="137" t="s">
        <v>370</v>
      </c>
      <c r="F45" s="137" t="s">
        <v>371</v>
      </c>
      <c r="G45" s="137" t="s">
        <v>372</v>
      </c>
      <c r="H45" s="137" t="s">
        <v>373</v>
      </c>
      <c r="I45" s="137" t="s">
        <v>374</v>
      </c>
      <c r="J45" s="137" t="s">
        <v>375</v>
      </c>
      <c r="K45" s="91">
        <v>-2.0</v>
      </c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</row>
    <row r="46" ht="14.25" customHeight="1">
      <c r="A46" s="2"/>
      <c r="B46" s="87" t="s">
        <v>231</v>
      </c>
      <c r="C46" s="137" t="s">
        <v>376</v>
      </c>
      <c r="D46" s="132" t="s">
        <v>377</v>
      </c>
      <c r="E46" s="132" t="s">
        <v>378</v>
      </c>
      <c r="F46" s="132" t="s">
        <v>379</v>
      </c>
      <c r="G46" s="132" t="s">
        <v>380</v>
      </c>
      <c r="H46" s="132" t="s">
        <v>381</v>
      </c>
      <c r="I46" s="132" t="s">
        <v>382</v>
      </c>
      <c r="J46" s="132" t="s">
        <v>383</v>
      </c>
      <c r="K46" s="91">
        <v>2.0</v>
      </c>
      <c r="L46" s="2"/>
      <c r="M46" s="2"/>
      <c r="N46" s="2"/>
      <c r="O46" s="2"/>
      <c r="P46" s="2"/>
      <c r="Q46" s="2"/>
      <c r="R46" s="54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</row>
    <row r="47" ht="14.25" customHeight="1">
      <c r="A47" s="2"/>
      <c r="B47" s="87" t="s">
        <v>232</v>
      </c>
      <c r="C47" s="123"/>
      <c r="D47" s="123"/>
      <c r="E47" s="117" t="s">
        <v>384</v>
      </c>
      <c r="F47" s="123"/>
      <c r="G47" s="123"/>
      <c r="H47" s="123"/>
      <c r="I47" s="123"/>
      <c r="J47" s="138" t="s">
        <v>385</v>
      </c>
      <c r="K47" s="91">
        <v>5.0</v>
      </c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</row>
    <row r="48" ht="14.2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 t="s">
        <v>233</v>
      </c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</row>
    <row r="49" ht="14.25" customHeight="1">
      <c r="A49" s="2"/>
      <c r="B49" s="2"/>
      <c r="C49" s="54">
        <v>56.0</v>
      </c>
      <c r="D49" s="54">
        <v>49.0</v>
      </c>
      <c r="E49" s="54">
        <v>42.0</v>
      </c>
      <c r="F49" s="54">
        <v>35.0</v>
      </c>
      <c r="G49" s="54">
        <v>28.0</v>
      </c>
      <c r="H49" s="54">
        <v>21.0</v>
      </c>
      <c r="I49" s="54">
        <v>14.0</v>
      </c>
      <c r="J49" s="54">
        <v>7.0</v>
      </c>
      <c r="K49" s="54">
        <v>4.0</v>
      </c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</row>
    <row r="50" ht="14.2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</row>
    <row r="51" ht="14.2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</row>
    <row r="52" ht="14.2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</row>
    <row r="53" ht="14.2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</row>
    <row r="54" ht="14.2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</row>
    <row r="55" ht="14.2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</row>
    <row r="56" ht="14.2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</row>
    <row r="57" ht="14.2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</row>
    <row r="58" ht="14.2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</row>
    <row r="59" ht="14.2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</row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scale="75" orientation="portrait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" width="8.14"/>
    <col customWidth="1" min="3" max="3" width="11.29"/>
    <col customWidth="1" min="4" max="8" width="8.29"/>
    <col customWidth="1" min="9" max="9" width="11.29"/>
    <col customWidth="1" min="10" max="12" width="8.29"/>
    <col customWidth="1" min="13" max="36" width="11.43"/>
  </cols>
  <sheetData>
    <row r="1" ht="14.25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54" t="s">
        <v>243</v>
      </c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</row>
    <row r="2" ht="14.25" customHeight="1">
      <c r="A2" s="2"/>
      <c r="B2" s="2"/>
      <c r="C2" s="2"/>
      <c r="D2" s="2" t="s">
        <v>243</v>
      </c>
      <c r="E2" s="2" t="s">
        <v>244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 t="s">
        <v>219</v>
      </c>
      <c r="S2" s="2" t="s">
        <v>220</v>
      </c>
      <c r="T2" s="2" t="s">
        <v>221</v>
      </c>
      <c r="U2" s="2" t="s">
        <v>222</v>
      </c>
      <c r="V2" s="2" t="s">
        <v>223</v>
      </c>
      <c r="W2" s="2" t="s">
        <v>224</v>
      </c>
      <c r="X2" s="2" t="s">
        <v>225</v>
      </c>
      <c r="Y2" s="2" t="s">
        <v>226</v>
      </c>
      <c r="Z2" s="2"/>
      <c r="AA2" s="14" t="s">
        <v>245</v>
      </c>
      <c r="AB2" s="14" t="s">
        <v>219</v>
      </c>
      <c r="AC2" s="14" t="s">
        <v>220</v>
      </c>
      <c r="AD2" s="14" t="s">
        <v>221</v>
      </c>
      <c r="AE2" s="14" t="s">
        <v>222</v>
      </c>
      <c r="AF2" s="14" t="s">
        <v>223</v>
      </c>
      <c r="AG2" s="14" t="s">
        <v>224</v>
      </c>
      <c r="AH2" s="14" t="s">
        <v>225</v>
      </c>
      <c r="AI2" s="14" t="s">
        <v>226</v>
      </c>
      <c r="AJ2" s="23" t="s">
        <v>246</v>
      </c>
    </row>
    <row r="3" ht="14.25" customHeight="1">
      <c r="A3" s="2"/>
      <c r="B3" s="2" t="s">
        <v>218</v>
      </c>
      <c r="C3" s="2" t="s">
        <v>219</v>
      </c>
      <c r="D3" s="2" t="s">
        <v>220</v>
      </c>
      <c r="E3" s="87" t="s">
        <v>221</v>
      </c>
      <c r="F3" s="87" t="s">
        <v>222</v>
      </c>
      <c r="G3" s="87" t="s">
        <v>223</v>
      </c>
      <c r="H3" s="87" t="s">
        <v>224</v>
      </c>
      <c r="I3" s="87" t="s">
        <v>225</v>
      </c>
      <c r="J3" s="87" t="s">
        <v>226</v>
      </c>
      <c r="K3" s="2" t="s">
        <v>228</v>
      </c>
      <c r="L3" s="2"/>
      <c r="M3" s="2"/>
      <c r="N3" s="2"/>
      <c r="O3" s="2"/>
      <c r="P3" s="2"/>
      <c r="Q3" s="87" t="s">
        <v>229</v>
      </c>
      <c r="R3" s="88"/>
      <c r="S3" s="88"/>
      <c r="T3" s="89"/>
      <c r="U3" s="89"/>
      <c r="V3" s="89"/>
      <c r="W3" s="89"/>
      <c r="X3" s="89"/>
      <c r="Y3" s="89"/>
      <c r="Z3" s="2"/>
      <c r="AA3" s="14" t="s">
        <v>229</v>
      </c>
      <c r="AB3" s="14">
        <f t="shared" ref="AB3:AI3" si="1">SUM(R3,R9,R15,R21,R27,R33)</f>
        <v>81</v>
      </c>
      <c r="AC3" s="14">
        <f t="shared" si="1"/>
        <v>97</v>
      </c>
      <c r="AD3" s="14">
        <f t="shared" si="1"/>
        <v>66</v>
      </c>
      <c r="AE3" s="14">
        <f t="shared" si="1"/>
        <v>90</v>
      </c>
      <c r="AF3" s="14">
        <f t="shared" si="1"/>
        <v>116</v>
      </c>
      <c r="AG3" s="14">
        <f t="shared" si="1"/>
        <v>0</v>
      </c>
      <c r="AH3" s="14">
        <f t="shared" si="1"/>
        <v>40</v>
      </c>
      <c r="AI3" s="14">
        <f t="shared" si="1"/>
        <v>30</v>
      </c>
      <c r="AJ3" s="14">
        <f t="shared" ref="AJ3:AJ6" si="3">SUM(AB3:AI3)</f>
        <v>520</v>
      </c>
    </row>
    <row r="4" ht="14.25" customHeight="1">
      <c r="A4" s="2"/>
      <c r="B4" s="87" t="s">
        <v>229</v>
      </c>
      <c r="C4" s="89"/>
      <c r="D4" s="89"/>
      <c r="E4" s="89"/>
      <c r="F4" s="89"/>
      <c r="G4" s="89"/>
      <c r="H4" s="90"/>
      <c r="I4" s="2"/>
      <c r="J4" s="2"/>
      <c r="K4" s="91">
        <v>-5.0</v>
      </c>
      <c r="L4" s="2" t="s">
        <v>227</v>
      </c>
      <c r="M4" s="2"/>
      <c r="N4" s="2"/>
      <c r="O4" s="2"/>
      <c r="P4" s="2"/>
      <c r="Q4" s="87" t="s">
        <v>230</v>
      </c>
      <c r="R4" s="88"/>
      <c r="S4" s="88"/>
      <c r="T4" s="92"/>
      <c r="U4" s="92"/>
      <c r="V4" s="92"/>
      <c r="W4" s="92"/>
      <c r="X4" s="92"/>
      <c r="Y4" s="92"/>
      <c r="Z4" s="2"/>
      <c r="AA4" s="14" t="s">
        <v>230</v>
      </c>
      <c r="AB4" s="14">
        <f t="shared" ref="AB4:AI4" si="2">SUM(R4,R10,R16,R22,R28,R34)</f>
        <v>62</v>
      </c>
      <c r="AC4" s="14">
        <f t="shared" si="2"/>
        <v>78</v>
      </c>
      <c r="AD4" s="14">
        <f t="shared" si="2"/>
        <v>85</v>
      </c>
      <c r="AE4" s="14">
        <f t="shared" si="2"/>
        <v>99</v>
      </c>
      <c r="AF4" s="14">
        <f t="shared" si="2"/>
        <v>104</v>
      </c>
      <c r="AG4" s="14">
        <f t="shared" si="2"/>
        <v>58</v>
      </c>
      <c r="AH4" s="14">
        <f t="shared" si="2"/>
        <v>104</v>
      </c>
      <c r="AI4" s="14">
        <f t="shared" si="2"/>
        <v>55</v>
      </c>
      <c r="AJ4" s="14">
        <f t="shared" si="3"/>
        <v>645</v>
      </c>
    </row>
    <row r="5" ht="14.25" customHeight="1">
      <c r="A5" s="2"/>
      <c r="B5" s="87" t="s">
        <v>230</v>
      </c>
      <c r="C5" s="89"/>
      <c r="D5" s="89"/>
      <c r="E5" s="92"/>
      <c r="F5" s="92"/>
      <c r="G5" s="92"/>
      <c r="H5" s="93"/>
      <c r="I5" s="2"/>
      <c r="J5" s="2"/>
      <c r="K5" s="91">
        <v>-2.0</v>
      </c>
      <c r="L5" s="2"/>
      <c r="M5" s="2"/>
      <c r="N5" s="2"/>
      <c r="O5" s="2"/>
      <c r="P5" s="2"/>
      <c r="Q5" s="87" t="s">
        <v>231</v>
      </c>
      <c r="R5" s="88"/>
      <c r="S5" s="88"/>
      <c r="T5" s="92"/>
      <c r="U5" s="92"/>
      <c r="V5" s="92"/>
      <c r="W5" s="92"/>
      <c r="X5" s="92"/>
      <c r="Y5" s="92"/>
      <c r="Z5" s="2"/>
      <c r="AA5" s="14" t="s">
        <v>231</v>
      </c>
      <c r="AB5" s="14">
        <f t="shared" ref="AB5:AI5" si="4">SUM(R5,R11,R17,R23,R29,R35)</f>
        <v>80</v>
      </c>
      <c r="AC5" s="14">
        <f t="shared" si="4"/>
        <v>80</v>
      </c>
      <c r="AD5" s="14">
        <f t="shared" si="4"/>
        <v>106</v>
      </c>
      <c r="AE5" s="14">
        <f t="shared" si="4"/>
        <v>81</v>
      </c>
      <c r="AF5" s="14">
        <f t="shared" si="4"/>
        <v>86</v>
      </c>
      <c r="AG5" s="14">
        <f t="shared" si="4"/>
        <v>80</v>
      </c>
      <c r="AH5" s="14">
        <f t="shared" si="4"/>
        <v>62</v>
      </c>
      <c r="AI5" s="14">
        <f t="shared" si="4"/>
        <v>80</v>
      </c>
      <c r="AJ5" s="14">
        <f t="shared" si="3"/>
        <v>655</v>
      </c>
    </row>
    <row r="6" ht="14.25" customHeight="1">
      <c r="A6" s="2"/>
      <c r="B6" s="94" t="s">
        <v>231</v>
      </c>
      <c r="C6" s="95"/>
      <c r="D6" s="95"/>
      <c r="E6" s="96"/>
      <c r="F6" s="96"/>
      <c r="G6" s="96"/>
      <c r="H6" s="97"/>
      <c r="I6" s="2"/>
      <c r="J6" s="2"/>
      <c r="K6" s="91">
        <v>2.0</v>
      </c>
      <c r="L6" s="2"/>
      <c r="M6" s="2"/>
      <c r="N6" s="2"/>
      <c r="O6" s="2"/>
      <c r="P6" s="2"/>
      <c r="Q6" s="87" t="s">
        <v>232</v>
      </c>
      <c r="R6" s="88"/>
      <c r="S6" s="88"/>
      <c r="T6" s="98"/>
      <c r="U6" s="99"/>
      <c r="V6" s="99"/>
      <c r="W6" s="99"/>
      <c r="X6" s="99"/>
      <c r="Y6" s="99"/>
      <c r="Z6" s="2"/>
      <c r="AA6" s="14" t="s">
        <v>232</v>
      </c>
      <c r="AB6" s="14">
        <f t="shared" ref="AB6:AI6" si="5">SUM(R6,R12,R18,R24,R30,R36)</f>
        <v>90</v>
      </c>
      <c r="AC6" s="14">
        <f t="shared" si="5"/>
        <v>82</v>
      </c>
      <c r="AD6" s="14">
        <f t="shared" si="5"/>
        <v>89</v>
      </c>
      <c r="AE6" s="14">
        <f t="shared" si="5"/>
        <v>66</v>
      </c>
      <c r="AF6" s="14">
        <f t="shared" si="5"/>
        <v>82</v>
      </c>
      <c r="AG6" s="14">
        <f t="shared" si="5"/>
        <v>64</v>
      </c>
      <c r="AH6" s="14">
        <f t="shared" si="5"/>
        <v>55</v>
      </c>
      <c r="AI6" s="14">
        <f t="shared" si="5"/>
        <v>91</v>
      </c>
      <c r="AJ6" s="14">
        <f t="shared" si="3"/>
        <v>619</v>
      </c>
    </row>
    <row r="7" ht="14.25" customHeight="1">
      <c r="A7" s="2"/>
      <c r="B7" s="87" t="s">
        <v>232</v>
      </c>
      <c r="C7" s="98"/>
      <c r="D7" s="98"/>
      <c r="E7" s="98"/>
      <c r="F7" s="98"/>
      <c r="G7" s="98"/>
      <c r="H7" s="98"/>
      <c r="I7" s="2"/>
      <c r="J7" s="2"/>
      <c r="K7" s="91">
        <v>5.0</v>
      </c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>
        <f t="shared" ref="AB7:AJ7" si="6">SUM(AB3:AB6)</f>
        <v>313</v>
      </c>
      <c r="AC7" s="2">
        <f t="shared" si="6"/>
        <v>337</v>
      </c>
      <c r="AD7" s="2">
        <f t="shared" si="6"/>
        <v>346</v>
      </c>
      <c r="AE7" s="2">
        <f t="shared" si="6"/>
        <v>336</v>
      </c>
      <c r="AF7" s="2">
        <f t="shared" si="6"/>
        <v>388</v>
      </c>
      <c r="AG7" s="2">
        <f t="shared" si="6"/>
        <v>202</v>
      </c>
      <c r="AH7" s="2">
        <f t="shared" si="6"/>
        <v>261</v>
      </c>
      <c r="AI7" s="2">
        <f t="shared" si="6"/>
        <v>256</v>
      </c>
      <c r="AJ7" s="2">
        <f t="shared" si="6"/>
        <v>2439</v>
      </c>
    </row>
    <row r="8" ht="14.2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 t="s">
        <v>233</v>
      </c>
      <c r="L8" s="2"/>
      <c r="M8" s="2"/>
      <c r="N8" s="2"/>
      <c r="O8" s="2"/>
      <c r="P8" s="2"/>
      <c r="Q8" s="2"/>
      <c r="R8" s="54" t="s">
        <v>248</v>
      </c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</row>
    <row r="9" ht="14.2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54" t="s">
        <v>229</v>
      </c>
      <c r="R9" s="139"/>
      <c r="S9" s="139"/>
      <c r="T9" s="140"/>
      <c r="U9" s="88"/>
      <c r="V9" s="95"/>
      <c r="W9" s="89"/>
      <c r="X9" s="92"/>
      <c r="Y9" s="9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</row>
    <row r="10" ht="14.25" customHeight="1">
      <c r="A10" s="2"/>
      <c r="B10" s="2"/>
      <c r="C10" s="2"/>
      <c r="D10" s="2" t="s">
        <v>248</v>
      </c>
      <c r="E10" s="2" t="s">
        <v>249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54" t="s">
        <v>230</v>
      </c>
      <c r="R10" s="139"/>
      <c r="S10" s="139"/>
      <c r="U10" s="95"/>
      <c r="V10" s="95"/>
      <c r="W10" s="92"/>
      <c r="X10" s="99"/>
      <c r="Y10" s="99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</row>
    <row r="11" ht="14.25" customHeight="1">
      <c r="A11" s="2"/>
      <c r="B11" s="2" t="s">
        <v>218</v>
      </c>
      <c r="C11" s="87" t="s">
        <v>219</v>
      </c>
      <c r="D11" s="87" t="s">
        <v>220</v>
      </c>
      <c r="E11" s="87" t="s">
        <v>221</v>
      </c>
      <c r="F11" s="87" t="s">
        <v>222</v>
      </c>
      <c r="G11" s="87" t="s">
        <v>223</v>
      </c>
      <c r="H11" s="87" t="s">
        <v>224</v>
      </c>
      <c r="I11" s="87" t="s">
        <v>225</v>
      </c>
      <c r="J11" s="87" t="s">
        <v>226</v>
      </c>
      <c r="K11" s="2" t="s">
        <v>228</v>
      </c>
      <c r="L11" s="2"/>
      <c r="M11" s="2"/>
      <c r="N11" s="2"/>
      <c r="O11" s="2"/>
      <c r="P11" s="2"/>
      <c r="Q11" s="54" t="s">
        <v>231</v>
      </c>
      <c r="R11" s="139"/>
      <c r="S11" s="139"/>
      <c r="T11" s="133"/>
      <c r="U11" s="95"/>
      <c r="V11" s="95"/>
      <c r="W11" s="95"/>
      <c r="X11" s="95"/>
      <c r="Y11" s="95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</row>
    <row r="12" ht="14.25" customHeight="1">
      <c r="A12" s="2"/>
      <c r="B12" s="87" t="s">
        <v>229</v>
      </c>
      <c r="C12" s="141"/>
      <c r="D12" s="141"/>
      <c r="E12" s="141"/>
      <c r="F12" s="88"/>
      <c r="G12" s="95"/>
      <c r="H12" s="88"/>
      <c r="I12" s="89"/>
      <c r="J12" s="90"/>
      <c r="K12" s="91">
        <v>-5.0</v>
      </c>
      <c r="L12" s="2" t="s">
        <v>227</v>
      </c>
      <c r="M12" s="2"/>
      <c r="N12" s="2"/>
      <c r="O12" s="2"/>
      <c r="P12" s="2"/>
      <c r="Q12" s="54" t="s">
        <v>232</v>
      </c>
      <c r="R12" s="106">
        <v>26.0</v>
      </c>
      <c r="S12" s="106">
        <v>26.0</v>
      </c>
      <c r="T12" s="133"/>
      <c r="U12" s="95"/>
      <c r="V12" s="95"/>
      <c r="W12" s="95"/>
      <c r="X12" s="95"/>
      <c r="Y12" s="95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</row>
    <row r="13" ht="14.25" customHeight="1">
      <c r="A13" s="2"/>
      <c r="B13" s="87" t="s">
        <v>230</v>
      </c>
      <c r="C13" s="142"/>
      <c r="D13" s="141"/>
      <c r="E13" s="141"/>
      <c r="F13" s="95"/>
      <c r="G13" s="95"/>
      <c r="H13" s="95"/>
      <c r="I13" s="92"/>
      <c r="J13" s="93"/>
      <c r="K13" s="91">
        <v>-2.0</v>
      </c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</row>
    <row r="14" ht="14.25" customHeight="1">
      <c r="A14" s="2"/>
      <c r="B14" s="87" t="s">
        <v>231</v>
      </c>
      <c r="C14" s="139"/>
      <c r="D14" s="143"/>
      <c r="E14" s="141"/>
      <c r="F14" s="95"/>
      <c r="G14" s="95"/>
      <c r="H14" s="95"/>
      <c r="I14" s="95"/>
      <c r="J14" s="95"/>
      <c r="K14" s="91">
        <v>2.0</v>
      </c>
      <c r="L14" s="2"/>
      <c r="M14" s="2"/>
      <c r="N14" s="2"/>
      <c r="O14" s="2"/>
      <c r="P14" s="2"/>
      <c r="Q14" s="2"/>
      <c r="R14" s="54" t="s">
        <v>266</v>
      </c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</row>
    <row r="15" ht="14.25" customHeight="1">
      <c r="A15" s="2"/>
      <c r="B15" s="87" t="s">
        <v>232</v>
      </c>
      <c r="C15" s="112" t="s">
        <v>267</v>
      </c>
      <c r="D15" s="113" t="s">
        <v>268</v>
      </c>
      <c r="E15" s="141"/>
      <c r="F15" s="147"/>
      <c r="G15" s="147"/>
      <c r="H15" s="95"/>
      <c r="I15" s="95"/>
      <c r="J15" s="95"/>
      <c r="K15" s="91">
        <v>5.0</v>
      </c>
      <c r="L15" s="2"/>
      <c r="M15" s="2"/>
      <c r="N15" s="2"/>
      <c r="O15" s="2"/>
      <c r="P15" s="2"/>
      <c r="Q15" s="54" t="s">
        <v>229</v>
      </c>
      <c r="R15" s="116">
        <v>26.0</v>
      </c>
      <c r="S15" s="116">
        <v>26.0</v>
      </c>
      <c r="T15" s="106">
        <v>26.0</v>
      </c>
      <c r="U15" s="106">
        <v>26.0</v>
      </c>
      <c r="V15" s="106">
        <v>26.0</v>
      </c>
      <c r="W15" s="144"/>
      <c r="X15" s="144"/>
      <c r="Y15" s="95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</row>
    <row r="16" ht="14.2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 t="s">
        <v>233</v>
      </c>
      <c r="L16" s="2"/>
      <c r="M16" s="2"/>
      <c r="N16" s="2"/>
      <c r="O16" s="2"/>
      <c r="P16" s="2"/>
      <c r="Q16" s="54" t="s">
        <v>230</v>
      </c>
      <c r="R16" s="118"/>
      <c r="S16" s="118"/>
      <c r="T16" s="106">
        <v>26.0</v>
      </c>
      <c r="U16" s="106">
        <v>26.0</v>
      </c>
      <c r="V16" s="106">
        <v>26.0</v>
      </c>
      <c r="W16" s="133"/>
      <c r="X16" s="133"/>
      <c r="Y16" s="95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</row>
    <row r="17" ht="14.25" customHeight="1">
      <c r="A17" s="2"/>
      <c r="B17" s="2"/>
      <c r="C17" s="54">
        <v>56.0</v>
      </c>
      <c r="D17" s="54">
        <v>49.0</v>
      </c>
      <c r="E17" s="54">
        <v>42.0</v>
      </c>
      <c r="F17" s="54">
        <v>35.0</v>
      </c>
      <c r="G17" s="54">
        <v>28.0</v>
      </c>
      <c r="H17" s="54">
        <v>21.0</v>
      </c>
      <c r="I17" s="54">
        <v>14.0</v>
      </c>
      <c r="J17" s="54">
        <v>7.0</v>
      </c>
      <c r="K17" s="54">
        <v>4.0</v>
      </c>
      <c r="L17" s="2"/>
      <c r="M17" s="2"/>
      <c r="N17" s="2"/>
      <c r="O17" s="2"/>
      <c r="P17" s="2"/>
      <c r="Q17" s="54" t="s">
        <v>231</v>
      </c>
      <c r="R17" s="119">
        <v>20.0</v>
      </c>
      <c r="S17" s="118"/>
      <c r="T17" s="106">
        <v>26.0</v>
      </c>
      <c r="U17" s="106">
        <v>26.0</v>
      </c>
      <c r="V17" s="106">
        <v>26.0</v>
      </c>
      <c r="W17" s="133"/>
      <c r="X17" s="133"/>
      <c r="Y17" s="102">
        <v>30.0</v>
      </c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</row>
    <row r="18" ht="14.25" customHeight="1">
      <c r="A18" s="2"/>
      <c r="B18" s="2"/>
      <c r="C18" s="2"/>
      <c r="D18" s="2" t="s">
        <v>266</v>
      </c>
      <c r="E18" s="2" t="s">
        <v>275</v>
      </c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54" t="s">
        <v>232</v>
      </c>
      <c r="R18" s="119">
        <v>29.0</v>
      </c>
      <c r="S18" s="118"/>
      <c r="T18" s="106">
        <v>26.0</v>
      </c>
      <c r="U18" s="106">
        <v>26.0</v>
      </c>
      <c r="V18" s="106">
        <v>26.0</v>
      </c>
      <c r="W18" s="133"/>
      <c r="X18" s="133"/>
      <c r="Y18" s="102">
        <v>22.0</v>
      </c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</row>
    <row r="19" ht="14.25" customHeight="1">
      <c r="A19" s="2"/>
      <c r="B19" s="2" t="s">
        <v>218</v>
      </c>
      <c r="C19" s="87" t="s">
        <v>219</v>
      </c>
      <c r="D19" s="87" t="s">
        <v>220</v>
      </c>
      <c r="E19" s="87" t="s">
        <v>221</v>
      </c>
      <c r="F19" s="87" t="s">
        <v>222</v>
      </c>
      <c r="G19" s="87" t="s">
        <v>223</v>
      </c>
      <c r="H19" s="87" t="s">
        <v>224</v>
      </c>
      <c r="I19" s="87" t="s">
        <v>225</v>
      </c>
      <c r="J19" s="87" t="s">
        <v>226</v>
      </c>
      <c r="K19" s="2" t="s">
        <v>228</v>
      </c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</row>
    <row r="20" ht="14.25" customHeight="1">
      <c r="A20" s="2"/>
      <c r="B20" s="87" t="s">
        <v>229</v>
      </c>
      <c r="C20" s="107" t="s">
        <v>277</v>
      </c>
      <c r="D20" s="100" t="s">
        <v>278</v>
      </c>
      <c r="E20" s="106" t="s">
        <v>279</v>
      </c>
      <c r="F20" s="106" t="s">
        <v>280</v>
      </c>
      <c r="G20" s="106" t="s">
        <v>281</v>
      </c>
      <c r="H20" s="88"/>
      <c r="I20" s="140"/>
      <c r="J20" s="145"/>
      <c r="K20" s="91">
        <v>-5.0</v>
      </c>
      <c r="L20" s="2" t="s">
        <v>227</v>
      </c>
      <c r="M20" s="2"/>
      <c r="N20" s="2"/>
      <c r="O20" s="2"/>
      <c r="P20" s="2"/>
      <c r="Q20" s="2"/>
      <c r="R20" s="54" t="s">
        <v>285</v>
      </c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</row>
    <row r="21" ht="14.25" customHeight="1">
      <c r="A21" s="2"/>
      <c r="B21" s="87" t="s">
        <v>230</v>
      </c>
      <c r="C21" s="123"/>
      <c r="D21" s="123"/>
      <c r="E21" s="108" t="s">
        <v>286</v>
      </c>
      <c r="F21" s="108" t="s">
        <v>287</v>
      </c>
      <c r="G21" s="108" t="s">
        <v>288</v>
      </c>
      <c r="H21" s="95"/>
      <c r="I21" s="95"/>
      <c r="J21" s="146"/>
      <c r="K21" s="91">
        <v>-2.0</v>
      </c>
      <c r="L21" s="2"/>
      <c r="M21" s="2"/>
      <c r="N21" s="2"/>
      <c r="O21" s="2"/>
      <c r="P21" s="2"/>
      <c r="Q21" s="54" t="s">
        <v>229</v>
      </c>
      <c r="R21" s="125"/>
      <c r="S21" s="117">
        <v>26.0</v>
      </c>
      <c r="T21" s="92"/>
      <c r="U21" s="104">
        <v>18.0</v>
      </c>
      <c r="V21" s="104">
        <v>25.0</v>
      </c>
      <c r="W21" s="144"/>
      <c r="X21" s="144"/>
      <c r="Y21" s="104">
        <v>15.0</v>
      </c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</row>
    <row r="22" ht="14.25" customHeight="1">
      <c r="A22" s="2"/>
      <c r="B22" s="87" t="s">
        <v>231</v>
      </c>
      <c r="C22" s="119" t="s">
        <v>292</v>
      </c>
      <c r="D22" s="123"/>
      <c r="E22" s="108" t="s">
        <v>293</v>
      </c>
      <c r="F22" s="108" t="s">
        <v>294</v>
      </c>
      <c r="G22" s="108" t="s">
        <v>295</v>
      </c>
      <c r="H22" s="95"/>
      <c r="I22" s="95"/>
      <c r="J22" s="124" t="s">
        <v>298</v>
      </c>
      <c r="K22" s="91">
        <v>2.0</v>
      </c>
      <c r="L22" s="2"/>
      <c r="M22" s="2"/>
      <c r="N22" s="2"/>
      <c r="O22" s="2"/>
      <c r="P22" s="2"/>
      <c r="Q22" s="54" t="s">
        <v>230</v>
      </c>
      <c r="R22" s="126"/>
      <c r="S22" s="117">
        <v>19.0</v>
      </c>
      <c r="T22" s="92"/>
      <c r="U22" s="92"/>
      <c r="V22" s="127">
        <v>20.0</v>
      </c>
      <c r="W22" s="144"/>
      <c r="X22" s="104">
        <v>24.0</v>
      </c>
      <c r="Y22" s="9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</row>
    <row r="23" ht="14.25" customHeight="1">
      <c r="A23" s="2"/>
      <c r="B23" s="87" t="s">
        <v>232</v>
      </c>
      <c r="C23" s="128" t="s">
        <v>299</v>
      </c>
      <c r="D23" s="123"/>
      <c r="E23" s="109" t="s">
        <v>300</v>
      </c>
      <c r="F23" s="109" t="s">
        <v>301</v>
      </c>
      <c r="G23" s="109" t="s">
        <v>302</v>
      </c>
      <c r="H23" s="147"/>
      <c r="I23" s="147"/>
      <c r="J23" s="129" t="s">
        <v>305</v>
      </c>
      <c r="K23" s="91">
        <v>5.0</v>
      </c>
      <c r="L23" s="2"/>
      <c r="M23" s="2"/>
      <c r="N23" s="2"/>
      <c r="O23" s="2"/>
      <c r="P23" s="2"/>
      <c r="Q23" s="54" t="s">
        <v>231</v>
      </c>
      <c r="R23" s="127">
        <v>20.0</v>
      </c>
      <c r="S23" s="92"/>
      <c r="T23" s="92"/>
      <c r="U23" s="92"/>
      <c r="V23" s="127">
        <v>20.0</v>
      </c>
      <c r="W23" s="144"/>
      <c r="X23" s="127">
        <v>22.0</v>
      </c>
      <c r="Y23" s="9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</row>
    <row r="24" ht="14.25" customHeight="1">
      <c r="A24" s="2"/>
      <c r="B24" s="2"/>
      <c r="C24" s="130"/>
      <c r="D24" s="130"/>
      <c r="E24" s="130"/>
      <c r="F24" s="130"/>
      <c r="G24" s="130"/>
      <c r="H24" s="130"/>
      <c r="I24" s="130"/>
      <c r="J24" s="130"/>
      <c r="K24" s="2" t="s">
        <v>233</v>
      </c>
      <c r="L24" s="2"/>
      <c r="M24" s="2"/>
      <c r="N24" s="2"/>
      <c r="O24" s="2"/>
      <c r="P24" s="2"/>
      <c r="Q24" s="54" t="s">
        <v>232</v>
      </c>
      <c r="R24" s="127">
        <v>14.0</v>
      </c>
      <c r="S24" s="127">
        <v>16.0</v>
      </c>
      <c r="T24" s="92"/>
      <c r="U24" s="92"/>
      <c r="V24" s="127">
        <v>16.0</v>
      </c>
      <c r="W24" s="131">
        <v>24.0</v>
      </c>
      <c r="X24" s="131">
        <v>15.0</v>
      </c>
      <c r="Y24" s="9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</row>
    <row r="25" ht="14.2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</row>
    <row r="26" ht="14.25" customHeight="1">
      <c r="A26" s="2"/>
      <c r="B26" s="2"/>
      <c r="C26" s="2"/>
      <c r="D26" s="2" t="s">
        <v>285</v>
      </c>
      <c r="E26" s="2" t="s">
        <v>306</v>
      </c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54" t="s">
        <v>307</v>
      </c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</row>
    <row r="27" ht="14.25" customHeight="1">
      <c r="A27" s="2"/>
      <c r="B27" s="2" t="s">
        <v>218</v>
      </c>
      <c r="C27" s="87" t="s">
        <v>219</v>
      </c>
      <c r="D27" s="87" t="s">
        <v>220</v>
      </c>
      <c r="E27" s="87" t="s">
        <v>221</v>
      </c>
      <c r="F27" s="87" t="s">
        <v>222</v>
      </c>
      <c r="G27" s="87" t="s">
        <v>223</v>
      </c>
      <c r="H27" s="87" t="s">
        <v>224</v>
      </c>
      <c r="I27" s="87" t="s">
        <v>225</v>
      </c>
      <c r="J27" s="87" t="s">
        <v>226</v>
      </c>
      <c r="K27" s="2" t="s">
        <v>228</v>
      </c>
      <c r="L27" s="2"/>
      <c r="M27" s="2"/>
      <c r="N27" s="2"/>
      <c r="O27" s="2"/>
      <c r="P27" s="2"/>
      <c r="Q27" s="54" t="s">
        <v>229</v>
      </c>
      <c r="R27" s="132">
        <v>40.0</v>
      </c>
      <c r="S27" s="131">
        <v>27.0</v>
      </c>
      <c r="T27" s="133"/>
      <c r="U27" s="131">
        <v>22.0</v>
      </c>
      <c r="V27" s="132">
        <v>40.0</v>
      </c>
      <c r="W27" s="92"/>
      <c r="X27" s="131">
        <v>23.0</v>
      </c>
      <c r="Y27" s="9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</row>
    <row r="28" ht="14.25" customHeight="1">
      <c r="A28" s="2"/>
      <c r="B28" s="87" t="s">
        <v>229</v>
      </c>
      <c r="C28" s="123"/>
      <c r="D28" s="121" t="s">
        <v>308</v>
      </c>
      <c r="E28" s="92"/>
      <c r="F28" s="104" t="s">
        <v>309</v>
      </c>
      <c r="G28" s="104" t="s">
        <v>310</v>
      </c>
      <c r="H28" s="144"/>
      <c r="I28" s="144"/>
      <c r="J28" s="121" t="s">
        <v>386</v>
      </c>
      <c r="K28" s="91">
        <v>-5.0</v>
      </c>
      <c r="L28" s="2" t="s">
        <v>227</v>
      </c>
      <c r="M28" s="2"/>
      <c r="N28" s="2"/>
      <c r="O28" s="2"/>
      <c r="P28" s="2"/>
      <c r="Q28" s="54" t="s">
        <v>230</v>
      </c>
      <c r="R28" s="104">
        <v>22.0</v>
      </c>
      <c r="S28" s="104">
        <v>19.0</v>
      </c>
      <c r="T28" s="104">
        <v>19.0</v>
      </c>
      <c r="U28" s="131">
        <v>33.0</v>
      </c>
      <c r="V28" s="104">
        <v>18.0</v>
      </c>
      <c r="W28" s="131">
        <v>18.0</v>
      </c>
      <c r="X28" s="132">
        <v>40.0</v>
      </c>
      <c r="Y28" s="127">
        <v>15.0</v>
      </c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</row>
    <row r="29" ht="14.25" customHeight="1">
      <c r="A29" s="2"/>
      <c r="B29" s="87" t="s">
        <v>230</v>
      </c>
      <c r="C29" s="134"/>
      <c r="D29" s="121" t="s">
        <v>314</v>
      </c>
      <c r="E29" s="92"/>
      <c r="F29" s="92"/>
      <c r="G29" s="127" t="s">
        <v>315</v>
      </c>
      <c r="H29" s="144"/>
      <c r="I29" s="104" t="s">
        <v>317</v>
      </c>
      <c r="J29" s="123"/>
      <c r="K29" s="91">
        <v>-2.0</v>
      </c>
      <c r="L29" s="2"/>
      <c r="M29" s="2"/>
      <c r="N29" s="2"/>
      <c r="O29" s="2"/>
      <c r="P29" s="2"/>
      <c r="Q29" s="54" t="s">
        <v>231</v>
      </c>
      <c r="R29" s="89"/>
      <c r="S29" s="132">
        <v>40.0</v>
      </c>
      <c r="T29" s="132">
        <v>40.0</v>
      </c>
      <c r="U29" s="131">
        <v>15.0</v>
      </c>
      <c r="V29" s="89"/>
      <c r="W29" s="132">
        <v>40.0</v>
      </c>
      <c r="X29" s="92"/>
      <c r="Y29" s="127">
        <v>10.0</v>
      </c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</row>
    <row r="30" ht="14.25" customHeight="1">
      <c r="A30" s="2"/>
      <c r="B30" s="87" t="s">
        <v>231</v>
      </c>
      <c r="C30" s="127" t="s">
        <v>319</v>
      </c>
      <c r="D30" s="92"/>
      <c r="E30" s="92"/>
      <c r="F30" s="92"/>
      <c r="G30" s="127" t="s">
        <v>320</v>
      </c>
      <c r="H30" s="144"/>
      <c r="I30" s="127" t="s">
        <v>322</v>
      </c>
      <c r="J30" s="123"/>
      <c r="K30" s="91">
        <v>2.0</v>
      </c>
      <c r="L30" s="2"/>
      <c r="M30" s="2"/>
      <c r="N30" s="3"/>
      <c r="O30" s="2"/>
      <c r="P30" s="2"/>
      <c r="Q30" s="54" t="s">
        <v>232</v>
      </c>
      <c r="R30" s="104">
        <v>21.0</v>
      </c>
      <c r="S30" s="132">
        <v>40.0</v>
      </c>
      <c r="T30" s="132">
        <v>40.0</v>
      </c>
      <c r="U30" s="132">
        <v>40.0</v>
      </c>
      <c r="V30" s="132">
        <v>40.0</v>
      </c>
      <c r="W30" s="132">
        <v>40.0</v>
      </c>
      <c r="X30" s="132">
        <v>40.0</v>
      </c>
      <c r="Y30" s="127">
        <v>29.0</v>
      </c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</row>
    <row r="31" ht="14.25" customHeight="1">
      <c r="A31" s="2"/>
      <c r="B31" s="87" t="s">
        <v>232</v>
      </c>
      <c r="C31" s="127" t="s">
        <v>324</v>
      </c>
      <c r="D31" s="127" t="s">
        <v>325</v>
      </c>
      <c r="E31" s="92"/>
      <c r="F31" s="92"/>
      <c r="G31" s="127" t="s">
        <v>326</v>
      </c>
      <c r="H31" s="127" t="s">
        <v>327</v>
      </c>
      <c r="I31" s="127" t="s">
        <v>328</v>
      </c>
      <c r="J31" s="123"/>
      <c r="K31" s="91">
        <v>5.0</v>
      </c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</row>
    <row r="32" ht="14.2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 t="s">
        <v>233</v>
      </c>
      <c r="L32" s="2"/>
      <c r="M32" s="2"/>
      <c r="N32" s="2"/>
      <c r="O32" s="2"/>
      <c r="P32" s="2"/>
      <c r="Q32" s="2"/>
      <c r="R32" s="54" t="s">
        <v>330</v>
      </c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</row>
    <row r="33" ht="14.25" customHeight="1">
      <c r="A33" s="2"/>
      <c r="B33" s="2"/>
      <c r="C33" s="54">
        <v>56.0</v>
      </c>
      <c r="D33" s="54">
        <v>49.0</v>
      </c>
      <c r="E33" s="54">
        <v>42.0</v>
      </c>
      <c r="F33" s="54">
        <v>35.0</v>
      </c>
      <c r="G33" s="54">
        <v>28.0</v>
      </c>
      <c r="H33" s="54">
        <v>21.0</v>
      </c>
      <c r="I33" s="54">
        <v>14.0</v>
      </c>
      <c r="J33" s="54">
        <v>7.0</v>
      </c>
      <c r="K33" s="54">
        <v>4.0</v>
      </c>
      <c r="L33" s="2"/>
      <c r="M33" s="2"/>
      <c r="N33" s="2"/>
      <c r="O33" s="2"/>
      <c r="P33" s="2"/>
      <c r="Q33" s="54" t="s">
        <v>229</v>
      </c>
      <c r="R33" s="104">
        <v>15.0</v>
      </c>
      <c r="S33" s="104">
        <v>18.0</v>
      </c>
      <c r="T33" s="132">
        <v>40.0</v>
      </c>
      <c r="U33" s="104">
        <v>24.0</v>
      </c>
      <c r="V33" s="104">
        <v>25.0</v>
      </c>
      <c r="W33" s="89"/>
      <c r="X33" s="104">
        <v>17.0</v>
      </c>
      <c r="Y33" s="104">
        <v>15.0</v>
      </c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</row>
    <row r="34" ht="14.25" customHeight="1">
      <c r="A34" s="2"/>
      <c r="B34" s="2"/>
      <c r="C34" s="2"/>
      <c r="D34" s="2" t="s">
        <v>307</v>
      </c>
      <c r="E34" s="2" t="s">
        <v>331</v>
      </c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54" t="s">
        <v>230</v>
      </c>
      <c r="R34" s="132">
        <v>40.0</v>
      </c>
      <c r="S34" s="132">
        <v>40.0</v>
      </c>
      <c r="T34" s="132">
        <v>40.0</v>
      </c>
      <c r="U34" s="132">
        <v>40.0</v>
      </c>
      <c r="V34" s="132">
        <v>40.0</v>
      </c>
      <c r="W34" s="132">
        <v>40.0</v>
      </c>
      <c r="X34" s="132">
        <v>40.0</v>
      </c>
      <c r="Y34" s="132">
        <v>40.0</v>
      </c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</row>
    <row r="35" ht="14.25" customHeight="1">
      <c r="A35" s="2"/>
      <c r="B35" s="2" t="s">
        <v>218</v>
      </c>
      <c r="C35" s="87" t="s">
        <v>219</v>
      </c>
      <c r="D35" s="87" t="s">
        <v>220</v>
      </c>
      <c r="E35" s="87" t="s">
        <v>221</v>
      </c>
      <c r="F35" s="87" t="s">
        <v>222</v>
      </c>
      <c r="G35" s="87" t="s">
        <v>223</v>
      </c>
      <c r="H35" s="87" t="s">
        <v>224</v>
      </c>
      <c r="I35" s="87" t="s">
        <v>225</v>
      </c>
      <c r="J35" s="87" t="s">
        <v>226</v>
      </c>
      <c r="K35" s="2" t="s">
        <v>228</v>
      </c>
      <c r="L35" s="2"/>
      <c r="M35" s="2"/>
      <c r="N35" s="2"/>
      <c r="O35" s="2"/>
      <c r="P35" s="2"/>
      <c r="Q35" s="54" t="s">
        <v>231</v>
      </c>
      <c r="R35" s="132">
        <v>40.0</v>
      </c>
      <c r="S35" s="132">
        <v>40.0</v>
      </c>
      <c r="T35" s="132">
        <v>40.0</v>
      </c>
      <c r="U35" s="132">
        <v>40.0</v>
      </c>
      <c r="V35" s="132">
        <v>40.0</v>
      </c>
      <c r="W35" s="132">
        <v>40.0</v>
      </c>
      <c r="X35" s="132">
        <v>40.0</v>
      </c>
      <c r="Y35" s="132">
        <v>40.0</v>
      </c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</row>
    <row r="36" ht="14.25" customHeight="1">
      <c r="A36" s="2"/>
      <c r="B36" s="87" t="s">
        <v>229</v>
      </c>
      <c r="C36" s="135" t="s">
        <v>332</v>
      </c>
      <c r="D36" s="131" t="s">
        <v>333</v>
      </c>
      <c r="E36" s="123"/>
      <c r="F36" s="131" t="s">
        <v>334</v>
      </c>
      <c r="G36" s="135" t="s">
        <v>335</v>
      </c>
      <c r="H36" s="123"/>
      <c r="I36" s="127" t="s">
        <v>336</v>
      </c>
      <c r="J36" s="123"/>
      <c r="K36" s="91">
        <v>-5.0</v>
      </c>
      <c r="L36" s="2" t="s">
        <v>227</v>
      </c>
      <c r="M36" s="2"/>
      <c r="N36" s="2"/>
      <c r="O36" s="2"/>
      <c r="P36" s="2"/>
      <c r="Q36" s="54" t="s">
        <v>232</v>
      </c>
      <c r="R36" s="123"/>
      <c r="S36" s="123"/>
      <c r="T36" s="104">
        <v>23.0</v>
      </c>
      <c r="U36" s="123"/>
      <c r="V36" s="123"/>
      <c r="W36" s="123"/>
      <c r="X36" s="123"/>
      <c r="Y36" s="132">
        <v>40.0</v>
      </c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</row>
    <row r="37" ht="14.25" customHeight="1">
      <c r="A37" s="2"/>
      <c r="B37" s="87" t="s">
        <v>230</v>
      </c>
      <c r="C37" s="104" t="s">
        <v>338</v>
      </c>
      <c r="D37" s="117" t="s">
        <v>339</v>
      </c>
      <c r="E37" s="117" t="s">
        <v>340</v>
      </c>
      <c r="F37" s="127" t="s">
        <v>341</v>
      </c>
      <c r="G37" s="117" t="s">
        <v>342</v>
      </c>
      <c r="H37" s="127" t="s">
        <v>343</v>
      </c>
      <c r="I37" s="137" t="s">
        <v>344</v>
      </c>
      <c r="J37" s="127" t="s">
        <v>345</v>
      </c>
      <c r="K37" s="91">
        <v>-2.0</v>
      </c>
      <c r="L37" s="2"/>
      <c r="M37" s="2"/>
      <c r="N37" s="2"/>
      <c r="O37" s="2"/>
      <c r="P37" s="2"/>
      <c r="Q37" s="2"/>
      <c r="R37" s="54" t="s">
        <v>219</v>
      </c>
      <c r="S37" s="54" t="s">
        <v>220</v>
      </c>
      <c r="T37" s="54" t="s">
        <v>221</v>
      </c>
      <c r="U37" s="54" t="s">
        <v>222</v>
      </c>
      <c r="V37" s="54" t="s">
        <v>223</v>
      </c>
      <c r="W37" s="54" t="s">
        <v>224</v>
      </c>
      <c r="X37" s="54" t="s">
        <v>225</v>
      </c>
      <c r="Y37" s="54" t="s">
        <v>226</v>
      </c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</row>
    <row r="38" ht="14.25" customHeight="1">
      <c r="A38" s="2"/>
      <c r="B38" s="87" t="s">
        <v>231</v>
      </c>
      <c r="C38" s="89"/>
      <c r="D38" s="135" t="s">
        <v>346</v>
      </c>
      <c r="E38" s="137" t="s">
        <v>347</v>
      </c>
      <c r="F38" s="127" t="s">
        <v>348</v>
      </c>
      <c r="G38" s="89"/>
      <c r="H38" s="137" t="s">
        <v>349</v>
      </c>
      <c r="I38" s="89"/>
      <c r="J38" s="127" t="s">
        <v>350</v>
      </c>
      <c r="K38" s="91">
        <v>2.0</v>
      </c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</row>
    <row r="39" ht="14.25" customHeight="1">
      <c r="A39" s="2"/>
      <c r="B39" s="87" t="s">
        <v>232</v>
      </c>
      <c r="C39" s="104" t="s">
        <v>352</v>
      </c>
      <c r="D39" s="137" t="s">
        <v>353</v>
      </c>
      <c r="E39" s="137" t="s">
        <v>354</v>
      </c>
      <c r="F39" s="137" t="s">
        <v>355</v>
      </c>
      <c r="G39" s="137" t="s">
        <v>356</v>
      </c>
      <c r="H39" s="137" t="s">
        <v>357</v>
      </c>
      <c r="I39" s="137" t="s">
        <v>358</v>
      </c>
      <c r="J39" s="127" t="s">
        <v>359</v>
      </c>
      <c r="K39" s="91">
        <v>5.0</v>
      </c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</row>
    <row r="40" ht="14.2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 t="s">
        <v>233</v>
      </c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</row>
    <row r="41" ht="14.2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</row>
    <row r="42" ht="14.25" customHeight="1">
      <c r="A42" s="2"/>
      <c r="B42" s="2"/>
      <c r="C42" s="2"/>
      <c r="D42" s="2" t="s">
        <v>330</v>
      </c>
      <c r="E42" s="2" t="s">
        <v>360</v>
      </c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</row>
    <row r="43" ht="14.25" customHeight="1">
      <c r="A43" s="2"/>
      <c r="B43" s="2" t="s">
        <v>218</v>
      </c>
      <c r="C43" s="87" t="s">
        <v>219</v>
      </c>
      <c r="D43" s="87" t="s">
        <v>220</v>
      </c>
      <c r="E43" s="87" t="s">
        <v>221</v>
      </c>
      <c r="F43" s="87" t="s">
        <v>222</v>
      </c>
      <c r="G43" s="87" t="s">
        <v>223</v>
      </c>
      <c r="H43" s="87" t="s">
        <v>224</v>
      </c>
      <c r="I43" s="87" t="s">
        <v>225</v>
      </c>
      <c r="J43" s="87" t="s">
        <v>226</v>
      </c>
      <c r="K43" s="2" t="s">
        <v>228</v>
      </c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</row>
    <row r="44" ht="14.25" customHeight="1">
      <c r="A44" s="2"/>
      <c r="B44" s="87" t="s">
        <v>229</v>
      </c>
      <c r="C44" s="104" t="s">
        <v>361</v>
      </c>
      <c r="D44" s="104" t="s">
        <v>362</v>
      </c>
      <c r="E44" s="135" t="s">
        <v>363</v>
      </c>
      <c r="F44" s="104" t="s">
        <v>364</v>
      </c>
      <c r="G44" s="104" t="s">
        <v>365</v>
      </c>
      <c r="H44" s="123"/>
      <c r="I44" s="104" t="s">
        <v>366</v>
      </c>
      <c r="J44" s="104" t="s">
        <v>367</v>
      </c>
      <c r="K44" s="91">
        <v>-5.0</v>
      </c>
      <c r="L44" s="2" t="s">
        <v>227</v>
      </c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</row>
    <row r="45" ht="14.25" customHeight="1">
      <c r="A45" s="2"/>
      <c r="B45" s="87" t="s">
        <v>230</v>
      </c>
      <c r="C45" s="137" t="s">
        <v>368</v>
      </c>
      <c r="D45" s="137" t="s">
        <v>369</v>
      </c>
      <c r="E45" s="137" t="s">
        <v>370</v>
      </c>
      <c r="F45" s="137" t="s">
        <v>371</v>
      </c>
      <c r="G45" s="137" t="s">
        <v>372</v>
      </c>
      <c r="H45" s="137" t="s">
        <v>373</v>
      </c>
      <c r="I45" s="137" t="s">
        <v>374</v>
      </c>
      <c r="J45" s="137" t="s">
        <v>375</v>
      </c>
      <c r="K45" s="91">
        <v>-2.0</v>
      </c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</row>
    <row r="46" ht="14.25" customHeight="1">
      <c r="A46" s="2"/>
      <c r="B46" s="87" t="s">
        <v>231</v>
      </c>
      <c r="C46" s="137" t="s">
        <v>376</v>
      </c>
      <c r="D46" s="132" t="s">
        <v>377</v>
      </c>
      <c r="E46" s="132" t="s">
        <v>378</v>
      </c>
      <c r="F46" s="132" t="s">
        <v>379</v>
      </c>
      <c r="G46" s="132" t="s">
        <v>380</v>
      </c>
      <c r="H46" s="132" t="s">
        <v>381</v>
      </c>
      <c r="I46" s="132" t="s">
        <v>382</v>
      </c>
      <c r="J46" s="132" t="s">
        <v>383</v>
      </c>
      <c r="K46" s="91">
        <v>2.0</v>
      </c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</row>
    <row r="47" ht="14.25" customHeight="1">
      <c r="A47" s="2"/>
      <c r="B47" s="87" t="s">
        <v>232</v>
      </c>
      <c r="C47" s="123"/>
      <c r="D47" s="123"/>
      <c r="E47" s="117" t="s">
        <v>384</v>
      </c>
      <c r="F47" s="123"/>
      <c r="G47" s="123"/>
      <c r="H47" s="123"/>
      <c r="I47" s="123"/>
      <c r="J47" s="138" t="s">
        <v>385</v>
      </c>
      <c r="K47" s="91">
        <v>5.0</v>
      </c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</row>
    <row r="48" ht="14.2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 t="s">
        <v>233</v>
      </c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</row>
    <row r="49" ht="14.25" customHeight="1">
      <c r="A49" s="2"/>
      <c r="B49" s="2"/>
      <c r="C49" s="54">
        <v>56.0</v>
      </c>
      <c r="D49" s="54">
        <v>49.0</v>
      </c>
      <c r="E49" s="54">
        <v>42.0</v>
      </c>
      <c r="F49" s="54">
        <v>35.0</v>
      </c>
      <c r="G49" s="54">
        <v>28.0</v>
      </c>
      <c r="H49" s="54">
        <v>21.0</v>
      </c>
      <c r="I49" s="54">
        <v>14.0</v>
      </c>
      <c r="J49" s="54">
        <v>7.0</v>
      </c>
      <c r="K49" s="54">
        <v>4.0</v>
      </c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</row>
    <row r="50" ht="14.2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</row>
    <row r="51" ht="14.2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</row>
    <row r="52" ht="14.2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</row>
    <row r="53" ht="14.2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</row>
    <row r="54" ht="14.2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</row>
    <row r="55" ht="14.2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</row>
    <row r="56" ht="14.2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</row>
    <row r="57" ht="14.2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</row>
    <row r="58" ht="14.2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</row>
    <row r="59" ht="14.2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</row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scale="75" orientation="portrait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" width="8.14"/>
    <col customWidth="1" min="3" max="3" width="11.29"/>
    <col customWidth="1" min="4" max="8" width="8.29"/>
    <col customWidth="1" min="9" max="9" width="11.29"/>
    <col customWidth="1" min="10" max="12" width="8.29"/>
    <col customWidth="1" min="13" max="36" width="11.43"/>
  </cols>
  <sheetData>
    <row r="1" ht="14.25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54" t="s">
        <v>243</v>
      </c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</row>
    <row r="2" ht="14.25" customHeight="1">
      <c r="A2" s="2"/>
      <c r="B2" s="2"/>
      <c r="C2" s="2"/>
      <c r="D2" s="2" t="s">
        <v>243</v>
      </c>
      <c r="E2" s="2" t="s">
        <v>244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 t="s">
        <v>219</v>
      </c>
      <c r="S2" s="2" t="s">
        <v>220</v>
      </c>
      <c r="T2" s="2" t="s">
        <v>221</v>
      </c>
      <c r="U2" s="2" t="s">
        <v>222</v>
      </c>
      <c r="V2" s="2" t="s">
        <v>223</v>
      </c>
      <c r="W2" s="2" t="s">
        <v>224</v>
      </c>
      <c r="X2" s="2" t="s">
        <v>225</v>
      </c>
      <c r="Y2" s="2" t="s">
        <v>226</v>
      </c>
      <c r="Z2" s="2"/>
      <c r="AA2" s="14" t="s">
        <v>245</v>
      </c>
      <c r="AB2" s="14" t="s">
        <v>219</v>
      </c>
      <c r="AC2" s="14" t="s">
        <v>220</v>
      </c>
      <c r="AD2" s="14" t="s">
        <v>221</v>
      </c>
      <c r="AE2" s="14" t="s">
        <v>222</v>
      </c>
      <c r="AF2" s="14" t="s">
        <v>223</v>
      </c>
      <c r="AG2" s="14" t="s">
        <v>224</v>
      </c>
      <c r="AH2" s="14" t="s">
        <v>225</v>
      </c>
      <c r="AI2" s="14" t="s">
        <v>226</v>
      </c>
      <c r="AJ2" s="23" t="s">
        <v>246</v>
      </c>
    </row>
    <row r="3" ht="14.25" customHeight="1">
      <c r="A3" s="2"/>
      <c r="B3" s="2" t="s">
        <v>218</v>
      </c>
      <c r="C3" s="2" t="s">
        <v>219</v>
      </c>
      <c r="D3" s="2" t="s">
        <v>220</v>
      </c>
      <c r="E3" s="87" t="s">
        <v>221</v>
      </c>
      <c r="F3" s="87" t="s">
        <v>222</v>
      </c>
      <c r="G3" s="87" t="s">
        <v>223</v>
      </c>
      <c r="H3" s="87" t="s">
        <v>224</v>
      </c>
      <c r="I3" s="87" t="s">
        <v>225</v>
      </c>
      <c r="J3" s="87" t="s">
        <v>226</v>
      </c>
      <c r="K3" s="2" t="s">
        <v>228</v>
      </c>
      <c r="L3" s="2"/>
      <c r="M3" s="2"/>
      <c r="N3" s="2"/>
      <c r="O3" s="2"/>
      <c r="P3" s="2"/>
      <c r="Q3" s="87" t="s">
        <v>229</v>
      </c>
      <c r="R3" s="88"/>
      <c r="S3" s="88"/>
      <c r="T3" s="89"/>
      <c r="U3" s="89"/>
      <c r="V3" s="89"/>
      <c r="W3" s="89"/>
      <c r="X3" s="89"/>
      <c r="Y3" s="89"/>
      <c r="Z3" s="2"/>
      <c r="AA3" s="14" t="s">
        <v>229</v>
      </c>
      <c r="AB3" s="14">
        <f t="shared" ref="AB3:AI3" si="1">SUM(R3,R9,R15,R21,R27,R33)</f>
        <v>55</v>
      </c>
      <c r="AC3" s="14">
        <f t="shared" si="1"/>
        <v>18</v>
      </c>
      <c r="AD3" s="14">
        <f t="shared" si="1"/>
        <v>66</v>
      </c>
      <c r="AE3" s="14">
        <f t="shared" si="1"/>
        <v>50</v>
      </c>
      <c r="AF3" s="14">
        <f t="shared" si="1"/>
        <v>65</v>
      </c>
      <c r="AG3" s="14">
        <f t="shared" si="1"/>
        <v>0</v>
      </c>
      <c r="AH3" s="14">
        <f t="shared" si="1"/>
        <v>17</v>
      </c>
      <c r="AI3" s="14">
        <f t="shared" si="1"/>
        <v>15</v>
      </c>
      <c r="AJ3" s="14">
        <f t="shared" ref="AJ3:AJ6" si="3">SUM(AB3:AI3)</f>
        <v>286</v>
      </c>
    </row>
    <row r="4" ht="14.25" customHeight="1">
      <c r="A4" s="2"/>
      <c r="B4" s="87" t="s">
        <v>229</v>
      </c>
      <c r="C4" s="89"/>
      <c r="D4" s="89"/>
      <c r="E4" s="89"/>
      <c r="F4" s="89"/>
      <c r="G4" s="89"/>
      <c r="H4" s="90"/>
      <c r="I4" s="2"/>
      <c r="J4" s="2"/>
      <c r="K4" s="91">
        <v>-5.0</v>
      </c>
      <c r="L4" s="2" t="s">
        <v>227</v>
      </c>
      <c r="M4" s="2"/>
      <c r="N4" s="2"/>
      <c r="O4" s="2"/>
      <c r="P4" s="2"/>
      <c r="Q4" s="87" t="s">
        <v>230</v>
      </c>
      <c r="R4" s="88"/>
      <c r="S4" s="88"/>
      <c r="T4" s="92"/>
      <c r="U4" s="92"/>
      <c r="V4" s="92"/>
      <c r="W4" s="92"/>
      <c r="X4" s="92"/>
      <c r="Y4" s="92"/>
      <c r="Z4" s="2"/>
      <c r="AA4" s="14" t="s">
        <v>230</v>
      </c>
      <c r="AB4" s="14">
        <f t="shared" ref="AB4:AI4" si="2">SUM(R4,R10,R16,R22,R28,R34)</f>
        <v>62</v>
      </c>
      <c r="AC4" s="14">
        <f t="shared" si="2"/>
        <v>59</v>
      </c>
      <c r="AD4" s="14">
        <f t="shared" si="2"/>
        <v>85</v>
      </c>
      <c r="AE4" s="14">
        <f t="shared" si="2"/>
        <v>66</v>
      </c>
      <c r="AF4" s="14">
        <f t="shared" si="2"/>
        <v>58</v>
      </c>
      <c r="AG4" s="14">
        <f t="shared" si="2"/>
        <v>40</v>
      </c>
      <c r="AH4" s="14">
        <f t="shared" si="2"/>
        <v>80</v>
      </c>
      <c r="AI4" s="14">
        <f t="shared" si="2"/>
        <v>40</v>
      </c>
      <c r="AJ4" s="14">
        <f t="shared" si="3"/>
        <v>490</v>
      </c>
    </row>
    <row r="5" ht="14.25" customHeight="1">
      <c r="A5" s="2"/>
      <c r="B5" s="87" t="s">
        <v>230</v>
      </c>
      <c r="C5" s="89"/>
      <c r="D5" s="89"/>
      <c r="E5" s="92"/>
      <c r="F5" s="92"/>
      <c r="G5" s="92"/>
      <c r="H5" s="93"/>
      <c r="I5" s="2"/>
      <c r="J5" s="2"/>
      <c r="K5" s="91">
        <v>-2.0</v>
      </c>
      <c r="L5" s="2"/>
      <c r="M5" s="2"/>
      <c r="N5" s="2"/>
      <c r="O5" s="2"/>
      <c r="P5" s="2"/>
      <c r="Q5" s="87" t="s">
        <v>231</v>
      </c>
      <c r="R5" s="88"/>
      <c r="S5" s="88"/>
      <c r="T5" s="92"/>
      <c r="U5" s="92"/>
      <c r="V5" s="92"/>
      <c r="W5" s="92"/>
      <c r="X5" s="92"/>
      <c r="Y5" s="92"/>
      <c r="Z5" s="2"/>
      <c r="AA5" s="14" t="s">
        <v>231</v>
      </c>
      <c r="AB5" s="14">
        <f t="shared" ref="AB5:AI5" si="4">SUM(R5,R11,R17,R23,R29,R35)</f>
        <v>40</v>
      </c>
      <c r="AC5" s="14">
        <f t="shared" si="4"/>
        <v>80</v>
      </c>
      <c r="AD5" s="14">
        <f t="shared" si="4"/>
        <v>106</v>
      </c>
      <c r="AE5" s="14">
        <f t="shared" si="4"/>
        <v>66</v>
      </c>
      <c r="AF5" s="14">
        <f t="shared" si="4"/>
        <v>40</v>
      </c>
      <c r="AG5" s="14">
        <f t="shared" si="4"/>
        <v>80</v>
      </c>
      <c r="AH5" s="14">
        <f t="shared" si="4"/>
        <v>40</v>
      </c>
      <c r="AI5" s="14">
        <f t="shared" si="4"/>
        <v>40</v>
      </c>
      <c r="AJ5" s="14">
        <f t="shared" si="3"/>
        <v>492</v>
      </c>
    </row>
    <row r="6" ht="14.25" customHeight="1">
      <c r="A6" s="2"/>
      <c r="B6" s="94" t="s">
        <v>231</v>
      </c>
      <c r="C6" s="95"/>
      <c r="D6" s="95"/>
      <c r="E6" s="96"/>
      <c r="F6" s="96"/>
      <c r="G6" s="96"/>
      <c r="H6" s="97"/>
      <c r="I6" s="2"/>
      <c r="J6" s="2"/>
      <c r="K6" s="91">
        <v>2.0</v>
      </c>
      <c r="L6" s="2"/>
      <c r="M6" s="2"/>
      <c r="N6" s="2"/>
      <c r="O6" s="2"/>
      <c r="P6" s="2"/>
      <c r="Q6" s="87" t="s">
        <v>232</v>
      </c>
      <c r="R6" s="88"/>
      <c r="S6" s="88"/>
      <c r="T6" s="98"/>
      <c r="U6" s="99"/>
      <c r="V6" s="99"/>
      <c r="W6" s="99"/>
      <c r="X6" s="99"/>
      <c r="Y6" s="99"/>
      <c r="Z6" s="2"/>
      <c r="AA6" s="14" t="s">
        <v>232</v>
      </c>
      <c r="AB6" s="14">
        <f t="shared" ref="AB6:AI6" si="5">SUM(R6,R12,R18,R24,R30,R36)</f>
        <v>21</v>
      </c>
      <c r="AC6" s="14">
        <f t="shared" si="5"/>
        <v>40</v>
      </c>
      <c r="AD6" s="14">
        <f t="shared" si="5"/>
        <v>89</v>
      </c>
      <c r="AE6" s="14">
        <f t="shared" si="5"/>
        <v>66</v>
      </c>
      <c r="AF6" s="14">
        <f t="shared" si="5"/>
        <v>40</v>
      </c>
      <c r="AG6" s="14">
        <f t="shared" si="5"/>
        <v>40</v>
      </c>
      <c r="AH6" s="14">
        <f t="shared" si="5"/>
        <v>40</v>
      </c>
      <c r="AI6" s="14">
        <f t="shared" si="5"/>
        <v>40</v>
      </c>
      <c r="AJ6" s="14">
        <f t="shared" si="3"/>
        <v>376</v>
      </c>
    </row>
    <row r="7" ht="14.25" customHeight="1">
      <c r="A7" s="2"/>
      <c r="B7" s="87" t="s">
        <v>232</v>
      </c>
      <c r="C7" s="98"/>
      <c r="D7" s="98"/>
      <c r="E7" s="98"/>
      <c r="F7" s="98"/>
      <c r="G7" s="98"/>
      <c r="H7" s="98"/>
      <c r="I7" s="2"/>
      <c r="J7" s="2"/>
      <c r="K7" s="91">
        <v>5.0</v>
      </c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>
        <f t="shared" ref="AB7:AJ7" si="6">SUM(AB3:AB6)</f>
        <v>178</v>
      </c>
      <c r="AC7" s="2">
        <f t="shared" si="6"/>
        <v>197</v>
      </c>
      <c r="AD7" s="2">
        <f t="shared" si="6"/>
        <v>346</v>
      </c>
      <c r="AE7" s="2">
        <f t="shared" si="6"/>
        <v>248</v>
      </c>
      <c r="AF7" s="2">
        <f t="shared" si="6"/>
        <v>203</v>
      </c>
      <c r="AG7" s="2">
        <f t="shared" si="6"/>
        <v>160</v>
      </c>
      <c r="AH7" s="2">
        <f t="shared" si="6"/>
        <v>177</v>
      </c>
      <c r="AI7" s="2">
        <f t="shared" si="6"/>
        <v>135</v>
      </c>
      <c r="AJ7" s="2">
        <f t="shared" si="6"/>
        <v>1644</v>
      </c>
    </row>
    <row r="8" ht="14.2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 t="s">
        <v>233</v>
      </c>
      <c r="L8" s="2"/>
      <c r="M8" s="2"/>
      <c r="N8" s="2"/>
      <c r="O8" s="2"/>
      <c r="P8" s="2"/>
      <c r="Q8" s="2"/>
      <c r="R8" s="54" t="s">
        <v>248</v>
      </c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</row>
    <row r="9" ht="14.2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54" t="s">
        <v>229</v>
      </c>
      <c r="R9" s="139"/>
      <c r="S9" s="139"/>
      <c r="T9" s="140"/>
      <c r="U9" s="88"/>
      <c r="V9" s="95"/>
      <c r="W9" s="89"/>
      <c r="X9" s="92"/>
      <c r="Y9" s="9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</row>
    <row r="10" ht="14.25" customHeight="1">
      <c r="A10" s="2"/>
      <c r="B10" s="2"/>
      <c r="C10" s="2"/>
      <c r="D10" s="2" t="s">
        <v>248</v>
      </c>
      <c r="E10" s="2" t="s">
        <v>249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54" t="s">
        <v>230</v>
      </c>
      <c r="R10" s="139"/>
      <c r="S10" s="139"/>
      <c r="U10" s="95"/>
      <c r="V10" s="95"/>
      <c r="W10" s="92"/>
      <c r="X10" s="99"/>
      <c r="Y10" s="99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</row>
    <row r="11" ht="14.25" customHeight="1">
      <c r="A11" s="2"/>
      <c r="B11" s="2" t="s">
        <v>218</v>
      </c>
      <c r="C11" s="87" t="s">
        <v>219</v>
      </c>
      <c r="D11" s="87" t="s">
        <v>220</v>
      </c>
      <c r="E11" s="87" t="s">
        <v>221</v>
      </c>
      <c r="F11" s="87" t="s">
        <v>222</v>
      </c>
      <c r="G11" s="87" t="s">
        <v>223</v>
      </c>
      <c r="H11" s="87" t="s">
        <v>224</v>
      </c>
      <c r="I11" s="87" t="s">
        <v>225</v>
      </c>
      <c r="J11" s="87" t="s">
        <v>226</v>
      </c>
      <c r="K11" s="2" t="s">
        <v>228</v>
      </c>
      <c r="L11" s="2"/>
      <c r="M11" s="2"/>
      <c r="N11" s="2"/>
      <c r="O11" s="2"/>
      <c r="P11" s="2"/>
      <c r="Q11" s="54" t="s">
        <v>231</v>
      </c>
      <c r="R11" s="139"/>
      <c r="S11" s="139"/>
      <c r="T11" s="133"/>
      <c r="U11" s="95"/>
      <c r="V11" s="95"/>
      <c r="W11" s="95"/>
      <c r="X11" s="95"/>
      <c r="Y11" s="95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</row>
    <row r="12" ht="14.25" customHeight="1">
      <c r="A12" s="2"/>
      <c r="B12" s="87" t="s">
        <v>229</v>
      </c>
      <c r="C12" s="141"/>
      <c r="D12" s="141"/>
      <c r="E12" s="141"/>
      <c r="F12" s="88"/>
      <c r="G12" s="95"/>
      <c r="H12" s="88"/>
      <c r="I12" s="89"/>
      <c r="J12" s="90"/>
      <c r="K12" s="91">
        <v>-5.0</v>
      </c>
      <c r="L12" s="2" t="s">
        <v>227</v>
      </c>
      <c r="M12" s="2"/>
      <c r="N12" s="2"/>
      <c r="O12" s="2"/>
      <c r="P12" s="2"/>
      <c r="Q12" s="54" t="s">
        <v>232</v>
      </c>
      <c r="R12" s="88"/>
      <c r="S12" s="88"/>
      <c r="T12" s="133"/>
      <c r="U12" s="95"/>
      <c r="V12" s="95"/>
      <c r="W12" s="95"/>
      <c r="X12" s="95"/>
      <c r="Y12" s="95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</row>
    <row r="13" ht="14.25" customHeight="1">
      <c r="A13" s="2"/>
      <c r="B13" s="87" t="s">
        <v>230</v>
      </c>
      <c r="C13" s="142"/>
      <c r="D13" s="141"/>
      <c r="E13" s="141"/>
      <c r="F13" s="95"/>
      <c r="G13" s="95"/>
      <c r="H13" s="95"/>
      <c r="I13" s="92"/>
      <c r="J13" s="93"/>
      <c r="K13" s="91">
        <v>-2.0</v>
      </c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</row>
    <row r="14" ht="14.25" customHeight="1">
      <c r="A14" s="2"/>
      <c r="B14" s="87" t="s">
        <v>231</v>
      </c>
      <c r="C14" s="139"/>
      <c r="D14" s="143"/>
      <c r="E14" s="141"/>
      <c r="F14" s="95"/>
      <c r="G14" s="95"/>
      <c r="H14" s="95"/>
      <c r="I14" s="95"/>
      <c r="J14" s="95"/>
      <c r="K14" s="91">
        <v>2.0</v>
      </c>
      <c r="L14" s="2"/>
      <c r="M14" s="2"/>
      <c r="N14" s="2"/>
      <c r="O14" s="2"/>
      <c r="P14" s="2"/>
      <c r="Q14" s="2"/>
      <c r="R14" s="54" t="s">
        <v>266</v>
      </c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</row>
    <row r="15" ht="14.25" customHeight="1">
      <c r="A15" s="2"/>
      <c r="B15" s="87" t="s">
        <v>232</v>
      </c>
      <c r="C15" s="148"/>
      <c r="D15" s="149"/>
      <c r="E15" s="141"/>
      <c r="F15" s="147"/>
      <c r="G15" s="147"/>
      <c r="H15" s="95"/>
      <c r="I15" s="95"/>
      <c r="J15" s="95"/>
      <c r="K15" s="91">
        <v>5.0</v>
      </c>
      <c r="L15" s="2"/>
      <c r="M15" s="2"/>
      <c r="N15" s="2"/>
      <c r="O15" s="2"/>
      <c r="P15" s="2"/>
      <c r="Q15" s="54" t="s">
        <v>229</v>
      </c>
      <c r="R15" s="118"/>
      <c r="S15" s="118"/>
      <c r="T15" s="106">
        <v>26.0</v>
      </c>
      <c r="U15" s="106">
        <v>26.0</v>
      </c>
      <c r="V15" s="88"/>
      <c r="W15" s="144"/>
      <c r="X15" s="144"/>
      <c r="Y15" s="95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</row>
    <row r="16" ht="14.25" customHeight="1">
      <c r="A16" s="2"/>
      <c r="B16" s="2"/>
      <c r="C16" s="3"/>
      <c r="D16" s="3"/>
      <c r="E16" s="2"/>
      <c r="F16" s="2"/>
      <c r="G16" s="2"/>
      <c r="H16" s="2"/>
      <c r="I16" s="2"/>
      <c r="J16" s="2"/>
      <c r="K16" s="2" t="s">
        <v>233</v>
      </c>
      <c r="L16" s="2"/>
      <c r="M16" s="2"/>
      <c r="N16" s="2"/>
      <c r="O16" s="2"/>
      <c r="P16" s="2"/>
      <c r="Q16" s="54" t="s">
        <v>230</v>
      </c>
      <c r="R16" s="118"/>
      <c r="S16" s="118"/>
      <c r="T16" s="106">
        <v>26.0</v>
      </c>
      <c r="U16" s="106">
        <v>26.0</v>
      </c>
      <c r="V16" s="88"/>
      <c r="W16" s="133"/>
      <c r="X16" s="133"/>
      <c r="Y16" s="95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</row>
    <row r="17" ht="14.25" customHeight="1">
      <c r="A17" s="2"/>
      <c r="B17" s="2"/>
      <c r="C17" s="150">
        <v>56.0</v>
      </c>
      <c r="D17" s="150">
        <v>49.0</v>
      </c>
      <c r="E17" s="54">
        <v>42.0</v>
      </c>
      <c r="F17" s="54">
        <v>35.0</v>
      </c>
      <c r="G17" s="54">
        <v>28.0</v>
      </c>
      <c r="H17" s="54">
        <v>21.0</v>
      </c>
      <c r="I17" s="54">
        <v>14.0</v>
      </c>
      <c r="J17" s="54">
        <v>7.0</v>
      </c>
      <c r="K17" s="54">
        <v>4.0</v>
      </c>
      <c r="L17" s="2"/>
      <c r="M17" s="2"/>
      <c r="N17" s="2"/>
      <c r="O17" s="2"/>
      <c r="P17" s="2"/>
      <c r="Q17" s="54" t="s">
        <v>231</v>
      </c>
      <c r="R17" s="141"/>
      <c r="S17" s="118"/>
      <c r="T17" s="106">
        <v>26.0</v>
      </c>
      <c r="U17" s="106">
        <v>26.0</v>
      </c>
      <c r="V17" s="88"/>
      <c r="W17" s="133"/>
      <c r="X17" s="133"/>
      <c r="Y17" s="95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</row>
    <row r="18" ht="14.25" customHeight="1">
      <c r="A18" s="2"/>
      <c r="B18" s="2"/>
      <c r="C18" s="3"/>
      <c r="D18" s="3" t="s">
        <v>266</v>
      </c>
      <c r="E18" s="2" t="s">
        <v>275</v>
      </c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54" t="s">
        <v>232</v>
      </c>
      <c r="R18" s="141"/>
      <c r="S18" s="118"/>
      <c r="T18" s="106">
        <v>26.0</v>
      </c>
      <c r="U18" s="106">
        <v>26.0</v>
      </c>
      <c r="V18" s="88"/>
      <c r="W18" s="133"/>
      <c r="X18" s="133"/>
      <c r="Y18" s="95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</row>
    <row r="19" ht="14.25" customHeight="1">
      <c r="A19" s="2"/>
      <c r="B19" s="2" t="s">
        <v>218</v>
      </c>
      <c r="C19" s="94" t="s">
        <v>219</v>
      </c>
      <c r="D19" s="94" t="s">
        <v>220</v>
      </c>
      <c r="E19" s="87" t="s">
        <v>221</v>
      </c>
      <c r="F19" s="87" t="s">
        <v>222</v>
      </c>
      <c r="G19" s="87" t="s">
        <v>223</v>
      </c>
      <c r="H19" s="87" t="s">
        <v>224</v>
      </c>
      <c r="I19" s="87" t="s">
        <v>225</v>
      </c>
      <c r="J19" s="87" t="s">
        <v>226</v>
      </c>
      <c r="K19" s="2" t="s">
        <v>228</v>
      </c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</row>
    <row r="20" ht="14.25" customHeight="1">
      <c r="A20" s="2"/>
      <c r="B20" s="87" t="s">
        <v>229</v>
      </c>
      <c r="C20" s="142"/>
      <c r="D20" s="139"/>
      <c r="E20" s="106" t="s">
        <v>279</v>
      </c>
      <c r="F20" s="106" t="s">
        <v>280</v>
      </c>
      <c r="G20" s="88"/>
      <c r="H20" s="88"/>
      <c r="I20" s="140"/>
      <c r="J20" s="145"/>
      <c r="K20" s="91">
        <v>-5.0</v>
      </c>
      <c r="L20" s="2" t="s">
        <v>227</v>
      </c>
      <c r="M20" s="2"/>
      <c r="N20" s="2"/>
      <c r="O20" s="2"/>
      <c r="P20" s="2"/>
      <c r="Q20" s="2"/>
      <c r="R20" s="54" t="s">
        <v>285</v>
      </c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</row>
    <row r="21" ht="14.25" customHeight="1">
      <c r="A21" s="2"/>
      <c r="B21" s="87" t="s">
        <v>230</v>
      </c>
      <c r="C21" s="151"/>
      <c r="D21" s="151"/>
      <c r="E21" s="108" t="s">
        <v>286</v>
      </c>
      <c r="F21" s="108" t="s">
        <v>287</v>
      </c>
      <c r="G21" s="88"/>
      <c r="H21" s="88"/>
      <c r="I21" s="95"/>
      <c r="J21" s="146"/>
      <c r="K21" s="91">
        <v>-2.0</v>
      </c>
      <c r="L21" s="2"/>
      <c r="M21" s="2"/>
      <c r="N21" s="2"/>
      <c r="O21" s="2"/>
      <c r="P21" s="2"/>
      <c r="Q21" s="54" t="s">
        <v>229</v>
      </c>
      <c r="R21" s="118"/>
      <c r="S21" s="118"/>
      <c r="T21" s="118"/>
      <c r="U21" s="118"/>
      <c r="V21" s="118"/>
      <c r="W21" s="118"/>
      <c r="X21" s="118"/>
      <c r="Y21" s="118"/>
      <c r="Z21" s="118"/>
      <c r="AA21" s="2"/>
      <c r="AB21" s="2"/>
      <c r="AC21" s="2"/>
      <c r="AD21" s="2"/>
      <c r="AE21" s="2"/>
      <c r="AF21" s="2"/>
      <c r="AG21" s="2"/>
      <c r="AH21" s="2"/>
      <c r="AI21" s="2"/>
      <c r="AJ21" s="2"/>
    </row>
    <row r="22" ht="14.25" customHeight="1">
      <c r="A22" s="2"/>
      <c r="B22" s="87" t="s">
        <v>231</v>
      </c>
      <c r="C22" s="141"/>
      <c r="D22" s="151"/>
      <c r="E22" s="108" t="s">
        <v>293</v>
      </c>
      <c r="F22" s="108" t="s">
        <v>294</v>
      </c>
      <c r="G22" s="88"/>
      <c r="H22" s="88"/>
      <c r="I22" s="95"/>
      <c r="J22" s="146"/>
      <c r="K22" s="91">
        <v>2.0</v>
      </c>
      <c r="L22" s="2"/>
      <c r="M22" s="2"/>
      <c r="N22" s="2"/>
      <c r="O22" s="2"/>
      <c r="P22" s="2"/>
      <c r="Q22" s="54" t="s">
        <v>230</v>
      </c>
      <c r="R22" s="118"/>
      <c r="S22" s="118"/>
      <c r="T22" s="118"/>
      <c r="U22" s="118"/>
      <c r="V22" s="118"/>
      <c r="W22" s="118"/>
      <c r="X22" s="118"/>
      <c r="Y22" s="118"/>
      <c r="Z22" s="118"/>
      <c r="AA22" s="2"/>
      <c r="AB22" s="2"/>
      <c r="AC22" s="2"/>
      <c r="AD22" s="2"/>
      <c r="AE22" s="2"/>
      <c r="AF22" s="2"/>
      <c r="AG22" s="2"/>
      <c r="AH22" s="2"/>
      <c r="AI22" s="2"/>
      <c r="AJ22" s="2"/>
    </row>
    <row r="23" ht="14.25" customHeight="1">
      <c r="A23" s="2"/>
      <c r="B23" s="87" t="s">
        <v>232</v>
      </c>
      <c r="C23" s="148"/>
      <c r="D23" s="151"/>
      <c r="E23" s="109" t="s">
        <v>300</v>
      </c>
      <c r="F23" s="109" t="s">
        <v>301</v>
      </c>
      <c r="G23" s="88"/>
      <c r="H23" s="88"/>
      <c r="I23" s="147"/>
      <c r="J23" s="152"/>
      <c r="K23" s="91">
        <v>5.0</v>
      </c>
      <c r="L23" s="2"/>
      <c r="M23" s="2"/>
      <c r="N23" s="2"/>
      <c r="O23" s="2"/>
      <c r="P23" s="2"/>
      <c r="Q23" s="54" t="s">
        <v>231</v>
      </c>
      <c r="R23" s="118"/>
      <c r="S23" s="118"/>
      <c r="T23" s="118"/>
      <c r="U23" s="118"/>
      <c r="V23" s="118"/>
      <c r="W23" s="118"/>
      <c r="X23" s="118"/>
      <c r="Y23" s="118"/>
      <c r="Z23" s="118"/>
      <c r="AA23" s="2"/>
      <c r="AB23" s="2"/>
      <c r="AC23" s="2"/>
      <c r="AD23" s="2"/>
      <c r="AE23" s="2"/>
      <c r="AF23" s="2"/>
      <c r="AG23" s="2"/>
      <c r="AH23" s="2"/>
      <c r="AI23" s="2"/>
      <c r="AJ23" s="2"/>
    </row>
    <row r="24" ht="14.25" customHeight="1">
      <c r="A24" s="2"/>
      <c r="B24" s="2"/>
      <c r="C24" s="130"/>
      <c r="D24" s="130"/>
      <c r="E24" s="130"/>
      <c r="F24" s="130"/>
      <c r="G24" s="130"/>
      <c r="H24" s="130"/>
      <c r="I24" s="130"/>
      <c r="J24" s="130"/>
      <c r="K24" s="2" t="s">
        <v>233</v>
      </c>
      <c r="L24" s="2"/>
      <c r="M24" s="2"/>
      <c r="N24" s="2"/>
      <c r="O24" s="2"/>
      <c r="P24" s="2"/>
      <c r="Q24" s="54" t="s">
        <v>232</v>
      </c>
      <c r="R24" s="118"/>
      <c r="S24" s="118"/>
      <c r="T24" s="118"/>
      <c r="U24" s="118"/>
      <c r="V24" s="118"/>
      <c r="W24" s="118"/>
      <c r="X24" s="118"/>
      <c r="Y24" s="118"/>
      <c r="Z24" s="118"/>
      <c r="AA24" s="2"/>
      <c r="AB24" s="2"/>
      <c r="AC24" s="2"/>
      <c r="AD24" s="2"/>
      <c r="AE24" s="2"/>
      <c r="AF24" s="2"/>
      <c r="AG24" s="2"/>
      <c r="AH24" s="2"/>
      <c r="AI24" s="2"/>
      <c r="AJ24" s="2"/>
    </row>
    <row r="25" ht="14.2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</row>
    <row r="26" ht="14.25" customHeight="1">
      <c r="A26" s="2"/>
      <c r="B26" s="2"/>
      <c r="C26" s="2"/>
      <c r="D26" s="2" t="s">
        <v>285</v>
      </c>
      <c r="E26" s="2" t="s">
        <v>306</v>
      </c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54" t="s">
        <v>307</v>
      </c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</row>
    <row r="27" ht="14.25" customHeight="1">
      <c r="A27" s="2"/>
      <c r="B27" s="2" t="s">
        <v>218</v>
      </c>
      <c r="C27" s="87" t="s">
        <v>219</v>
      </c>
      <c r="D27" s="87" t="s">
        <v>220</v>
      </c>
      <c r="E27" s="87" t="s">
        <v>221</v>
      </c>
      <c r="F27" s="87" t="s">
        <v>222</v>
      </c>
      <c r="G27" s="87" t="s">
        <v>223</v>
      </c>
      <c r="H27" s="87" t="s">
        <v>224</v>
      </c>
      <c r="I27" s="87" t="s">
        <v>225</v>
      </c>
      <c r="J27" s="87" t="s">
        <v>226</v>
      </c>
      <c r="K27" s="2" t="s">
        <v>228</v>
      </c>
      <c r="L27" s="2"/>
      <c r="M27" s="2"/>
      <c r="N27" s="2"/>
      <c r="O27" s="2"/>
      <c r="P27" s="2"/>
      <c r="Q27" s="54" t="s">
        <v>229</v>
      </c>
      <c r="R27" s="132">
        <v>40.0</v>
      </c>
      <c r="S27" s="133"/>
      <c r="T27" s="133"/>
      <c r="U27" s="133"/>
      <c r="V27" s="132">
        <v>40.0</v>
      </c>
      <c r="W27" s="92"/>
      <c r="X27" s="92"/>
      <c r="Y27" s="9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</row>
    <row r="28" ht="14.25" customHeight="1">
      <c r="A28" s="2"/>
      <c r="B28" s="87" t="s">
        <v>229</v>
      </c>
      <c r="C28" s="123"/>
      <c r="D28" s="123"/>
      <c r="E28" s="123"/>
      <c r="F28" s="123"/>
      <c r="G28" s="123"/>
      <c r="H28" s="123"/>
      <c r="I28" s="123"/>
      <c r="J28" s="123"/>
      <c r="K28" s="91">
        <v>-5.0</v>
      </c>
      <c r="L28" s="2" t="s">
        <v>227</v>
      </c>
      <c r="M28" s="2"/>
      <c r="N28" s="2"/>
      <c r="O28" s="2"/>
      <c r="P28" s="2"/>
      <c r="Q28" s="54" t="s">
        <v>230</v>
      </c>
      <c r="R28" s="104">
        <v>22.0</v>
      </c>
      <c r="S28" s="104">
        <v>19.0</v>
      </c>
      <c r="T28" s="104">
        <v>19.0</v>
      </c>
      <c r="U28" s="133"/>
      <c r="V28" s="104">
        <v>18.0</v>
      </c>
      <c r="W28" s="92"/>
      <c r="X28" s="132">
        <v>40.0</v>
      </c>
      <c r="Y28" s="9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</row>
    <row r="29" ht="14.25" customHeight="1">
      <c r="A29" s="2"/>
      <c r="B29" s="87" t="s">
        <v>230</v>
      </c>
      <c r="C29" s="123"/>
      <c r="D29" s="123"/>
      <c r="E29" s="123"/>
      <c r="F29" s="123"/>
      <c r="G29" s="123"/>
      <c r="H29" s="123"/>
      <c r="I29" s="123"/>
      <c r="J29" s="123"/>
      <c r="K29" s="91">
        <v>-2.0</v>
      </c>
      <c r="L29" s="2"/>
      <c r="M29" s="2"/>
      <c r="N29" s="2"/>
      <c r="O29" s="2"/>
      <c r="P29" s="2"/>
      <c r="Q29" s="54" t="s">
        <v>231</v>
      </c>
      <c r="R29" s="89"/>
      <c r="S29" s="132">
        <v>40.0</v>
      </c>
      <c r="T29" s="132">
        <v>40.0</v>
      </c>
      <c r="U29" s="133"/>
      <c r="V29" s="89"/>
      <c r="W29" s="132">
        <v>40.0</v>
      </c>
      <c r="X29" s="92"/>
      <c r="Y29" s="9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</row>
    <row r="30" ht="14.25" customHeight="1">
      <c r="A30" s="2"/>
      <c r="B30" s="87" t="s">
        <v>231</v>
      </c>
      <c r="C30" s="123"/>
      <c r="D30" s="123"/>
      <c r="E30" s="123"/>
      <c r="F30" s="123"/>
      <c r="G30" s="123"/>
      <c r="H30" s="123"/>
      <c r="I30" s="123"/>
      <c r="J30" s="123"/>
      <c r="K30" s="91">
        <v>2.0</v>
      </c>
      <c r="L30" s="2"/>
      <c r="M30" s="2"/>
      <c r="N30" s="2"/>
      <c r="O30" s="2"/>
      <c r="P30" s="2"/>
      <c r="Q30" s="54" t="s">
        <v>232</v>
      </c>
      <c r="R30" s="104">
        <v>21.0</v>
      </c>
      <c r="S30" s="132">
        <v>40.0</v>
      </c>
      <c r="T30" s="132">
        <v>40.0</v>
      </c>
      <c r="U30" s="132">
        <v>40.0</v>
      </c>
      <c r="V30" s="132">
        <v>40.0</v>
      </c>
      <c r="W30" s="132">
        <v>40.0</v>
      </c>
      <c r="X30" s="132">
        <v>40.0</v>
      </c>
      <c r="Y30" s="9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</row>
    <row r="31" ht="14.25" customHeight="1">
      <c r="A31" s="2"/>
      <c r="B31" s="87" t="s">
        <v>232</v>
      </c>
      <c r="C31" s="123"/>
      <c r="D31" s="123"/>
      <c r="E31" s="123"/>
      <c r="F31" s="123"/>
      <c r="G31" s="123"/>
      <c r="H31" s="123"/>
      <c r="I31" s="123"/>
      <c r="J31" s="123"/>
      <c r="K31" s="91">
        <v>5.0</v>
      </c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</row>
    <row r="32" ht="14.2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 t="s">
        <v>233</v>
      </c>
      <c r="L32" s="2"/>
      <c r="M32" s="2"/>
      <c r="N32" s="2"/>
      <c r="O32" s="2"/>
      <c r="P32" s="2"/>
      <c r="Q32" s="2"/>
      <c r="R32" s="54" t="s">
        <v>330</v>
      </c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</row>
    <row r="33" ht="14.25" customHeight="1">
      <c r="A33" s="2"/>
      <c r="B33" s="2"/>
      <c r="C33" s="54">
        <v>56.0</v>
      </c>
      <c r="D33" s="54">
        <v>49.0</v>
      </c>
      <c r="E33" s="54">
        <v>42.0</v>
      </c>
      <c r="F33" s="54">
        <v>35.0</v>
      </c>
      <c r="G33" s="54">
        <v>28.0</v>
      </c>
      <c r="H33" s="54">
        <v>21.0</v>
      </c>
      <c r="I33" s="54">
        <v>14.0</v>
      </c>
      <c r="J33" s="54">
        <v>7.0</v>
      </c>
      <c r="K33" s="54">
        <v>4.0</v>
      </c>
      <c r="L33" s="2"/>
      <c r="M33" s="2"/>
      <c r="N33" s="2"/>
      <c r="O33" s="2"/>
      <c r="P33" s="2"/>
      <c r="Q33" s="54" t="s">
        <v>229</v>
      </c>
      <c r="R33" s="104">
        <v>15.0</v>
      </c>
      <c r="S33" s="104">
        <v>18.0</v>
      </c>
      <c r="T33" s="132">
        <v>40.0</v>
      </c>
      <c r="U33" s="104">
        <v>24.0</v>
      </c>
      <c r="V33" s="104">
        <v>25.0</v>
      </c>
      <c r="W33" s="89"/>
      <c r="X33" s="104">
        <v>17.0</v>
      </c>
      <c r="Y33" s="104">
        <v>15.0</v>
      </c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</row>
    <row r="34" ht="14.25" customHeight="1">
      <c r="A34" s="2"/>
      <c r="B34" s="2"/>
      <c r="C34" s="2"/>
      <c r="D34" s="2" t="s">
        <v>307</v>
      </c>
      <c r="E34" s="2" t="s">
        <v>331</v>
      </c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54" t="s">
        <v>230</v>
      </c>
      <c r="R34" s="132">
        <v>40.0</v>
      </c>
      <c r="S34" s="132">
        <v>40.0</v>
      </c>
      <c r="T34" s="132">
        <v>40.0</v>
      </c>
      <c r="U34" s="132">
        <v>40.0</v>
      </c>
      <c r="V34" s="132">
        <v>40.0</v>
      </c>
      <c r="W34" s="132">
        <v>40.0</v>
      </c>
      <c r="X34" s="132">
        <v>40.0</v>
      </c>
      <c r="Y34" s="132">
        <v>40.0</v>
      </c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</row>
    <row r="35" ht="14.25" customHeight="1">
      <c r="A35" s="2"/>
      <c r="B35" s="2" t="s">
        <v>218</v>
      </c>
      <c r="C35" s="87" t="s">
        <v>219</v>
      </c>
      <c r="D35" s="87" t="s">
        <v>220</v>
      </c>
      <c r="E35" s="87" t="s">
        <v>221</v>
      </c>
      <c r="F35" s="87" t="s">
        <v>222</v>
      </c>
      <c r="G35" s="87" t="s">
        <v>223</v>
      </c>
      <c r="H35" s="87" t="s">
        <v>224</v>
      </c>
      <c r="I35" s="87" t="s">
        <v>225</v>
      </c>
      <c r="J35" s="87" t="s">
        <v>226</v>
      </c>
      <c r="K35" s="2" t="s">
        <v>228</v>
      </c>
      <c r="L35" s="2"/>
      <c r="M35" s="2"/>
      <c r="N35" s="2"/>
      <c r="O35" s="2"/>
      <c r="P35" s="2"/>
      <c r="Q35" s="54" t="s">
        <v>231</v>
      </c>
      <c r="R35" s="132">
        <v>40.0</v>
      </c>
      <c r="S35" s="132">
        <v>40.0</v>
      </c>
      <c r="T35" s="132">
        <v>40.0</v>
      </c>
      <c r="U35" s="132">
        <v>40.0</v>
      </c>
      <c r="V35" s="132">
        <v>40.0</v>
      </c>
      <c r="W35" s="132">
        <v>40.0</v>
      </c>
      <c r="X35" s="132">
        <v>40.0</v>
      </c>
      <c r="Y35" s="132">
        <v>40.0</v>
      </c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</row>
    <row r="36" ht="14.25" customHeight="1">
      <c r="A36" s="2"/>
      <c r="B36" s="87" t="s">
        <v>229</v>
      </c>
      <c r="C36" s="135" t="s">
        <v>332</v>
      </c>
      <c r="D36" s="140"/>
      <c r="E36" s="123"/>
      <c r="F36" s="123"/>
      <c r="G36" s="135" t="s">
        <v>335</v>
      </c>
      <c r="H36" s="123"/>
      <c r="I36" s="123"/>
      <c r="J36" s="123"/>
      <c r="K36" s="91">
        <v>-5.0</v>
      </c>
      <c r="L36" s="2" t="s">
        <v>227</v>
      </c>
      <c r="M36" s="2"/>
      <c r="N36" s="2"/>
      <c r="O36" s="2"/>
      <c r="P36" s="2"/>
      <c r="Q36" s="54" t="s">
        <v>232</v>
      </c>
      <c r="R36" s="123"/>
      <c r="S36" s="123"/>
      <c r="T36" s="104">
        <v>23.0</v>
      </c>
      <c r="U36" s="123"/>
      <c r="V36" s="123"/>
      <c r="W36" s="123"/>
      <c r="X36" s="123"/>
      <c r="Y36" s="132">
        <v>40.0</v>
      </c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</row>
    <row r="37" ht="14.25" customHeight="1">
      <c r="A37" s="2"/>
      <c r="B37" s="87" t="s">
        <v>230</v>
      </c>
      <c r="C37" s="104" t="s">
        <v>338</v>
      </c>
      <c r="D37" s="117" t="s">
        <v>339</v>
      </c>
      <c r="E37" s="117" t="s">
        <v>340</v>
      </c>
      <c r="F37" s="123"/>
      <c r="G37" s="117" t="s">
        <v>342</v>
      </c>
      <c r="H37" s="123"/>
      <c r="I37" s="137" t="s">
        <v>344</v>
      </c>
      <c r="J37" s="123"/>
      <c r="K37" s="91">
        <v>-2.0</v>
      </c>
      <c r="L37" s="2"/>
      <c r="M37" s="2"/>
      <c r="N37" s="2"/>
      <c r="O37" s="2"/>
      <c r="P37" s="2"/>
      <c r="Q37" s="2"/>
      <c r="R37" s="54" t="s">
        <v>219</v>
      </c>
      <c r="S37" s="54" t="s">
        <v>220</v>
      </c>
      <c r="T37" s="54" t="s">
        <v>221</v>
      </c>
      <c r="U37" s="54" t="s">
        <v>222</v>
      </c>
      <c r="V37" s="54" t="s">
        <v>223</v>
      </c>
      <c r="W37" s="54" t="s">
        <v>224</v>
      </c>
      <c r="X37" s="54" t="s">
        <v>225</v>
      </c>
      <c r="Y37" s="54" t="s">
        <v>226</v>
      </c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</row>
    <row r="38" ht="14.25" customHeight="1">
      <c r="A38" s="2"/>
      <c r="B38" s="87" t="s">
        <v>231</v>
      </c>
      <c r="C38" s="89"/>
      <c r="D38" s="135" t="s">
        <v>346</v>
      </c>
      <c r="E38" s="137" t="s">
        <v>347</v>
      </c>
      <c r="F38" s="123"/>
      <c r="G38" s="89"/>
      <c r="H38" s="137" t="s">
        <v>349</v>
      </c>
      <c r="I38" s="89"/>
      <c r="J38" s="123"/>
      <c r="K38" s="91">
        <v>2.0</v>
      </c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</row>
    <row r="39" ht="14.25" customHeight="1">
      <c r="A39" s="2"/>
      <c r="B39" s="87" t="s">
        <v>232</v>
      </c>
      <c r="C39" s="104" t="s">
        <v>352</v>
      </c>
      <c r="D39" s="137" t="s">
        <v>353</v>
      </c>
      <c r="E39" s="137" t="s">
        <v>354</v>
      </c>
      <c r="F39" s="137" t="s">
        <v>355</v>
      </c>
      <c r="G39" s="137" t="s">
        <v>356</v>
      </c>
      <c r="H39" s="137" t="s">
        <v>357</v>
      </c>
      <c r="I39" s="137" t="s">
        <v>358</v>
      </c>
      <c r="J39" s="123"/>
      <c r="K39" s="91">
        <v>5.0</v>
      </c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</row>
    <row r="40" ht="14.2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 t="s">
        <v>233</v>
      </c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</row>
    <row r="41" ht="14.2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</row>
    <row r="42" ht="14.25" customHeight="1">
      <c r="A42" s="2"/>
      <c r="B42" s="2"/>
      <c r="C42" s="2"/>
      <c r="D42" s="2" t="s">
        <v>330</v>
      </c>
      <c r="E42" s="2" t="s">
        <v>360</v>
      </c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</row>
    <row r="43" ht="14.25" customHeight="1">
      <c r="A43" s="2"/>
      <c r="B43" s="2" t="s">
        <v>218</v>
      </c>
      <c r="C43" s="87" t="s">
        <v>219</v>
      </c>
      <c r="D43" s="87" t="s">
        <v>220</v>
      </c>
      <c r="E43" s="87" t="s">
        <v>221</v>
      </c>
      <c r="F43" s="87" t="s">
        <v>222</v>
      </c>
      <c r="G43" s="87" t="s">
        <v>223</v>
      </c>
      <c r="H43" s="87" t="s">
        <v>224</v>
      </c>
      <c r="I43" s="87" t="s">
        <v>225</v>
      </c>
      <c r="J43" s="87" t="s">
        <v>226</v>
      </c>
      <c r="K43" s="2" t="s">
        <v>228</v>
      </c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</row>
    <row r="44" ht="14.25" customHeight="1">
      <c r="A44" s="2"/>
      <c r="B44" s="87" t="s">
        <v>229</v>
      </c>
      <c r="C44" s="104" t="s">
        <v>361</v>
      </c>
      <c r="D44" s="104" t="s">
        <v>362</v>
      </c>
      <c r="E44" s="135" t="s">
        <v>363</v>
      </c>
      <c r="F44" s="104" t="s">
        <v>364</v>
      </c>
      <c r="G44" s="104" t="s">
        <v>365</v>
      </c>
      <c r="H44" s="123"/>
      <c r="I44" s="104" t="s">
        <v>366</v>
      </c>
      <c r="J44" s="104" t="s">
        <v>367</v>
      </c>
      <c r="K44" s="91">
        <v>-5.0</v>
      </c>
      <c r="L44" s="2" t="s">
        <v>227</v>
      </c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</row>
    <row r="45" ht="14.25" customHeight="1">
      <c r="A45" s="2"/>
      <c r="B45" s="87" t="s">
        <v>230</v>
      </c>
      <c r="C45" s="137" t="s">
        <v>368</v>
      </c>
      <c r="D45" s="137" t="s">
        <v>369</v>
      </c>
      <c r="E45" s="137" t="s">
        <v>370</v>
      </c>
      <c r="F45" s="137" t="s">
        <v>371</v>
      </c>
      <c r="G45" s="137" t="s">
        <v>372</v>
      </c>
      <c r="H45" s="137" t="s">
        <v>373</v>
      </c>
      <c r="I45" s="137" t="s">
        <v>374</v>
      </c>
      <c r="J45" s="137" t="s">
        <v>375</v>
      </c>
      <c r="K45" s="91">
        <v>-2.0</v>
      </c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</row>
    <row r="46" ht="14.25" customHeight="1">
      <c r="A46" s="2"/>
      <c r="B46" s="87" t="s">
        <v>231</v>
      </c>
      <c r="C46" s="137" t="s">
        <v>376</v>
      </c>
      <c r="D46" s="132" t="s">
        <v>377</v>
      </c>
      <c r="E46" s="132" t="s">
        <v>378</v>
      </c>
      <c r="F46" s="132" t="s">
        <v>379</v>
      </c>
      <c r="G46" s="132" t="s">
        <v>380</v>
      </c>
      <c r="H46" s="132" t="s">
        <v>381</v>
      </c>
      <c r="I46" s="132" t="s">
        <v>382</v>
      </c>
      <c r="J46" s="132" t="s">
        <v>383</v>
      </c>
      <c r="K46" s="91">
        <v>2.0</v>
      </c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</row>
    <row r="47" ht="14.25" customHeight="1">
      <c r="A47" s="2"/>
      <c r="B47" s="87" t="s">
        <v>232</v>
      </c>
      <c r="C47" s="123"/>
      <c r="D47" s="123"/>
      <c r="E47" s="117" t="s">
        <v>384</v>
      </c>
      <c r="F47" s="123"/>
      <c r="G47" s="123"/>
      <c r="H47" s="123"/>
      <c r="I47" s="123"/>
      <c r="J47" s="138" t="s">
        <v>385</v>
      </c>
      <c r="K47" s="91">
        <v>5.0</v>
      </c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</row>
    <row r="48" ht="14.2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 t="s">
        <v>233</v>
      </c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</row>
    <row r="49" ht="14.25" customHeight="1">
      <c r="A49" s="2"/>
      <c r="B49" s="2"/>
      <c r="C49" s="54">
        <v>56.0</v>
      </c>
      <c r="D49" s="54">
        <v>49.0</v>
      </c>
      <c r="E49" s="54">
        <v>42.0</v>
      </c>
      <c r="F49" s="54">
        <v>35.0</v>
      </c>
      <c r="G49" s="54">
        <v>28.0</v>
      </c>
      <c r="H49" s="54">
        <v>21.0</v>
      </c>
      <c r="I49" s="54">
        <v>14.0</v>
      </c>
      <c r="J49" s="54">
        <v>7.0</v>
      </c>
      <c r="K49" s="54">
        <v>4.0</v>
      </c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</row>
    <row r="50" ht="14.2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</row>
    <row r="51" ht="14.2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</row>
    <row r="52" ht="14.2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</row>
    <row r="53" ht="14.2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</row>
    <row r="54" ht="14.2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</row>
    <row r="55" ht="14.2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</row>
    <row r="56" ht="14.2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</row>
    <row r="57" ht="14.2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</row>
    <row r="58" ht="14.2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</row>
    <row r="59" ht="14.2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</row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scale="75" orientation="portrait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" width="8.14"/>
    <col customWidth="1" min="3" max="3" width="11.29"/>
    <col customWidth="1" min="4" max="8" width="8.29"/>
    <col customWidth="1" min="9" max="9" width="11.29"/>
    <col customWidth="1" min="10" max="12" width="8.29"/>
    <col customWidth="1" min="13" max="36" width="11.43"/>
  </cols>
  <sheetData>
    <row r="1" ht="14.25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54" t="s">
        <v>243</v>
      </c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</row>
    <row r="2" ht="14.25" customHeight="1">
      <c r="A2" s="2"/>
      <c r="B2" s="2"/>
      <c r="C2" s="2"/>
      <c r="D2" s="2" t="s">
        <v>243</v>
      </c>
      <c r="E2" s="2" t="s">
        <v>244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 t="s">
        <v>219</v>
      </c>
      <c r="S2" s="2" t="s">
        <v>220</v>
      </c>
      <c r="T2" s="2" t="s">
        <v>221</v>
      </c>
      <c r="U2" s="2" t="s">
        <v>222</v>
      </c>
      <c r="V2" s="2" t="s">
        <v>223</v>
      </c>
      <c r="W2" s="2" t="s">
        <v>224</v>
      </c>
      <c r="X2" s="2" t="s">
        <v>225</v>
      </c>
      <c r="Y2" s="2" t="s">
        <v>226</v>
      </c>
      <c r="Z2" s="2"/>
      <c r="AA2" s="14" t="s">
        <v>245</v>
      </c>
      <c r="AB2" s="14" t="s">
        <v>219</v>
      </c>
      <c r="AC2" s="14" t="s">
        <v>220</v>
      </c>
      <c r="AD2" s="14" t="s">
        <v>221</v>
      </c>
      <c r="AE2" s="14" t="s">
        <v>222</v>
      </c>
      <c r="AF2" s="14" t="s">
        <v>223</v>
      </c>
      <c r="AG2" s="14" t="s">
        <v>224</v>
      </c>
      <c r="AH2" s="14" t="s">
        <v>225</v>
      </c>
      <c r="AI2" s="14" t="s">
        <v>226</v>
      </c>
      <c r="AJ2" s="23" t="s">
        <v>246</v>
      </c>
    </row>
    <row r="3" ht="14.25" customHeight="1">
      <c r="A3" s="2"/>
      <c r="B3" s="2" t="s">
        <v>218</v>
      </c>
      <c r="C3" s="2" t="s">
        <v>219</v>
      </c>
      <c r="D3" s="2" t="s">
        <v>220</v>
      </c>
      <c r="E3" s="87" t="s">
        <v>221</v>
      </c>
      <c r="F3" s="87" t="s">
        <v>222</v>
      </c>
      <c r="G3" s="87" t="s">
        <v>223</v>
      </c>
      <c r="H3" s="87" t="s">
        <v>224</v>
      </c>
      <c r="I3" s="87" t="s">
        <v>225</v>
      </c>
      <c r="J3" s="87" t="s">
        <v>226</v>
      </c>
      <c r="K3" s="2" t="s">
        <v>228</v>
      </c>
      <c r="L3" s="2"/>
      <c r="M3" s="2"/>
      <c r="N3" s="2"/>
      <c r="O3" s="2"/>
      <c r="P3" s="2"/>
      <c r="Q3" s="87" t="s">
        <v>229</v>
      </c>
      <c r="R3" s="88"/>
      <c r="S3" s="88"/>
      <c r="T3" s="89"/>
      <c r="U3" s="89"/>
      <c r="V3" s="89"/>
      <c r="W3" s="89"/>
      <c r="X3" s="89"/>
      <c r="Y3" s="89"/>
      <c r="Z3" s="2"/>
      <c r="AA3" s="14" t="s">
        <v>229</v>
      </c>
      <c r="AB3" s="14">
        <f t="shared" ref="AB3:AI3" si="1">SUM(R3,R9,R15,R21,R27,R33)</f>
        <v>55</v>
      </c>
      <c r="AC3" s="14">
        <f t="shared" si="1"/>
        <v>18</v>
      </c>
      <c r="AD3" s="14">
        <f t="shared" si="1"/>
        <v>40</v>
      </c>
      <c r="AE3" s="14">
        <f t="shared" si="1"/>
        <v>24</v>
      </c>
      <c r="AF3" s="14">
        <f t="shared" si="1"/>
        <v>65</v>
      </c>
      <c r="AG3" s="14">
        <f t="shared" si="1"/>
        <v>0</v>
      </c>
      <c r="AH3" s="14">
        <f t="shared" si="1"/>
        <v>17</v>
      </c>
      <c r="AI3" s="14">
        <f t="shared" si="1"/>
        <v>15</v>
      </c>
      <c r="AJ3" s="14">
        <f t="shared" ref="AJ3:AJ6" si="3">SUM(AB3:AI3)</f>
        <v>234</v>
      </c>
    </row>
    <row r="4" ht="14.25" customHeight="1">
      <c r="A4" s="2"/>
      <c r="B4" s="87" t="s">
        <v>229</v>
      </c>
      <c r="C4" s="89"/>
      <c r="D4" s="89"/>
      <c r="E4" s="89"/>
      <c r="F4" s="89"/>
      <c r="G4" s="89"/>
      <c r="H4" s="90"/>
      <c r="I4" s="2"/>
      <c r="J4" s="2"/>
      <c r="K4" s="91">
        <v>-5.0</v>
      </c>
      <c r="L4" s="2" t="s">
        <v>227</v>
      </c>
      <c r="M4" s="2"/>
      <c r="N4" s="2"/>
      <c r="O4" s="2"/>
      <c r="P4" s="2"/>
      <c r="Q4" s="87" t="s">
        <v>230</v>
      </c>
      <c r="R4" s="88"/>
      <c r="S4" s="88"/>
      <c r="T4" s="92"/>
      <c r="U4" s="92"/>
      <c r="V4" s="92"/>
      <c r="W4" s="92"/>
      <c r="X4" s="92"/>
      <c r="Y4" s="92"/>
      <c r="Z4" s="2"/>
      <c r="AA4" s="14" t="s">
        <v>230</v>
      </c>
      <c r="AB4" s="14">
        <f t="shared" ref="AB4:AI4" si="2">SUM(R4,R10,R16,R22,R28,R34)</f>
        <v>62</v>
      </c>
      <c r="AC4" s="14">
        <f t="shared" si="2"/>
        <v>59</v>
      </c>
      <c r="AD4" s="14">
        <f t="shared" si="2"/>
        <v>59</v>
      </c>
      <c r="AE4" s="14">
        <f t="shared" si="2"/>
        <v>40</v>
      </c>
      <c r="AF4" s="14">
        <f t="shared" si="2"/>
        <v>58</v>
      </c>
      <c r="AG4" s="14">
        <f t="shared" si="2"/>
        <v>40</v>
      </c>
      <c r="AH4" s="14">
        <f t="shared" si="2"/>
        <v>80</v>
      </c>
      <c r="AI4" s="14">
        <f t="shared" si="2"/>
        <v>40</v>
      </c>
      <c r="AJ4" s="14">
        <f t="shared" si="3"/>
        <v>438</v>
      </c>
    </row>
    <row r="5" ht="14.25" customHeight="1">
      <c r="A5" s="2"/>
      <c r="B5" s="87" t="s">
        <v>230</v>
      </c>
      <c r="C5" s="89"/>
      <c r="D5" s="89"/>
      <c r="E5" s="92"/>
      <c r="F5" s="92"/>
      <c r="G5" s="92"/>
      <c r="H5" s="93"/>
      <c r="I5" s="2"/>
      <c r="J5" s="2"/>
      <c r="K5" s="91">
        <v>-2.0</v>
      </c>
      <c r="L5" s="2"/>
      <c r="M5" s="2"/>
      <c r="N5" s="2"/>
      <c r="O5" s="2"/>
      <c r="P5" s="2"/>
      <c r="Q5" s="87" t="s">
        <v>231</v>
      </c>
      <c r="R5" s="88"/>
      <c r="S5" s="88"/>
      <c r="T5" s="92"/>
      <c r="U5" s="92"/>
      <c r="V5" s="92"/>
      <c r="W5" s="92"/>
      <c r="X5" s="92"/>
      <c r="Y5" s="92"/>
      <c r="Z5" s="2"/>
      <c r="AA5" s="14" t="s">
        <v>231</v>
      </c>
      <c r="AB5" s="14">
        <f t="shared" ref="AB5:AI5" si="4">SUM(R5,R11,R17,R23,R29,R35)</f>
        <v>40</v>
      </c>
      <c r="AC5" s="14">
        <f t="shared" si="4"/>
        <v>80</v>
      </c>
      <c r="AD5" s="14">
        <f t="shared" si="4"/>
        <v>80</v>
      </c>
      <c r="AE5" s="14">
        <f t="shared" si="4"/>
        <v>40</v>
      </c>
      <c r="AF5" s="14">
        <f t="shared" si="4"/>
        <v>40</v>
      </c>
      <c r="AG5" s="14">
        <f t="shared" si="4"/>
        <v>80</v>
      </c>
      <c r="AH5" s="14">
        <f t="shared" si="4"/>
        <v>40</v>
      </c>
      <c r="AI5" s="14">
        <f t="shared" si="4"/>
        <v>40</v>
      </c>
      <c r="AJ5" s="14">
        <f t="shared" si="3"/>
        <v>440</v>
      </c>
    </row>
    <row r="6" ht="14.25" customHeight="1">
      <c r="A6" s="2"/>
      <c r="B6" s="94" t="s">
        <v>231</v>
      </c>
      <c r="C6" s="95"/>
      <c r="D6" s="95"/>
      <c r="E6" s="96"/>
      <c r="F6" s="96"/>
      <c r="G6" s="96"/>
      <c r="H6" s="97"/>
      <c r="I6" s="2"/>
      <c r="J6" s="2"/>
      <c r="K6" s="91">
        <v>2.0</v>
      </c>
      <c r="L6" s="2"/>
      <c r="M6" s="2"/>
      <c r="N6" s="2"/>
      <c r="O6" s="2"/>
      <c r="P6" s="2"/>
      <c r="Q6" s="87" t="s">
        <v>232</v>
      </c>
      <c r="R6" s="88"/>
      <c r="S6" s="88"/>
      <c r="T6" s="98"/>
      <c r="U6" s="99"/>
      <c r="V6" s="99"/>
      <c r="W6" s="99"/>
      <c r="X6" s="99"/>
      <c r="Y6" s="99"/>
      <c r="Z6" s="2"/>
      <c r="AA6" s="14" t="s">
        <v>232</v>
      </c>
      <c r="AB6" s="14">
        <f t="shared" ref="AB6:AI6" si="5">SUM(R6,R12,R18,R24,R30,R36)</f>
        <v>21</v>
      </c>
      <c r="AC6" s="14">
        <f t="shared" si="5"/>
        <v>40</v>
      </c>
      <c r="AD6" s="14">
        <f t="shared" si="5"/>
        <v>63</v>
      </c>
      <c r="AE6" s="14">
        <f t="shared" si="5"/>
        <v>40</v>
      </c>
      <c r="AF6" s="14">
        <f t="shared" si="5"/>
        <v>40</v>
      </c>
      <c r="AG6" s="14">
        <f t="shared" si="5"/>
        <v>40</v>
      </c>
      <c r="AH6" s="14">
        <f t="shared" si="5"/>
        <v>40</v>
      </c>
      <c r="AI6" s="14">
        <f t="shared" si="5"/>
        <v>40</v>
      </c>
      <c r="AJ6" s="14">
        <f t="shared" si="3"/>
        <v>324</v>
      </c>
    </row>
    <row r="7" ht="14.25" customHeight="1">
      <c r="A7" s="2"/>
      <c r="B7" s="87" t="s">
        <v>232</v>
      </c>
      <c r="C7" s="98"/>
      <c r="D7" s="98"/>
      <c r="E7" s="98"/>
      <c r="F7" s="98"/>
      <c r="G7" s="98"/>
      <c r="H7" s="98"/>
      <c r="I7" s="2"/>
      <c r="J7" s="2"/>
      <c r="K7" s="91">
        <v>5.0</v>
      </c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>
        <f t="shared" ref="AB7:AJ7" si="6">SUM(AB3:AB6)</f>
        <v>178</v>
      </c>
      <c r="AC7" s="2">
        <f t="shared" si="6"/>
        <v>197</v>
      </c>
      <c r="AD7" s="2">
        <f t="shared" si="6"/>
        <v>242</v>
      </c>
      <c r="AE7" s="2">
        <f t="shared" si="6"/>
        <v>144</v>
      </c>
      <c r="AF7" s="2">
        <f t="shared" si="6"/>
        <v>203</v>
      </c>
      <c r="AG7" s="2">
        <f t="shared" si="6"/>
        <v>160</v>
      </c>
      <c r="AH7" s="2">
        <f t="shared" si="6"/>
        <v>177</v>
      </c>
      <c r="AI7" s="2">
        <f t="shared" si="6"/>
        <v>135</v>
      </c>
      <c r="AJ7" s="2">
        <f t="shared" si="6"/>
        <v>1436</v>
      </c>
    </row>
    <row r="8" ht="14.2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 t="s">
        <v>233</v>
      </c>
      <c r="L8" s="2"/>
      <c r="M8" s="2"/>
      <c r="N8" s="2"/>
      <c r="O8" s="2"/>
      <c r="P8" s="2"/>
      <c r="Q8" s="2"/>
      <c r="R8" s="54" t="s">
        <v>248</v>
      </c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</row>
    <row r="9" ht="14.2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54" t="s">
        <v>229</v>
      </c>
      <c r="R9" s="139"/>
      <c r="S9" s="139"/>
      <c r="T9" s="140"/>
      <c r="U9" s="88"/>
      <c r="V9" s="95"/>
      <c r="W9" s="89"/>
      <c r="X9" s="92"/>
      <c r="Y9" s="9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</row>
    <row r="10" ht="14.25" customHeight="1">
      <c r="A10" s="2"/>
      <c r="B10" s="2"/>
      <c r="C10" s="2"/>
      <c r="D10" s="2" t="s">
        <v>248</v>
      </c>
      <c r="E10" s="2" t="s">
        <v>249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54" t="s">
        <v>230</v>
      </c>
      <c r="R10" s="139"/>
      <c r="S10" s="139"/>
      <c r="U10" s="95"/>
      <c r="V10" s="95"/>
      <c r="W10" s="92"/>
      <c r="X10" s="99"/>
      <c r="Y10" s="99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</row>
    <row r="11" ht="14.25" customHeight="1">
      <c r="A11" s="2"/>
      <c r="B11" s="2" t="s">
        <v>218</v>
      </c>
      <c r="C11" s="87" t="s">
        <v>219</v>
      </c>
      <c r="D11" s="87" t="s">
        <v>220</v>
      </c>
      <c r="E11" s="87" t="s">
        <v>221</v>
      </c>
      <c r="F11" s="87" t="s">
        <v>222</v>
      </c>
      <c r="G11" s="87" t="s">
        <v>223</v>
      </c>
      <c r="H11" s="87" t="s">
        <v>224</v>
      </c>
      <c r="I11" s="87" t="s">
        <v>225</v>
      </c>
      <c r="J11" s="87" t="s">
        <v>226</v>
      </c>
      <c r="K11" s="2" t="s">
        <v>228</v>
      </c>
      <c r="L11" s="2"/>
      <c r="M11" s="2"/>
      <c r="N11" s="2"/>
      <c r="O11" s="2"/>
      <c r="P11" s="2"/>
      <c r="Q11" s="54" t="s">
        <v>231</v>
      </c>
      <c r="R11" s="139"/>
      <c r="S11" s="139"/>
      <c r="T11" s="133"/>
      <c r="U11" s="95"/>
      <c r="V11" s="95"/>
      <c r="W11" s="95"/>
      <c r="X11" s="95"/>
      <c r="Y11" s="95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</row>
    <row r="12" ht="14.25" customHeight="1">
      <c r="A12" s="2"/>
      <c r="B12" s="87" t="s">
        <v>229</v>
      </c>
      <c r="C12" s="141"/>
      <c r="D12" s="141"/>
      <c r="E12" s="141"/>
      <c r="F12" s="88"/>
      <c r="G12" s="95"/>
      <c r="H12" s="88"/>
      <c r="I12" s="89"/>
      <c r="J12" s="90"/>
      <c r="K12" s="91">
        <v>-5.0</v>
      </c>
      <c r="L12" s="2" t="s">
        <v>227</v>
      </c>
      <c r="M12" s="2"/>
      <c r="N12" s="2"/>
      <c r="O12" s="2"/>
      <c r="P12" s="2"/>
      <c r="Q12" s="54" t="s">
        <v>232</v>
      </c>
      <c r="R12" s="88"/>
      <c r="S12" s="88"/>
      <c r="T12" s="133"/>
      <c r="U12" s="95"/>
      <c r="V12" s="95"/>
      <c r="W12" s="95"/>
      <c r="X12" s="95"/>
      <c r="Y12" s="95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</row>
    <row r="13" ht="14.25" customHeight="1">
      <c r="A13" s="2"/>
      <c r="B13" s="87" t="s">
        <v>230</v>
      </c>
      <c r="C13" s="142"/>
      <c r="D13" s="141"/>
      <c r="E13" s="141"/>
      <c r="F13" s="95"/>
      <c r="G13" s="95"/>
      <c r="H13" s="95"/>
      <c r="I13" s="92"/>
      <c r="J13" s="93"/>
      <c r="K13" s="91">
        <v>-2.0</v>
      </c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</row>
    <row r="14" ht="14.25" customHeight="1">
      <c r="A14" s="2"/>
      <c r="B14" s="87" t="s">
        <v>231</v>
      </c>
      <c r="C14" s="139"/>
      <c r="D14" s="143"/>
      <c r="E14" s="141"/>
      <c r="F14" s="95"/>
      <c r="G14" s="95"/>
      <c r="H14" s="95"/>
      <c r="I14" s="95"/>
      <c r="J14" s="95"/>
      <c r="K14" s="91">
        <v>2.0</v>
      </c>
      <c r="L14" s="2"/>
      <c r="M14" s="2"/>
      <c r="N14" s="2"/>
      <c r="O14" s="2"/>
      <c r="P14" s="2"/>
      <c r="Q14" s="2"/>
      <c r="R14" s="54" t="s">
        <v>266</v>
      </c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</row>
    <row r="15" ht="14.25" customHeight="1">
      <c r="A15" s="2"/>
      <c r="B15" s="87" t="s">
        <v>232</v>
      </c>
      <c r="C15" s="148"/>
      <c r="D15" s="149"/>
      <c r="E15" s="141"/>
      <c r="F15" s="147"/>
      <c r="G15" s="147"/>
      <c r="H15" s="95"/>
      <c r="I15" s="95"/>
      <c r="J15" s="95"/>
      <c r="K15" s="91">
        <v>5.0</v>
      </c>
      <c r="L15" s="2"/>
      <c r="M15" s="2"/>
      <c r="N15" s="2"/>
      <c r="O15" s="2"/>
      <c r="P15" s="2"/>
      <c r="Q15" s="54" t="s">
        <v>229</v>
      </c>
      <c r="R15" s="118"/>
      <c r="S15" s="118"/>
      <c r="T15" s="118"/>
      <c r="U15" s="118"/>
      <c r="V15" s="118"/>
      <c r="W15" s="144"/>
      <c r="X15" s="144"/>
      <c r="Y15" s="95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</row>
    <row r="16" ht="14.25" customHeight="1">
      <c r="A16" s="2"/>
      <c r="B16" s="2"/>
      <c r="C16" s="3"/>
      <c r="D16" s="3"/>
      <c r="E16" s="2"/>
      <c r="F16" s="2"/>
      <c r="G16" s="2"/>
      <c r="H16" s="2"/>
      <c r="I16" s="2"/>
      <c r="J16" s="2"/>
      <c r="K16" s="2" t="s">
        <v>233</v>
      </c>
      <c r="L16" s="2"/>
      <c r="M16" s="2"/>
      <c r="N16" s="2"/>
      <c r="O16" s="2"/>
      <c r="P16" s="2"/>
      <c r="Q16" s="54" t="s">
        <v>230</v>
      </c>
      <c r="R16" s="118"/>
      <c r="S16" s="118"/>
      <c r="T16" s="118"/>
      <c r="U16" s="118"/>
      <c r="V16" s="118"/>
      <c r="W16" s="133"/>
      <c r="X16" s="133"/>
      <c r="Y16" s="95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</row>
    <row r="17" ht="14.25" customHeight="1">
      <c r="A17" s="2"/>
      <c r="B17" s="2"/>
      <c r="C17" s="150">
        <v>56.0</v>
      </c>
      <c r="D17" s="150">
        <v>49.0</v>
      </c>
      <c r="E17" s="54">
        <v>42.0</v>
      </c>
      <c r="F17" s="54">
        <v>35.0</v>
      </c>
      <c r="G17" s="54">
        <v>28.0</v>
      </c>
      <c r="H17" s="54">
        <v>21.0</v>
      </c>
      <c r="I17" s="54">
        <v>14.0</v>
      </c>
      <c r="J17" s="54">
        <v>7.0</v>
      </c>
      <c r="K17" s="54">
        <v>4.0</v>
      </c>
      <c r="L17" s="2"/>
      <c r="M17" s="2"/>
      <c r="N17" s="2"/>
      <c r="O17" s="2"/>
      <c r="P17" s="2"/>
      <c r="Q17" s="54" t="s">
        <v>231</v>
      </c>
      <c r="R17" s="141"/>
      <c r="S17" s="118"/>
      <c r="T17" s="118"/>
      <c r="U17" s="118"/>
      <c r="V17" s="118"/>
      <c r="W17" s="133"/>
      <c r="X17" s="133"/>
      <c r="Y17" s="95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</row>
    <row r="18" ht="14.25" customHeight="1">
      <c r="A18" s="2"/>
      <c r="B18" s="2"/>
      <c r="C18" s="3"/>
      <c r="D18" s="3" t="s">
        <v>266</v>
      </c>
      <c r="E18" s="2" t="s">
        <v>275</v>
      </c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54" t="s">
        <v>232</v>
      </c>
      <c r="R18" s="141"/>
      <c r="S18" s="118"/>
      <c r="T18" s="118"/>
      <c r="U18" s="118"/>
      <c r="V18" s="118"/>
      <c r="W18" s="133"/>
      <c r="X18" s="133"/>
      <c r="Y18" s="95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</row>
    <row r="19" ht="14.25" customHeight="1">
      <c r="A19" s="2"/>
      <c r="B19" s="2" t="s">
        <v>218</v>
      </c>
      <c r="C19" s="94" t="s">
        <v>219</v>
      </c>
      <c r="D19" s="94" t="s">
        <v>220</v>
      </c>
      <c r="E19" s="87" t="s">
        <v>221</v>
      </c>
      <c r="F19" s="87" t="s">
        <v>222</v>
      </c>
      <c r="G19" s="87" t="s">
        <v>223</v>
      </c>
      <c r="H19" s="87" t="s">
        <v>224</v>
      </c>
      <c r="I19" s="87" t="s">
        <v>225</v>
      </c>
      <c r="J19" s="87" t="s">
        <v>226</v>
      </c>
      <c r="K19" s="2" t="s">
        <v>228</v>
      </c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</row>
    <row r="20" ht="14.25" customHeight="1">
      <c r="A20" s="2"/>
      <c r="B20" s="87" t="s">
        <v>229</v>
      </c>
      <c r="C20" s="142"/>
      <c r="D20" s="139"/>
      <c r="E20" s="139"/>
      <c r="F20" s="139"/>
      <c r="G20" s="139"/>
      <c r="H20" s="139"/>
      <c r="I20" s="140"/>
      <c r="J20" s="145"/>
      <c r="K20" s="91">
        <v>-5.0</v>
      </c>
      <c r="L20" s="2" t="s">
        <v>227</v>
      </c>
      <c r="M20" s="2"/>
      <c r="N20" s="2"/>
      <c r="O20" s="2"/>
      <c r="P20" s="2"/>
      <c r="Q20" s="2"/>
      <c r="R20" s="54" t="s">
        <v>285</v>
      </c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</row>
    <row r="21" ht="14.25" customHeight="1">
      <c r="A21" s="2"/>
      <c r="B21" s="87" t="s">
        <v>230</v>
      </c>
      <c r="C21" s="151"/>
      <c r="D21" s="139"/>
      <c r="E21" s="139"/>
      <c r="F21" s="139"/>
      <c r="G21" s="139"/>
      <c r="H21" s="139"/>
      <c r="I21" s="95"/>
      <c r="J21" s="146"/>
      <c r="K21" s="91">
        <v>-2.0</v>
      </c>
      <c r="L21" s="2"/>
      <c r="M21" s="2"/>
      <c r="N21" s="2"/>
      <c r="O21" s="2"/>
      <c r="P21" s="2"/>
      <c r="Q21" s="54" t="s">
        <v>229</v>
      </c>
      <c r="R21" s="118"/>
      <c r="S21" s="118"/>
      <c r="T21" s="118"/>
      <c r="U21" s="118"/>
      <c r="V21" s="118"/>
      <c r="W21" s="118"/>
      <c r="X21" s="118"/>
      <c r="Y21" s="118"/>
      <c r="Z21" s="118"/>
      <c r="AA21" s="2"/>
      <c r="AB21" s="2"/>
      <c r="AC21" s="2"/>
      <c r="AD21" s="2"/>
      <c r="AE21" s="2"/>
      <c r="AF21" s="2"/>
      <c r="AG21" s="2"/>
      <c r="AH21" s="2"/>
      <c r="AI21" s="2"/>
      <c r="AJ21" s="2"/>
    </row>
    <row r="22" ht="14.25" customHeight="1">
      <c r="A22" s="2"/>
      <c r="B22" s="87" t="s">
        <v>231</v>
      </c>
      <c r="C22" s="141"/>
      <c r="D22" s="139"/>
      <c r="E22" s="139"/>
      <c r="F22" s="139"/>
      <c r="G22" s="139"/>
      <c r="H22" s="139"/>
      <c r="I22" s="95"/>
      <c r="J22" s="146"/>
      <c r="K22" s="91">
        <v>2.0</v>
      </c>
      <c r="L22" s="2"/>
      <c r="M22" s="2"/>
      <c r="N22" s="2"/>
      <c r="O22" s="2"/>
      <c r="P22" s="2"/>
      <c r="Q22" s="54" t="s">
        <v>230</v>
      </c>
      <c r="R22" s="118"/>
      <c r="S22" s="118"/>
      <c r="T22" s="118"/>
      <c r="U22" s="118"/>
      <c r="V22" s="118"/>
      <c r="W22" s="118"/>
      <c r="X22" s="118"/>
      <c r="Y22" s="118"/>
      <c r="Z22" s="118"/>
      <c r="AA22" s="2"/>
      <c r="AB22" s="2"/>
      <c r="AC22" s="2"/>
      <c r="AD22" s="2"/>
      <c r="AE22" s="2"/>
      <c r="AF22" s="2"/>
      <c r="AG22" s="2"/>
      <c r="AH22" s="2"/>
      <c r="AI22" s="2"/>
      <c r="AJ22" s="2"/>
    </row>
    <row r="23" ht="14.25" customHeight="1">
      <c r="A23" s="2"/>
      <c r="B23" s="87" t="s">
        <v>232</v>
      </c>
      <c r="C23" s="148"/>
      <c r="D23" s="139"/>
      <c r="E23" s="139"/>
      <c r="F23" s="139"/>
      <c r="G23" s="139"/>
      <c r="H23" s="139"/>
      <c r="I23" s="147"/>
      <c r="J23" s="152"/>
      <c r="K23" s="91">
        <v>5.0</v>
      </c>
      <c r="L23" s="2"/>
      <c r="M23" s="2"/>
      <c r="N23" s="2"/>
      <c r="O23" s="2"/>
      <c r="P23" s="2"/>
      <c r="Q23" s="54" t="s">
        <v>231</v>
      </c>
      <c r="R23" s="118"/>
      <c r="S23" s="118"/>
      <c r="T23" s="118"/>
      <c r="U23" s="118"/>
      <c r="V23" s="118"/>
      <c r="W23" s="118"/>
      <c r="X23" s="118"/>
      <c r="Y23" s="118"/>
      <c r="Z23" s="118"/>
      <c r="AA23" s="2"/>
      <c r="AB23" s="2"/>
      <c r="AC23" s="2"/>
      <c r="AD23" s="2"/>
      <c r="AE23" s="2"/>
      <c r="AF23" s="2"/>
      <c r="AG23" s="2"/>
      <c r="AH23" s="2"/>
      <c r="AI23" s="2"/>
      <c r="AJ23" s="2"/>
    </row>
    <row r="24" ht="14.25" customHeight="1">
      <c r="A24" s="2"/>
      <c r="B24" s="2"/>
      <c r="C24" s="130"/>
      <c r="D24" s="130"/>
      <c r="E24" s="130"/>
      <c r="F24" s="130"/>
      <c r="G24" s="130"/>
      <c r="H24" s="130"/>
      <c r="I24" s="130"/>
      <c r="J24" s="130"/>
      <c r="K24" s="2" t="s">
        <v>233</v>
      </c>
      <c r="L24" s="2"/>
      <c r="M24" s="2"/>
      <c r="N24" s="2"/>
      <c r="O24" s="2"/>
      <c r="P24" s="2"/>
      <c r="Q24" s="54" t="s">
        <v>232</v>
      </c>
      <c r="R24" s="118"/>
      <c r="S24" s="118"/>
      <c r="T24" s="118"/>
      <c r="U24" s="118"/>
      <c r="V24" s="118"/>
      <c r="W24" s="118"/>
      <c r="X24" s="118"/>
      <c r="Y24" s="118"/>
      <c r="Z24" s="118"/>
      <c r="AA24" s="2"/>
      <c r="AB24" s="2"/>
      <c r="AC24" s="2"/>
      <c r="AD24" s="2"/>
      <c r="AE24" s="2"/>
      <c r="AF24" s="2"/>
      <c r="AG24" s="2"/>
      <c r="AH24" s="2"/>
      <c r="AI24" s="2"/>
      <c r="AJ24" s="2"/>
    </row>
    <row r="25" ht="14.2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</row>
    <row r="26" ht="14.25" customHeight="1">
      <c r="A26" s="2"/>
      <c r="B26" s="2"/>
      <c r="C26" s="2"/>
      <c r="D26" s="2" t="s">
        <v>285</v>
      </c>
      <c r="E26" s="2" t="s">
        <v>306</v>
      </c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54" t="s">
        <v>307</v>
      </c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</row>
    <row r="27" ht="14.25" customHeight="1">
      <c r="A27" s="2"/>
      <c r="B27" s="2" t="s">
        <v>218</v>
      </c>
      <c r="C27" s="87" t="s">
        <v>219</v>
      </c>
      <c r="D27" s="87" t="s">
        <v>220</v>
      </c>
      <c r="E27" s="87" t="s">
        <v>221</v>
      </c>
      <c r="F27" s="87" t="s">
        <v>222</v>
      </c>
      <c r="G27" s="87" t="s">
        <v>223</v>
      </c>
      <c r="H27" s="87" t="s">
        <v>224</v>
      </c>
      <c r="I27" s="87" t="s">
        <v>225</v>
      </c>
      <c r="J27" s="87" t="s">
        <v>226</v>
      </c>
      <c r="K27" s="2" t="s">
        <v>228</v>
      </c>
      <c r="L27" s="2"/>
      <c r="M27" s="2"/>
      <c r="N27" s="2"/>
      <c r="O27" s="2"/>
      <c r="P27" s="2"/>
      <c r="Q27" s="54" t="s">
        <v>229</v>
      </c>
      <c r="R27" s="132">
        <v>40.0</v>
      </c>
      <c r="S27" s="133"/>
      <c r="T27" s="133"/>
      <c r="U27" s="133"/>
      <c r="V27" s="132">
        <v>40.0</v>
      </c>
      <c r="W27" s="92"/>
      <c r="X27" s="92"/>
      <c r="Y27" s="9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</row>
    <row r="28" ht="14.25" customHeight="1">
      <c r="A28" s="2"/>
      <c r="B28" s="87" t="s">
        <v>229</v>
      </c>
      <c r="C28" s="123"/>
      <c r="D28" s="123"/>
      <c r="E28" s="123"/>
      <c r="F28" s="123"/>
      <c r="G28" s="123"/>
      <c r="H28" s="123"/>
      <c r="I28" s="123"/>
      <c r="J28" s="123"/>
      <c r="K28" s="91">
        <v>-5.0</v>
      </c>
      <c r="L28" s="2" t="s">
        <v>227</v>
      </c>
      <c r="M28" s="2"/>
      <c r="N28" s="2"/>
      <c r="O28" s="2"/>
      <c r="P28" s="2"/>
      <c r="Q28" s="54" t="s">
        <v>230</v>
      </c>
      <c r="R28" s="104">
        <v>22.0</v>
      </c>
      <c r="S28" s="104">
        <v>19.0</v>
      </c>
      <c r="T28" s="104">
        <v>19.0</v>
      </c>
      <c r="U28" s="133"/>
      <c r="V28" s="104">
        <v>18.0</v>
      </c>
      <c r="W28" s="92"/>
      <c r="X28" s="132">
        <v>40.0</v>
      </c>
      <c r="Y28" s="9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</row>
    <row r="29" ht="14.25" customHeight="1">
      <c r="A29" s="2"/>
      <c r="B29" s="87" t="s">
        <v>230</v>
      </c>
      <c r="C29" s="123"/>
      <c r="D29" s="123"/>
      <c r="E29" s="123"/>
      <c r="F29" s="123"/>
      <c r="G29" s="123"/>
      <c r="H29" s="123"/>
      <c r="I29" s="123"/>
      <c r="J29" s="123"/>
      <c r="K29" s="91">
        <v>-2.0</v>
      </c>
      <c r="L29" s="2"/>
      <c r="M29" s="2"/>
      <c r="N29" s="2"/>
      <c r="O29" s="2"/>
      <c r="P29" s="2"/>
      <c r="Q29" s="54" t="s">
        <v>231</v>
      </c>
      <c r="R29" s="89"/>
      <c r="S29" s="132">
        <v>40.0</v>
      </c>
      <c r="T29" s="132">
        <v>40.0</v>
      </c>
      <c r="U29" s="133"/>
      <c r="V29" s="89"/>
      <c r="W29" s="132">
        <v>40.0</v>
      </c>
      <c r="X29" s="92"/>
      <c r="Y29" s="9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</row>
    <row r="30" ht="14.25" customHeight="1">
      <c r="A30" s="2"/>
      <c r="B30" s="87" t="s">
        <v>231</v>
      </c>
      <c r="C30" s="123"/>
      <c r="D30" s="123"/>
      <c r="E30" s="123"/>
      <c r="F30" s="123"/>
      <c r="G30" s="123"/>
      <c r="H30" s="123"/>
      <c r="I30" s="123"/>
      <c r="J30" s="123"/>
      <c r="K30" s="91">
        <v>2.0</v>
      </c>
      <c r="L30" s="2"/>
      <c r="M30" s="2"/>
      <c r="N30" s="2"/>
      <c r="O30" s="2"/>
      <c r="P30" s="2"/>
      <c r="Q30" s="54" t="s">
        <v>232</v>
      </c>
      <c r="R30" s="104">
        <v>21.0</v>
      </c>
      <c r="S30" s="132">
        <v>40.0</v>
      </c>
      <c r="T30" s="132">
        <v>40.0</v>
      </c>
      <c r="U30" s="132">
        <v>40.0</v>
      </c>
      <c r="V30" s="132">
        <v>40.0</v>
      </c>
      <c r="W30" s="132">
        <v>40.0</v>
      </c>
      <c r="X30" s="132">
        <v>40.0</v>
      </c>
      <c r="Y30" s="9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</row>
    <row r="31" ht="14.25" customHeight="1">
      <c r="A31" s="2"/>
      <c r="B31" s="87" t="s">
        <v>232</v>
      </c>
      <c r="C31" s="123"/>
      <c r="D31" s="123"/>
      <c r="E31" s="123"/>
      <c r="F31" s="123"/>
      <c r="G31" s="123"/>
      <c r="H31" s="123"/>
      <c r="I31" s="123"/>
      <c r="J31" s="123"/>
      <c r="K31" s="91">
        <v>5.0</v>
      </c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</row>
    <row r="32" ht="14.2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 t="s">
        <v>233</v>
      </c>
      <c r="L32" s="2"/>
      <c r="M32" s="2"/>
      <c r="N32" s="2"/>
      <c r="O32" s="2"/>
      <c r="P32" s="2"/>
      <c r="Q32" s="2"/>
      <c r="R32" s="54" t="s">
        <v>330</v>
      </c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</row>
    <row r="33" ht="14.25" customHeight="1">
      <c r="A33" s="2"/>
      <c r="B33" s="2"/>
      <c r="C33" s="54">
        <v>56.0</v>
      </c>
      <c r="D33" s="54">
        <v>49.0</v>
      </c>
      <c r="E33" s="54">
        <v>42.0</v>
      </c>
      <c r="F33" s="54">
        <v>35.0</v>
      </c>
      <c r="G33" s="54">
        <v>28.0</v>
      </c>
      <c r="H33" s="54">
        <v>21.0</v>
      </c>
      <c r="I33" s="54">
        <v>14.0</v>
      </c>
      <c r="J33" s="54">
        <v>7.0</v>
      </c>
      <c r="K33" s="54">
        <v>4.0</v>
      </c>
      <c r="L33" s="2"/>
      <c r="M33" s="2"/>
      <c r="N33" s="2"/>
      <c r="O33" s="2"/>
      <c r="P33" s="2"/>
      <c r="Q33" s="54" t="s">
        <v>229</v>
      </c>
      <c r="R33" s="104">
        <v>15.0</v>
      </c>
      <c r="S33" s="104">
        <v>18.0</v>
      </c>
      <c r="T33" s="132">
        <v>40.0</v>
      </c>
      <c r="U33" s="104">
        <v>24.0</v>
      </c>
      <c r="V33" s="104">
        <v>25.0</v>
      </c>
      <c r="W33" s="89"/>
      <c r="X33" s="104">
        <v>17.0</v>
      </c>
      <c r="Y33" s="104">
        <v>15.0</v>
      </c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</row>
    <row r="34" ht="14.25" customHeight="1">
      <c r="A34" s="2"/>
      <c r="B34" s="2"/>
      <c r="C34" s="2"/>
      <c r="D34" s="2" t="s">
        <v>307</v>
      </c>
      <c r="E34" s="2" t="s">
        <v>331</v>
      </c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54" t="s">
        <v>230</v>
      </c>
      <c r="R34" s="132">
        <v>40.0</v>
      </c>
      <c r="S34" s="132">
        <v>40.0</v>
      </c>
      <c r="T34" s="132">
        <v>40.0</v>
      </c>
      <c r="U34" s="132">
        <v>40.0</v>
      </c>
      <c r="V34" s="132">
        <v>40.0</v>
      </c>
      <c r="W34" s="132">
        <v>40.0</v>
      </c>
      <c r="X34" s="132">
        <v>40.0</v>
      </c>
      <c r="Y34" s="132">
        <v>40.0</v>
      </c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</row>
    <row r="35" ht="14.25" customHeight="1">
      <c r="A35" s="2"/>
      <c r="B35" s="2" t="s">
        <v>218</v>
      </c>
      <c r="C35" s="87" t="s">
        <v>219</v>
      </c>
      <c r="D35" s="87" t="s">
        <v>220</v>
      </c>
      <c r="E35" s="87" t="s">
        <v>221</v>
      </c>
      <c r="F35" s="87" t="s">
        <v>222</v>
      </c>
      <c r="G35" s="87" t="s">
        <v>223</v>
      </c>
      <c r="H35" s="87" t="s">
        <v>224</v>
      </c>
      <c r="I35" s="87" t="s">
        <v>225</v>
      </c>
      <c r="J35" s="87" t="s">
        <v>226</v>
      </c>
      <c r="K35" s="2" t="s">
        <v>228</v>
      </c>
      <c r="L35" s="2"/>
      <c r="M35" s="2"/>
      <c r="N35" s="2"/>
      <c r="O35" s="2"/>
      <c r="P35" s="2"/>
      <c r="Q35" s="54" t="s">
        <v>231</v>
      </c>
      <c r="R35" s="132">
        <v>40.0</v>
      </c>
      <c r="S35" s="132">
        <v>40.0</v>
      </c>
      <c r="T35" s="132">
        <v>40.0</v>
      </c>
      <c r="U35" s="132">
        <v>40.0</v>
      </c>
      <c r="V35" s="132">
        <v>40.0</v>
      </c>
      <c r="W35" s="132">
        <v>40.0</v>
      </c>
      <c r="X35" s="132">
        <v>40.0</v>
      </c>
      <c r="Y35" s="132">
        <v>40.0</v>
      </c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</row>
    <row r="36" ht="14.25" customHeight="1">
      <c r="A36" s="2"/>
      <c r="B36" s="87" t="s">
        <v>229</v>
      </c>
      <c r="C36" s="135" t="s">
        <v>332</v>
      </c>
      <c r="D36" s="140"/>
      <c r="E36" s="123"/>
      <c r="F36" s="123"/>
      <c r="G36" s="135" t="s">
        <v>335</v>
      </c>
      <c r="H36" s="123"/>
      <c r="I36" s="123"/>
      <c r="J36" s="123"/>
      <c r="K36" s="91">
        <v>-5.0</v>
      </c>
      <c r="L36" s="2" t="s">
        <v>227</v>
      </c>
      <c r="M36" s="2"/>
      <c r="N36" s="2"/>
      <c r="O36" s="2"/>
      <c r="P36" s="2"/>
      <c r="Q36" s="54" t="s">
        <v>232</v>
      </c>
      <c r="R36" s="123"/>
      <c r="S36" s="123"/>
      <c r="T36" s="104">
        <v>23.0</v>
      </c>
      <c r="U36" s="123"/>
      <c r="V36" s="123"/>
      <c r="W36" s="123"/>
      <c r="X36" s="123"/>
      <c r="Y36" s="132">
        <v>40.0</v>
      </c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</row>
    <row r="37" ht="14.25" customHeight="1">
      <c r="A37" s="2"/>
      <c r="B37" s="87" t="s">
        <v>230</v>
      </c>
      <c r="C37" s="104" t="s">
        <v>338</v>
      </c>
      <c r="D37" s="117" t="s">
        <v>339</v>
      </c>
      <c r="E37" s="117" t="s">
        <v>340</v>
      </c>
      <c r="F37" s="123"/>
      <c r="G37" s="117" t="s">
        <v>342</v>
      </c>
      <c r="H37" s="123"/>
      <c r="I37" s="137" t="s">
        <v>344</v>
      </c>
      <c r="J37" s="123"/>
      <c r="K37" s="91">
        <v>-2.0</v>
      </c>
      <c r="L37" s="2"/>
      <c r="M37" s="2"/>
      <c r="N37" s="2"/>
      <c r="O37" s="2"/>
      <c r="P37" s="2"/>
      <c r="Q37" s="2"/>
      <c r="R37" s="54" t="s">
        <v>219</v>
      </c>
      <c r="S37" s="54" t="s">
        <v>220</v>
      </c>
      <c r="T37" s="54" t="s">
        <v>221</v>
      </c>
      <c r="U37" s="54" t="s">
        <v>222</v>
      </c>
      <c r="V37" s="54" t="s">
        <v>223</v>
      </c>
      <c r="W37" s="54" t="s">
        <v>224</v>
      </c>
      <c r="X37" s="54" t="s">
        <v>225</v>
      </c>
      <c r="Y37" s="54" t="s">
        <v>226</v>
      </c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</row>
    <row r="38" ht="14.25" customHeight="1">
      <c r="A38" s="2"/>
      <c r="B38" s="87" t="s">
        <v>231</v>
      </c>
      <c r="C38" s="89"/>
      <c r="D38" s="135" t="s">
        <v>346</v>
      </c>
      <c r="E38" s="137" t="s">
        <v>347</v>
      </c>
      <c r="F38" s="123"/>
      <c r="G38" s="89"/>
      <c r="H38" s="137" t="s">
        <v>349</v>
      </c>
      <c r="I38" s="89"/>
      <c r="J38" s="123"/>
      <c r="K38" s="91">
        <v>2.0</v>
      </c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</row>
    <row r="39" ht="14.25" customHeight="1">
      <c r="A39" s="2"/>
      <c r="B39" s="87" t="s">
        <v>232</v>
      </c>
      <c r="C39" s="104" t="s">
        <v>352</v>
      </c>
      <c r="D39" s="137" t="s">
        <v>353</v>
      </c>
      <c r="E39" s="137" t="s">
        <v>354</v>
      </c>
      <c r="F39" s="137" t="s">
        <v>355</v>
      </c>
      <c r="G39" s="137" t="s">
        <v>356</v>
      </c>
      <c r="H39" s="137" t="s">
        <v>357</v>
      </c>
      <c r="I39" s="137" t="s">
        <v>358</v>
      </c>
      <c r="J39" s="123"/>
      <c r="K39" s="91">
        <v>5.0</v>
      </c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</row>
    <row r="40" ht="14.2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 t="s">
        <v>233</v>
      </c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</row>
    <row r="41" ht="14.2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</row>
    <row r="42" ht="14.25" customHeight="1">
      <c r="A42" s="2"/>
      <c r="B42" s="2"/>
      <c r="C42" s="2"/>
      <c r="D42" s="2" t="s">
        <v>330</v>
      </c>
      <c r="E42" s="2" t="s">
        <v>360</v>
      </c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</row>
    <row r="43" ht="14.25" customHeight="1">
      <c r="A43" s="2"/>
      <c r="B43" s="2" t="s">
        <v>218</v>
      </c>
      <c r="C43" s="87" t="s">
        <v>219</v>
      </c>
      <c r="D43" s="87" t="s">
        <v>220</v>
      </c>
      <c r="E43" s="87" t="s">
        <v>221</v>
      </c>
      <c r="F43" s="87" t="s">
        <v>222</v>
      </c>
      <c r="G43" s="87" t="s">
        <v>223</v>
      </c>
      <c r="H43" s="87" t="s">
        <v>224</v>
      </c>
      <c r="I43" s="87" t="s">
        <v>225</v>
      </c>
      <c r="J43" s="87" t="s">
        <v>226</v>
      </c>
      <c r="K43" s="2" t="s">
        <v>228</v>
      </c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</row>
    <row r="44" ht="14.25" customHeight="1">
      <c r="A44" s="2"/>
      <c r="B44" s="87" t="s">
        <v>229</v>
      </c>
      <c r="C44" s="104" t="s">
        <v>361</v>
      </c>
      <c r="D44" s="104" t="s">
        <v>362</v>
      </c>
      <c r="E44" s="135" t="s">
        <v>363</v>
      </c>
      <c r="F44" s="104" t="s">
        <v>364</v>
      </c>
      <c r="G44" s="104" t="s">
        <v>365</v>
      </c>
      <c r="H44" s="123"/>
      <c r="I44" s="104" t="s">
        <v>366</v>
      </c>
      <c r="J44" s="104" t="s">
        <v>367</v>
      </c>
      <c r="K44" s="91">
        <v>-5.0</v>
      </c>
      <c r="L44" s="2" t="s">
        <v>227</v>
      </c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</row>
    <row r="45" ht="14.25" customHeight="1">
      <c r="A45" s="2"/>
      <c r="B45" s="87" t="s">
        <v>230</v>
      </c>
      <c r="C45" s="137" t="s">
        <v>368</v>
      </c>
      <c r="D45" s="137" t="s">
        <v>369</v>
      </c>
      <c r="E45" s="137" t="s">
        <v>370</v>
      </c>
      <c r="F45" s="137" t="s">
        <v>371</v>
      </c>
      <c r="G45" s="137" t="s">
        <v>372</v>
      </c>
      <c r="H45" s="137" t="s">
        <v>373</v>
      </c>
      <c r="I45" s="137" t="s">
        <v>374</v>
      </c>
      <c r="J45" s="137" t="s">
        <v>375</v>
      </c>
      <c r="K45" s="91">
        <v>-2.0</v>
      </c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</row>
    <row r="46" ht="14.25" customHeight="1">
      <c r="A46" s="2"/>
      <c r="B46" s="87" t="s">
        <v>231</v>
      </c>
      <c r="C46" s="137" t="s">
        <v>376</v>
      </c>
      <c r="D46" s="132" t="s">
        <v>377</v>
      </c>
      <c r="E46" s="132" t="s">
        <v>378</v>
      </c>
      <c r="F46" s="132" t="s">
        <v>379</v>
      </c>
      <c r="G46" s="132" t="s">
        <v>380</v>
      </c>
      <c r="H46" s="132" t="s">
        <v>381</v>
      </c>
      <c r="I46" s="132" t="s">
        <v>382</v>
      </c>
      <c r="J46" s="132" t="s">
        <v>383</v>
      </c>
      <c r="K46" s="91">
        <v>2.0</v>
      </c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</row>
    <row r="47" ht="14.25" customHeight="1">
      <c r="A47" s="2"/>
      <c r="B47" s="87" t="s">
        <v>232</v>
      </c>
      <c r="C47" s="123"/>
      <c r="D47" s="123"/>
      <c r="E47" s="117" t="s">
        <v>384</v>
      </c>
      <c r="F47" s="123"/>
      <c r="G47" s="123"/>
      <c r="H47" s="123"/>
      <c r="I47" s="123"/>
      <c r="J47" s="138" t="s">
        <v>385</v>
      </c>
      <c r="K47" s="91">
        <v>5.0</v>
      </c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</row>
    <row r="48" ht="14.2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 t="s">
        <v>233</v>
      </c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</row>
    <row r="49" ht="14.25" customHeight="1">
      <c r="A49" s="2"/>
      <c r="B49" s="2"/>
      <c r="C49" s="54">
        <v>56.0</v>
      </c>
      <c r="D49" s="54">
        <v>49.0</v>
      </c>
      <c r="E49" s="54">
        <v>42.0</v>
      </c>
      <c r="F49" s="54">
        <v>35.0</v>
      </c>
      <c r="G49" s="54">
        <v>28.0</v>
      </c>
      <c r="H49" s="54">
        <v>21.0</v>
      </c>
      <c r="I49" s="54">
        <v>14.0</v>
      </c>
      <c r="J49" s="54">
        <v>7.0</v>
      </c>
      <c r="K49" s="54">
        <v>4.0</v>
      </c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</row>
    <row r="50" ht="14.2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</row>
    <row r="51" ht="14.2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</row>
    <row r="52" ht="14.2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</row>
    <row r="53" ht="14.2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</row>
    <row r="54" ht="14.2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</row>
    <row r="55" ht="14.2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</row>
    <row r="56" ht="14.2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</row>
    <row r="57" ht="14.2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</row>
    <row r="58" ht="14.2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</row>
    <row r="59" ht="14.2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</row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scale="75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2014-04-28T00:48:10Z</dcterms:created>
  <dc:creator>Home</dc:creator>
</cp:coreProperties>
</file>