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bulne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5" i="2"/>
  <c r="G12"/>
  <c r="G8"/>
  <c r="G9"/>
  <c r="G10"/>
  <c r="G11"/>
  <c r="G7"/>
  <c r="F9"/>
  <c r="F10" s="1"/>
  <c r="F11" s="1"/>
  <c r="F8"/>
  <c r="F7"/>
  <c r="E8"/>
  <c r="E9"/>
  <c r="E10"/>
  <c r="E11"/>
  <c r="E7"/>
  <c r="D9"/>
  <c r="D10" s="1"/>
  <c r="D11" s="1"/>
  <c r="D8"/>
  <c r="D7"/>
  <c r="C12"/>
  <c r="D37" i="1"/>
  <c r="D36"/>
  <c r="D35"/>
  <c r="E28"/>
  <c r="I28" s="1"/>
  <c r="E29"/>
  <c r="I29" s="1"/>
  <c r="E30"/>
  <c r="I30" s="1"/>
  <c r="E31"/>
  <c r="I31" s="1"/>
  <c r="E32"/>
  <c r="I32" s="1"/>
  <c r="E27"/>
  <c r="F27" s="1"/>
  <c r="F28" s="1"/>
  <c r="F29" s="1"/>
  <c r="F30" s="1"/>
  <c r="F31" s="1"/>
  <c r="U17"/>
  <c r="U16"/>
  <c r="I27" l="1"/>
  <c r="I33" s="1"/>
  <c r="F32"/>
  <c r="E33"/>
  <c r="G30" l="1"/>
  <c r="K32"/>
  <c r="G28"/>
  <c r="G27"/>
  <c r="H27" s="1"/>
  <c r="G29"/>
  <c r="G32"/>
  <c r="G31"/>
  <c r="G33" l="1"/>
  <c r="H28"/>
  <c r="H29" s="1"/>
  <c r="H30" s="1"/>
  <c r="H31" s="1"/>
  <c r="H32" s="1"/>
</calcChain>
</file>

<file path=xl/sharedStrings.xml><?xml version="1.0" encoding="utf-8"?>
<sst xmlns="http://schemas.openxmlformats.org/spreadsheetml/2006/main" count="53" uniqueCount="50">
  <si>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</si>
  <si>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</si>
  <si>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</si>
  <si>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</si>
  <si>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</si>
  <si>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</si>
  <si>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</si>
  <si>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</si>
  <si>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</si>
  <si>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</si>
  <si>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</si>
  <si>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</si>
  <si>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</si>
  <si>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</si>
  <si>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</si>
  <si>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</si>
  <si>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</si>
  <si>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</si>
  <si>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</si>
  <si>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</si>
  <si>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</si>
  <si>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</si>
  <si>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</si>
  <si>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</si>
  <si>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</si>
  <si>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</si>
  <si>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</si>
  <si>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</si>
  <si>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</si>
  <si>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que existen 6 operarios que fabrican 5 piezas en 12 horas</t>
  </si>
  <si>
    <t>que el 13% de los operarios fabrican 5 piezas en 12 horas</t>
  </si>
  <si>
    <t>que existen 28 operiarios que fabrican a lo mas 6 piezas en 12 horas</t>
  </si>
  <si>
    <t>que el 58% de los operarios fabrican a lo mas 6 piezas en 12 horas</t>
  </si>
  <si>
    <t>Mediana</t>
  </si>
  <si>
    <t>moda</t>
  </si>
  <si>
    <t xml:space="preserve">media </t>
  </si>
  <si>
    <t>que el 50% de los operadores fabrican a lo mas(a lo menos) 6 piezas en 12 horas</t>
  </si>
  <si>
    <t>que la mayoria de los operrarios fabrican 4 piezas en 12 horas</t>
  </si>
  <si>
    <t>que en promedio los operarios fabrican 6 piezas en 12 horas</t>
  </si>
  <si>
    <t>xi*fi</t>
  </si>
  <si>
    <t>298/48=</t>
  </si>
  <si>
    <t>5 familias tienen 3 hijos</t>
  </si>
  <si>
    <t>42 familias tienen a lo mas 2 hijos</t>
  </si>
  <si>
    <t>el 28% de las familias tienen un hijo</t>
  </si>
  <si>
    <t>el 84% de las familias tienen a lo mas 2 hijos</t>
  </si>
  <si>
    <t>media</t>
  </si>
  <si>
    <t>mediana</t>
  </si>
  <si>
    <t>la mayoria de las familias tienen 2 hijos</t>
  </si>
  <si>
    <t>el 50% de las familias tienen mas(o menos) de 2 hijos</t>
  </si>
  <si>
    <t>el promedio de las familias es de 2 hijos</t>
  </si>
</sst>
</file>

<file path=xl/styles.xml><?xml version="1.0" encoding="utf-8"?>
<styleSheet xmlns="http://schemas.openxmlformats.org/spreadsheetml/2006/main">
  <numFmts count="1">
    <numFmt numFmtId="167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0" fillId="4" borderId="0" xfId="0" applyFill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4" borderId="8" xfId="0" applyFill="1" applyBorder="1"/>
    <xf numFmtId="9" fontId="0" fillId="0" borderId="8" xfId="1" applyFont="1" applyBorder="1"/>
    <xf numFmtId="9" fontId="0" fillId="0" borderId="1" xfId="1" applyFont="1" applyBorder="1"/>
    <xf numFmtId="9" fontId="0" fillId="4" borderId="9" xfId="1" applyFont="1" applyFill="1" applyBorder="1"/>
    <xf numFmtId="9" fontId="0" fillId="4" borderId="1" xfId="1" applyFont="1" applyFill="1" applyBorder="1"/>
    <xf numFmtId="0" fontId="0" fillId="5" borderId="1" xfId="0" applyFill="1" applyBorder="1" applyAlignment="1">
      <alignment horizontal="center"/>
    </xf>
    <xf numFmtId="0" fontId="5" fillId="6" borderId="0" xfId="0" applyFont="1" applyFill="1"/>
    <xf numFmtId="0" fontId="3" fillId="5" borderId="0" xfId="0" applyFont="1" applyFill="1"/>
    <xf numFmtId="0" fontId="0" fillId="7" borderId="8" xfId="0" applyFill="1" applyBorder="1"/>
    <xf numFmtId="0" fontId="3" fillId="7" borderId="0" xfId="0" applyFont="1" applyFill="1"/>
    <xf numFmtId="0" fontId="6" fillId="6" borderId="0" xfId="0" applyFont="1" applyFill="1"/>
    <xf numFmtId="0" fontId="0" fillId="6" borderId="0" xfId="0" applyFill="1"/>
    <xf numFmtId="9" fontId="0" fillId="8" borderId="8" xfId="1" applyFont="1" applyFill="1" applyBorder="1"/>
    <xf numFmtId="0" fontId="3" fillId="8" borderId="0" xfId="0" applyFont="1" applyFill="1"/>
    <xf numFmtId="0" fontId="3" fillId="9" borderId="0" xfId="0" applyFont="1" applyFill="1"/>
    <xf numFmtId="9" fontId="0" fillId="9" borderId="1" xfId="1" applyFont="1" applyFill="1" applyBorder="1"/>
    <xf numFmtId="1" fontId="0" fillId="0" borderId="0" xfId="0" applyNumberFormat="1"/>
    <xf numFmtId="0" fontId="5" fillId="7" borderId="0" xfId="0" applyFont="1" applyFill="1"/>
    <xf numFmtId="0" fontId="5" fillId="10" borderId="0" xfId="0" applyFont="1" applyFill="1"/>
    <xf numFmtId="0" fontId="0" fillId="10" borderId="0" xfId="0" applyFill="1"/>
    <xf numFmtId="0" fontId="0" fillId="11" borderId="0" xfId="0" applyFill="1"/>
    <xf numFmtId="0" fontId="5" fillId="11" borderId="0" xfId="0" applyFont="1" applyFill="1"/>
    <xf numFmtId="0" fontId="0" fillId="12" borderId="0" xfId="0" applyFill="1"/>
    <xf numFmtId="167" fontId="0" fillId="12" borderId="0" xfId="0" applyNumberFormat="1" applyFill="1"/>
    <xf numFmtId="0" fontId="3" fillId="12" borderId="0" xfId="0" applyFont="1" applyFill="1"/>
    <xf numFmtId="0" fontId="3" fillId="4" borderId="2" xfId="0" applyFont="1" applyFill="1" applyBorder="1" applyAlignment="1">
      <alignment horizontal="center" vertical="center" wrapText="1" readingOrder="1"/>
    </xf>
    <xf numFmtId="0" fontId="10" fillId="4" borderId="5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0" fillId="0" borderId="10" xfId="0" applyFill="1" applyBorder="1" applyAlignment="1">
      <alignment horizontal="center"/>
    </xf>
    <xf numFmtId="9" fontId="10" fillId="4" borderId="6" xfId="0" applyNumberFormat="1" applyFont="1" applyFill="1" applyBorder="1" applyAlignment="1">
      <alignment horizontal="center" vertical="center" wrapText="1" readingOrder="1"/>
    </xf>
    <xf numFmtId="0" fontId="5" fillId="9" borderId="0" xfId="0" applyFont="1" applyFill="1"/>
    <xf numFmtId="0" fontId="6" fillId="0" borderId="0" xfId="0" applyFont="1" applyFill="1"/>
    <xf numFmtId="0" fontId="3" fillId="9" borderId="5" xfId="0" applyFont="1" applyFill="1" applyBorder="1" applyAlignment="1">
      <alignment horizontal="center" vertical="center" wrapText="1" readingOrder="1"/>
    </xf>
    <xf numFmtId="0" fontId="10" fillId="13" borderId="5" xfId="0" applyFont="1" applyFill="1" applyBorder="1" applyAlignment="1">
      <alignment horizontal="center" vertical="center" wrapText="1" readingOrder="1"/>
    </xf>
    <xf numFmtId="0" fontId="5" fillId="13" borderId="0" xfId="0" applyFont="1" applyFill="1"/>
    <xf numFmtId="0" fontId="5" fillId="8" borderId="0" xfId="0" applyFont="1" applyFill="1"/>
    <xf numFmtId="9" fontId="10" fillId="8" borderId="3" xfId="1" applyFont="1" applyFill="1" applyBorder="1" applyAlignment="1">
      <alignment horizontal="center" vertical="center" wrapText="1" readingOrder="1"/>
    </xf>
    <xf numFmtId="9" fontId="10" fillId="7" borderId="6" xfId="0" applyNumberFormat="1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U37"/>
  <sheetViews>
    <sheetView zoomScale="70" zoomScaleNormal="70" workbookViewId="0">
      <selection activeCell="N29" sqref="N29"/>
    </sheetView>
  </sheetViews>
  <sheetFormatPr baseColWidth="10" defaultRowHeight="15.75"/>
  <cols>
    <col min="3" max="3" width="11" customWidth="1"/>
    <col min="4" max="19" width="7.625" customWidth="1"/>
  </cols>
  <sheetData>
    <row r="6" spans="2:21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1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1">
      <c r="C11" s="1"/>
      <c r="T11" s="1"/>
    </row>
    <row r="14" spans="2:21" ht="18">
      <c r="C14" s="3" t="s">
        <v>1</v>
      </c>
      <c r="F14" s="39"/>
    </row>
    <row r="15" spans="2:21" ht="18.75">
      <c r="B15" s="4">
        <v>1</v>
      </c>
      <c r="C15" s="5" t="s">
        <v>2</v>
      </c>
      <c r="D15" s="5"/>
      <c r="E15" s="5"/>
      <c r="F15" s="38"/>
    </row>
    <row r="16" spans="2:21" ht="21">
      <c r="B16" s="4">
        <v>2</v>
      </c>
      <c r="C16" s="35" t="s">
        <v>6</v>
      </c>
      <c r="D16" s="34"/>
      <c r="E16" s="5"/>
      <c r="F16" s="34" t="s">
        <v>29</v>
      </c>
      <c r="U16">
        <f>MAX(bulnes)</f>
        <v>9</v>
      </c>
    </row>
    <row r="17" spans="2:21" ht="18">
      <c r="B17" s="4">
        <v>3</v>
      </c>
      <c r="C17" s="37" t="s">
        <v>7</v>
      </c>
      <c r="D17" s="5"/>
      <c r="E17" s="5"/>
      <c r="F17" s="34" t="s">
        <v>31</v>
      </c>
      <c r="U17">
        <f>MIN(bulnes)</f>
        <v>4</v>
      </c>
    </row>
    <row r="18" spans="2:21" ht="21">
      <c r="B18" s="4">
        <v>4</v>
      </c>
      <c r="C18" s="41" t="s">
        <v>8</v>
      </c>
      <c r="D18" s="5"/>
      <c r="E18" s="5"/>
      <c r="F18" s="5" t="s">
        <v>30</v>
      </c>
    </row>
    <row r="19" spans="2:21" ht="21">
      <c r="B19" s="4">
        <v>5</v>
      </c>
      <c r="C19" s="42" t="s">
        <v>9</v>
      </c>
      <c r="D19" s="5"/>
      <c r="E19" s="5"/>
      <c r="F19" s="5" t="s">
        <v>32</v>
      </c>
    </row>
    <row r="20" spans="2:21" ht="18.75">
      <c r="B20" s="4">
        <v>6</v>
      </c>
      <c r="C20" s="46" t="s">
        <v>4</v>
      </c>
      <c r="D20" s="5"/>
      <c r="E20" s="5"/>
      <c r="F20" s="6"/>
      <c r="I20" t="s">
        <v>36</v>
      </c>
    </row>
    <row r="21" spans="2:21" ht="18.75">
      <c r="B21" s="4">
        <v>7</v>
      </c>
      <c r="C21" s="49" t="s">
        <v>5</v>
      </c>
      <c r="D21" s="5"/>
      <c r="E21" s="5"/>
      <c r="F21" s="6"/>
      <c r="I21" t="s">
        <v>37</v>
      </c>
    </row>
    <row r="22" spans="2:21" ht="18.75">
      <c r="B22" s="4">
        <v>8</v>
      </c>
      <c r="C22" s="52" t="s">
        <v>3</v>
      </c>
      <c r="D22" s="6"/>
      <c r="E22" s="6"/>
      <c r="F22" s="6"/>
      <c r="I22" t="s">
        <v>38</v>
      </c>
    </row>
    <row r="23" spans="2:21" ht="18.75">
      <c r="C23" s="6"/>
      <c r="D23" s="6"/>
      <c r="E23" s="6"/>
      <c r="F23" s="6"/>
    </row>
    <row r="25" spans="2:21" ht="16.5" thickBot="1"/>
    <row r="26" spans="2:21" ht="16.5" thickBot="1">
      <c r="D26" s="23" t="s">
        <v>24</v>
      </c>
      <c r="E26" s="23" t="s">
        <v>25</v>
      </c>
      <c r="F26" s="23" t="s">
        <v>26</v>
      </c>
      <c r="G26" s="23" t="s">
        <v>27</v>
      </c>
      <c r="H26" s="23" t="s">
        <v>28</v>
      </c>
      <c r="I26" s="58" t="s">
        <v>39</v>
      </c>
    </row>
    <row r="27" spans="2:21">
      <c r="D27" s="26">
        <v>4</v>
      </c>
      <c r="E27" s="26">
        <f>COUNTIF(bulnes,D27)</f>
        <v>12</v>
      </c>
      <c r="F27" s="27">
        <f>E27</f>
        <v>12</v>
      </c>
      <c r="G27" s="29">
        <f>E27/$E$33</f>
        <v>0.25</v>
      </c>
      <c r="H27" s="29">
        <f>G27</f>
        <v>0.25</v>
      </c>
      <c r="I27">
        <f>D27*E27</f>
        <v>48</v>
      </c>
    </row>
    <row r="28" spans="2:21">
      <c r="D28" s="25">
        <v>5</v>
      </c>
      <c r="E28" s="33">
        <f>COUNTIF(bulnes,D28)</f>
        <v>6</v>
      </c>
      <c r="F28" s="27">
        <f>F27+E28</f>
        <v>18</v>
      </c>
      <c r="G28" s="40">
        <f>E28/$E$33</f>
        <v>0.125</v>
      </c>
      <c r="H28" s="30">
        <f>G28+H27</f>
        <v>0.375</v>
      </c>
      <c r="I28">
        <f t="shared" ref="I28:I32" si="0">D28*E28</f>
        <v>30</v>
      </c>
    </row>
    <row r="29" spans="2:21">
      <c r="D29" s="25">
        <v>6</v>
      </c>
      <c r="E29" s="25">
        <f>COUNTIF(bulnes,D29)</f>
        <v>10</v>
      </c>
      <c r="F29" s="36">
        <f t="shared" ref="F29:F32" si="1">F28+E29</f>
        <v>28</v>
      </c>
      <c r="G29" s="29">
        <f>E29/$E$33</f>
        <v>0.20833333333333334</v>
      </c>
      <c r="H29" s="43">
        <f t="shared" ref="H29:H32" si="2">G29+H28</f>
        <v>0.58333333333333337</v>
      </c>
      <c r="I29">
        <f t="shared" si="0"/>
        <v>60</v>
      </c>
    </row>
    <row r="30" spans="2:21">
      <c r="D30" s="25">
        <v>7</v>
      </c>
      <c r="E30" s="25">
        <f>COUNTIF(bulnes,D30)</f>
        <v>8</v>
      </c>
      <c r="F30" s="27">
        <f t="shared" si="1"/>
        <v>36</v>
      </c>
      <c r="G30" s="29">
        <f>E30/$E$33</f>
        <v>0.16666666666666666</v>
      </c>
      <c r="H30" s="30">
        <f t="shared" si="2"/>
        <v>0.75</v>
      </c>
      <c r="I30">
        <f t="shared" si="0"/>
        <v>56</v>
      </c>
    </row>
    <row r="31" spans="2:21">
      <c r="D31" s="25">
        <v>8</v>
      </c>
      <c r="E31" s="25">
        <f>COUNTIF(bulnes,D31)</f>
        <v>4</v>
      </c>
      <c r="F31" s="27">
        <f t="shared" si="1"/>
        <v>40</v>
      </c>
      <c r="G31" s="29">
        <f>E31/$E$33</f>
        <v>8.3333333333333329E-2</v>
      </c>
      <c r="H31" s="30">
        <f t="shared" si="2"/>
        <v>0.83333333333333337</v>
      </c>
      <c r="I31">
        <f t="shared" si="0"/>
        <v>32</v>
      </c>
      <c r="K31" t="s">
        <v>40</v>
      </c>
    </row>
    <row r="32" spans="2:21">
      <c r="D32" s="25">
        <v>9</v>
      </c>
      <c r="E32" s="25">
        <f>COUNTIF(bulnes,D32)</f>
        <v>8</v>
      </c>
      <c r="F32" s="28">
        <f t="shared" si="1"/>
        <v>48</v>
      </c>
      <c r="G32" s="29">
        <f>E32/$E$33</f>
        <v>0.16666666666666666</v>
      </c>
      <c r="H32" s="32">
        <f t="shared" si="2"/>
        <v>1</v>
      </c>
      <c r="I32">
        <f t="shared" si="0"/>
        <v>72</v>
      </c>
      <c r="K32" s="50">
        <f>298/E33</f>
        <v>6.208333333333333</v>
      </c>
    </row>
    <row r="33" spans="3:9">
      <c r="E33" s="24">
        <f>SUM(E27:E32)</f>
        <v>48</v>
      </c>
      <c r="G33" s="31">
        <f>SUM(G27:G32)</f>
        <v>1</v>
      </c>
      <c r="I33" s="24">
        <f>SUM(I27:I32)</f>
        <v>298</v>
      </c>
    </row>
    <row r="35" spans="3:9">
      <c r="C35" s="47" t="s">
        <v>33</v>
      </c>
      <c r="D35" s="47">
        <f>MEDIAN(bulnes)</f>
        <v>6</v>
      </c>
    </row>
    <row r="36" spans="3:9">
      <c r="C36" s="48" t="s">
        <v>34</v>
      </c>
      <c r="D36" s="48">
        <f>MODE(bulnes)</f>
        <v>4</v>
      </c>
    </row>
    <row r="37" spans="3:9">
      <c r="C37" s="50" t="s">
        <v>35</v>
      </c>
      <c r="D37" s="51">
        <f>AVERAGE(bulnes)</f>
        <v>6.208333333333333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7"/>
  <sheetViews>
    <sheetView tabSelected="1" workbookViewId="0">
      <selection activeCell="B25" sqref="B25"/>
    </sheetView>
  </sheetViews>
  <sheetFormatPr baseColWidth="10" defaultRowHeight="15.75"/>
  <cols>
    <col min="3" max="3" width="11.1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11</v>
      </c>
      <c r="C6" s="8" t="s">
        <v>12</v>
      </c>
      <c r="D6" s="8" t="s">
        <v>13</v>
      </c>
      <c r="E6" s="9" t="s">
        <v>23</v>
      </c>
      <c r="F6" s="8" t="s">
        <v>22</v>
      </c>
      <c r="G6" s="68" t="s">
        <v>39</v>
      </c>
    </row>
    <row r="7" spans="1:9" ht="18.75" thickBot="1">
      <c r="B7" s="10">
        <v>0</v>
      </c>
      <c r="C7" s="10">
        <v>8</v>
      </c>
      <c r="D7" s="11">
        <f>C7</f>
        <v>8</v>
      </c>
      <c r="E7" s="55">
        <f>C7/$C$12</f>
        <v>0.16</v>
      </c>
      <c r="F7" s="56">
        <f>E7/100%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66">
        <f t="shared" ref="E8:E11" si="0">C8/$C$12</f>
        <v>0.28000000000000003</v>
      </c>
      <c r="F8" s="57">
        <f>E8+F7</f>
        <v>0.44000000000000006</v>
      </c>
      <c r="G8">
        <f t="shared" ref="G8:G11" si="1">B8*C8</f>
        <v>14</v>
      </c>
    </row>
    <row r="9" spans="1:9" ht="18.75" thickBot="1">
      <c r="B9" s="12">
        <v>2</v>
      </c>
      <c r="C9" s="12">
        <v>20</v>
      </c>
      <c r="D9" s="63">
        <f t="shared" ref="D9:D11" si="2">C9+D8</f>
        <v>42</v>
      </c>
      <c r="E9" s="55">
        <f t="shared" si="0"/>
        <v>0.4</v>
      </c>
      <c r="F9" s="67">
        <f t="shared" ref="F9:F11" si="3">E9+F8</f>
        <v>0.84000000000000008</v>
      </c>
      <c r="G9">
        <f t="shared" si="1"/>
        <v>40</v>
      </c>
    </row>
    <row r="10" spans="1:9" ht="18.75" thickBot="1">
      <c r="B10" s="12">
        <v>3</v>
      </c>
      <c r="C10" s="62">
        <v>5</v>
      </c>
      <c r="D10" s="13">
        <f t="shared" si="2"/>
        <v>47</v>
      </c>
      <c r="E10" s="55">
        <f t="shared" si="0"/>
        <v>0.1</v>
      </c>
      <c r="F10" s="57">
        <f t="shared" si="3"/>
        <v>0.94000000000000006</v>
      </c>
      <c r="G10">
        <f t="shared" si="1"/>
        <v>15</v>
      </c>
    </row>
    <row r="11" spans="1:9" ht="18.75" thickBot="1">
      <c r="B11" s="14">
        <v>4</v>
      </c>
      <c r="C11" s="14">
        <v>3</v>
      </c>
      <c r="D11" s="54">
        <f t="shared" si="2"/>
        <v>50</v>
      </c>
      <c r="E11" s="55">
        <f t="shared" si="0"/>
        <v>0.06</v>
      </c>
      <c r="F11" s="59">
        <f t="shared" si="3"/>
        <v>1</v>
      </c>
      <c r="G11">
        <f t="shared" si="1"/>
        <v>12</v>
      </c>
      <c r="H11" s="1"/>
    </row>
    <row r="12" spans="1:9" ht="18.75" thickBot="1">
      <c r="B12" s="15"/>
      <c r="C12" s="53">
        <f>SUM(C7:C11)</f>
        <v>50</v>
      </c>
      <c r="D12" s="16"/>
      <c r="E12" s="16"/>
      <c r="F12" s="16"/>
      <c r="G12" s="24">
        <f>SUM(G7:G11)</f>
        <v>81</v>
      </c>
      <c r="H12" s="1"/>
    </row>
    <row r="13" spans="1:9" ht="18">
      <c r="B13" s="15"/>
      <c r="C13" s="15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6"/>
      <c r="I16" s="6"/>
    </row>
    <row r="17" spans="1:9" ht="21">
      <c r="A17" s="19">
        <v>2</v>
      </c>
      <c r="B17" s="60" t="s">
        <v>15</v>
      </c>
      <c r="C17" s="6"/>
      <c r="D17" s="61"/>
      <c r="E17" s="61" t="s">
        <v>41</v>
      </c>
      <c r="F17" s="61"/>
      <c r="G17" s="6"/>
      <c r="H17" s="6"/>
      <c r="I17" s="6"/>
    </row>
    <row r="18" spans="1:9" ht="18.75">
      <c r="A18" s="19">
        <v>3</v>
      </c>
      <c r="B18" s="64" t="s">
        <v>16</v>
      </c>
      <c r="C18" s="6"/>
      <c r="D18" s="6"/>
      <c r="E18" s="6" t="s">
        <v>42</v>
      </c>
      <c r="F18" s="6"/>
      <c r="G18" s="6"/>
      <c r="H18" s="6"/>
      <c r="I18" s="6"/>
    </row>
    <row r="19" spans="1:9" ht="21">
      <c r="A19" s="19">
        <v>4</v>
      </c>
      <c r="B19" s="65" t="s">
        <v>17</v>
      </c>
      <c r="C19" s="6"/>
      <c r="D19" s="6"/>
      <c r="E19" s="6" t="s">
        <v>43</v>
      </c>
      <c r="F19" s="6"/>
      <c r="G19" s="6"/>
      <c r="H19" s="6"/>
      <c r="I19" s="6"/>
    </row>
    <row r="20" spans="1:9" ht="21">
      <c r="A20" s="19">
        <v>5</v>
      </c>
      <c r="B20" s="45" t="s">
        <v>18</v>
      </c>
      <c r="C20" s="6"/>
      <c r="D20" s="6"/>
      <c r="E20" s="6" t="s">
        <v>44</v>
      </c>
      <c r="F20" s="6"/>
      <c r="G20" s="6"/>
      <c r="H20" s="6"/>
      <c r="I20" s="6"/>
    </row>
    <row r="21" spans="1:9" ht="18.75">
      <c r="A21" s="19">
        <v>6</v>
      </c>
      <c r="B21" s="5" t="s">
        <v>19</v>
      </c>
      <c r="E21" s="6" t="s">
        <v>49</v>
      </c>
    </row>
    <row r="22" spans="1:9" ht="18.75">
      <c r="A22" s="19">
        <v>7</v>
      </c>
      <c r="B22" s="5" t="s">
        <v>20</v>
      </c>
      <c r="E22" s="6" t="s">
        <v>47</v>
      </c>
    </row>
    <row r="23" spans="1:9" ht="18.75">
      <c r="A23" s="19">
        <v>8</v>
      </c>
      <c r="B23" s="5" t="s">
        <v>21</v>
      </c>
      <c r="E23" s="6" t="s">
        <v>48</v>
      </c>
    </row>
    <row r="25" spans="1:9" ht="18">
      <c r="B25" s="5" t="s">
        <v>45</v>
      </c>
      <c r="C25" s="44">
        <f>81/50</f>
        <v>1.62</v>
      </c>
    </row>
    <row r="26" spans="1:9" ht="18">
      <c r="B26" s="5" t="s">
        <v>34</v>
      </c>
      <c r="C26">
        <v>2</v>
      </c>
    </row>
    <row r="27" spans="1:9" ht="18">
      <c r="B27" s="5" t="s">
        <v>46</v>
      </c>
      <c r="C2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bulnes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2023-05-10T16:44:06Z</dcterms:modified>
</cp:coreProperties>
</file>