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05" tabRatio="600" firstSheet="0" activeTab="0" autoFilterDateGrouping="1"/>
  </bookViews>
  <sheets>
    <sheet xmlns:r="http://schemas.openxmlformats.org/officeDocument/2006/relationships" name="MAESTRO" sheetId="1" state="visible" r:id="rId1"/>
    <sheet xmlns:r="http://schemas.openxmlformats.org/officeDocument/2006/relationships" name="CONTROL ASISTENCIA" sheetId="2" state="visible" r:id="rId2"/>
    <sheet xmlns:r="http://schemas.openxmlformats.org/officeDocument/2006/relationships" name="DISTRIBUCION VIP" sheetId="3" state="visible" r:id="rId3"/>
    <sheet xmlns:r="http://schemas.openxmlformats.org/officeDocument/2006/relationships" name="SIN ASIGNAR" sheetId="4" state="visible" r:id="rId4"/>
    <sheet xmlns:r="http://schemas.openxmlformats.org/officeDocument/2006/relationships" name="LISTAS" sheetId="5" state="visible" r:id="rId5"/>
  </sheets>
  <definedNames>
    <definedName name="_xlnm._FilterDatabase" localSheetId="0" hidden="1">'MAESTRO'!$A$1:$P$716</definedName>
    <definedName name="_xlnm.Print_Area" localSheetId="0">'MAESTRO'!$A$1:$K$716</definedName>
    <definedName name="_xlnm.Print_Area" localSheetId="1">'CONTROL ASISTENCIA'!$A$1:$G$30</definedName>
  </definedNames>
  <calcPr calcId="191029" calcMode="auto" fullCalcOnLoad="1" forceFullCalc="1"/>
</workbook>
</file>

<file path=xl/styles.xml><?xml version="1.0" encoding="utf-8"?>
<styleSheet xmlns="http://schemas.openxmlformats.org/spreadsheetml/2006/main">
  <numFmts count="0"/>
  <fonts count="28">
    <font>
      <name val="Arial"/>
      <charset val="1"/>
      <family val="2"/>
      <sz val="10"/>
    </font>
    <font>
      <name val="Calibri"/>
      <family val="2"/>
      <color theme="10"/>
      <sz val="11"/>
    </font>
    <font>
      <name val="Calibri"/>
      <family val="2"/>
      <color theme="1"/>
      <sz val="11"/>
    </font>
    <font>
      <name val="Cambria"/>
      <family val="1"/>
      <b val="1"/>
      <color rgb="FFFFFFFF"/>
      <sz val="11"/>
    </font>
    <font>
      <name val="Cambria"/>
      <family val="1"/>
      <b val="1"/>
      <color rgb="FFFFFFFF"/>
      <sz val="14"/>
    </font>
    <font>
      <name val="Cambria"/>
      <family val="1"/>
      <b val="1"/>
      <sz val="11"/>
    </font>
    <font>
      <name val="Cambria"/>
      <family val="1"/>
      <sz val="8"/>
    </font>
    <font>
      <name val="Cambria"/>
      <family val="1"/>
      <b val="1"/>
      <sz val="8"/>
    </font>
    <font>
      <name val="Cambria"/>
      <family val="1"/>
      <b val="1"/>
      <color rgb="FF666666"/>
      <sz val="8"/>
    </font>
    <font>
      <name val="Calibri"/>
      <family val="2"/>
      <b val="1"/>
      <color rgb="FFFFFFFF"/>
      <sz val="13"/>
      <scheme val="major"/>
    </font>
    <font>
      <name val="Calibri"/>
      <family val="2"/>
      <color theme="1"/>
      <sz val="13"/>
      <scheme val="major"/>
    </font>
    <font>
      <name val="Calibri"/>
      <family val="2"/>
      <color rgb="FF000000"/>
      <sz val="13"/>
      <scheme val="major"/>
    </font>
    <font>
      <name val="Calibri"/>
      <family val="2"/>
      <b val="1"/>
      <color rgb="FF000000"/>
      <sz val="13"/>
      <scheme val="major"/>
    </font>
    <font>
      <name val="Calibri"/>
      <family val="2"/>
      <color rgb="FF666666"/>
      <sz val="13"/>
      <scheme val="major"/>
    </font>
    <font>
      <name val="Calibri"/>
      <family val="2"/>
      <color rgb="FFFF0000"/>
      <sz val="13"/>
      <scheme val="major"/>
    </font>
    <font>
      <name val="Calibri"/>
      <family val="2"/>
      <b val="1"/>
      <color rgb="FFFF0000"/>
      <sz val="13"/>
      <scheme val="major"/>
    </font>
    <font>
      <name val="Calibri"/>
      <family val="2"/>
      <sz val="13"/>
      <scheme val="major"/>
    </font>
    <font>
      <name val="Calibri"/>
      <family val="2"/>
      <color rgb="FF375623"/>
      <sz val="13"/>
      <scheme val="major"/>
    </font>
    <font>
      <name val="Calibri"/>
      <family val="2"/>
      <color rgb="FFFF0000"/>
      <sz val="11"/>
    </font>
    <font>
      <name val="Calibri"/>
      <family val="2"/>
      <b val="1"/>
      <color theme="1"/>
      <sz val="13"/>
      <scheme val="major"/>
    </font>
    <font>
      <name val="Calibri"/>
      <family val="2"/>
      <b val="1"/>
      <sz val="13"/>
      <scheme val="major"/>
    </font>
    <font>
      <b val="1"/>
      <color rgb="00FFFFFF"/>
      <sz val="10"/>
    </font>
    <font>
      <color rgb="00000000"/>
      <sz val="10"/>
    </font>
    <font>
      <b val="1"/>
      <color rgb="00FFFFFF"/>
      <sz val="14"/>
    </font>
    <font>
      <i val="1"/>
      <color rgb="00666666"/>
      <sz val="10"/>
    </font>
    <font>
      <b val="1"/>
      <sz val="7"/>
    </font>
    <font>
      <sz val="7"/>
    </font>
    <font>
      <i val="1"/>
      <color rgb="00666666"/>
      <sz val="7"/>
    </font>
  </fonts>
  <fills count="35">
    <fill>
      <patternFill/>
    </fill>
    <fill>
      <patternFill patternType="gray125"/>
    </fill>
    <fill>
      <patternFill patternType="solid">
        <fgColor rgb="FF1F4E78"/>
        <bgColor rgb="FF244062"/>
      </patternFill>
    </fill>
    <fill>
      <patternFill patternType="solid">
        <fgColor rgb="FFDDEBF7"/>
        <bgColor rgb="FFD9EAF7"/>
      </patternFill>
    </fill>
    <fill>
      <patternFill patternType="solid">
        <fgColor rgb="FFC6E0B4"/>
        <bgColor rgb="FFC6EFCE"/>
      </patternFill>
    </fill>
    <fill>
      <patternFill patternType="solid">
        <fgColor rgb="FFFFFFFF"/>
        <bgColor rgb="FFF2F2F2"/>
      </patternFill>
    </fill>
    <fill>
      <patternFill patternType="solid">
        <fgColor rgb="FFFFF2CC"/>
        <bgColor rgb="FFF9F3E3"/>
      </patternFill>
    </fill>
    <fill>
      <patternFill patternType="solid">
        <fgColor rgb="FFF4CCCC"/>
        <bgColor rgb="FFFFC7CE"/>
      </patternFill>
    </fill>
    <fill>
      <patternFill patternType="solid">
        <fgColor rgb="FFEAF3F8"/>
        <bgColor rgb="FFE8F3EA"/>
      </patternFill>
    </fill>
    <fill>
      <patternFill patternType="solid">
        <fgColor rgb="FFD9EAD3"/>
        <bgColor rgb="FFE7F0E2"/>
      </patternFill>
    </fill>
    <fill>
      <patternFill patternType="solid">
        <fgColor rgb="FFEADCF8"/>
        <bgColor rgb="FFE7E6E6"/>
      </patternFill>
    </fill>
    <fill>
      <patternFill patternType="solid">
        <fgColor rgb="FFF9F3E3"/>
        <bgColor rgb="FFF3EFE6"/>
      </patternFill>
    </fill>
    <fill>
      <patternFill patternType="solid">
        <fgColor theme="7" tint="0.5998718222602009"/>
        <bgColor rgb="FFCCCCFF"/>
      </patternFill>
    </fill>
    <fill>
      <patternFill patternType="solid">
        <fgColor rgb="FFFF0000"/>
        <bgColor rgb="FF993300"/>
      </patternFill>
    </fill>
    <fill>
      <patternFill patternType="solid">
        <fgColor theme="8" tint="0.7998901333658864"/>
        <bgColor rgb="FFDDEBF7"/>
      </patternFill>
    </fill>
    <fill>
      <patternFill patternType="solid">
        <fgColor rgb="FFCCCCFF"/>
        <bgColor rgb="FFCCC1DA"/>
      </patternFill>
    </fill>
    <fill>
      <patternFill patternType="solid">
        <fgColor rgb="FFE8F3EA"/>
        <bgColor rgb="FFE7F0E2"/>
      </patternFill>
    </fill>
    <fill>
      <patternFill patternType="solid">
        <fgColor rgb="FFFFFF00"/>
        <bgColor rgb="FFCCFF33"/>
      </patternFill>
    </fill>
    <fill>
      <patternFill patternType="solid">
        <fgColor rgb="FFCCFF33"/>
        <bgColor rgb="FFFFFF00"/>
      </patternFill>
    </fill>
    <fill>
      <patternFill patternType="solid">
        <fgColor rgb="FFFFFFCC"/>
        <bgColor rgb="FFFFF2CC"/>
      </patternFill>
    </fill>
    <fill>
      <patternFill patternType="solid">
        <fgColor rgb="FFF3EFE6"/>
        <bgColor rgb="FFF9F3E3"/>
      </patternFill>
    </fill>
    <fill>
      <patternFill patternType="solid">
        <fgColor rgb="FFE7F0E2"/>
        <bgColor rgb="FFE8F3EA"/>
      </patternFill>
    </fill>
    <fill>
      <patternFill patternType="solid">
        <fgColor rgb="FFF2F2F2"/>
        <bgColor rgb="FFF3EFE6"/>
      </patternFill>
    </fill>
    <fill>
      <patternFill patternType="solid">
        <fgColor rgb="FFD9EAF7"/>
        <bgColor rgb="FFDDEBF7"/>
      </patternFill>
    </fill>
    <fill>
      <patternFill patternType="solid">
        <fgColor rgb="FF244062"/>
        <bgColor rgb="FF1F4E78"/>
      </patternFill>
    </fill>
    <fill>
      <patternFill patternType="solid">
        <fgColor rgb="FFE7E6E6"/>
        <bgColor rgb="FFE7F0E2"/>
      </patternFill>
    </fill>
    <fill>
      <patternFill patternType="solid">
        <fgColor rgb="001F4E78"/>
      </patternFill>
    </fill>
    <fill>
      <patternFill patternType="solid">
        <fgColor rgb="00DDEBF7"/>
      </patternFill>
    </fill>
    <fill>
      <patternFill patternType="solid">
        <fgColor rgb="00D9EAD3"/>
      </patternFill>
    </fill>
    <fill>
      <patternFill patternType="solid">
        <fgColor rgb="00FFFFFF"/>
      </patternFill>
    </fill>
    <fill>
      <patternFill patternType="solid">
        <fgColor rgb="00FFF2CC"/>
      </patternFill>
    </fill>
    <fill>
      <patternFill patternType="solid">
        <fgColor rgb="00F4CCCC"/>
      </patternFill>
    </fill>
    <fill>
      <patternFill patternType="solid">
        <fgColor rgb="00D9EAF7"/>
      </patternFill>
    </fill>
    <fill>
      <patternFill patternType="solid">
        <fgColor rgb="00EAF2F8"/>
      </patternFill>
    </fill>
    <fill>
      <patternFill patternType="solid">
        <fgColor rgb="00CCCCCC"/>
      </patternFill>
    </fill>
  </fills>
  <borders count="15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 style="thin">
        <color rgb="FFD9E2F3"/>
      </left>
      <right style="thin">
        <color rgb="FFD9E2F3"/>
      </right>
      <top/>
      <bottom style="thin">
        <color rgb="FFD9E2F3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/>
      <diagonal/>
    </border>
    <border>
      <left style="thin">
        <color rgb="FFD9E2F3"/>
      </left>
      <right/>
      <top style="thin">
        <color rgb="FFD9E2F3"/>
      </top>
      <bottom style="thin">
        <color rgb="FFD9E2F3"/>
      </bottom>
      <diagonal/>
    </border>
    <border>
      <left/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thin">
        <color rgb="FFD9E2F3"/>
      </left>
      <right style="thin">
        <color rgb="FFD9E2F3"/>
      </right>
      <top/>
      <bottom style="medium">
        <color indexed="64"/>
      </bottom>
      <diagonal/>
    </border>
    <border>
      <left/>
      <right/>
      <top style="thin">
        <color rgb="FFB7B7B7"/>
      </top>
      <bottom/>
      <diagonal/>
    </border>
    <border>
      <left/>
      <right/>
      <top style="thin">
        <color rgb="FFB7B7B7"/>
      </top>
      <bottom style="thin">
        <color rgb="FFB7B7B7"/>
      </bottom>
      <diagonal/>
    </border>
    <border>
      <left style="thin">
        <color rgb="007F7F7F"/>
      </left>
      <right style="thin">
        <color rgb="007F7F7F"/>
      </right>
      <top style="thin">
        <color rgb="007F7F7F"/>
      </top>
      <bottom style="thin">
        <color rgb="007F7F7F"/>
      </bottom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3">
    <xf numFmtId="0" fontId="0" fillId="0" borderId="0"/>
    <xf numFmtId="0" fontId="1" fillId="0" borderId="0"/>
    <xf numFmtId="0" fontId="2" fillId="0" borderId="0"/>
  </cellStyleXfs>
  <cellXfs count="193">
    <xf numFmtId="0" fontId="0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left" vertical="center"/>
    </xf>
    <xf numFmtId="0" fontId="5" fillId="22" borderId="1" applyAlignment="1" pivotButton="0" quotePrefix="0" xfId="0">
      <alignment horizontal="left" vertical="center"/>
    </xf>
    <xf numFmtId="0" fontId="2" fillId="22" borderId="1" applyAlignment="1" pivotButton="0" quotePrefix="0" xfId="0">
      <alignment horizontal="center" vertical="center"/>
    </xf>
    <xf numFmtId="0" fontId="5" fillId="5" borderId="1" applyAlignment="1" pivotButton="0" quotePrefix="0" xfId="0">
      <alignment horizontal="left" vertical="center"/>
    </xf>
    <xf numFmtId="0" fontId="2" fillId="5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center"/>
    </xf>
    <xf numFmtId="0" fontId="2" fillId="22" borderId="1" applyAlignment="1" pivotButton="0" quotePrefix="0" xfId="0">
      <alignment horizontal="left" vertical="center"/>
    </xf>
    <xf numFmtId="0" fontId="2" fillId="5" borderId="1" applyAlignment="1" pivotButton="0" quotePrefix="0" xfId="0">
      <alignment horizontal="left" vertical="center"/>
    </xf>
    <xf numFmtId="0" fontId="5" fillId="22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center" vertical="center" wrapText="1"/>
    </xf>
    <xf numFmtId="0" fontId="5" fillId="22" borderId="1" applyAlignment="1" pivotButton="0" quotePrefix="0" xfId="0">
      <alignment horizontal="center" vertical="center" wrapText="1"/>
    </xf>
    <xf numFmtId="0" fontId="4" fillId="2" borderId="0" applyAlignment="1" pivotButton="0" quotePrefix="0" xfId="0">
      <alignment horizontal="center"/>
    </xf>
    <xf numFmtId="0" fontId="2" fillId="23" borderId="0" applyAlignment="1" pivotButton="0" quotePrefix="0" xfId="0">
      <alignment horizontal="center"/>
    </xf>
    <xf numFmtId="0" fontId="3" fillId="24" borderId="0" applyAlignment="1" pivotButton="0" quotePrefix="0" xfId="0">
      <alignment horizontal="center"/>
    </xf>
    <xf numFmtId="0" fontId="3" fillId="24" borderId="1" applyAlignment="1" pivotButton="0" quotePrefix="0" xfId="0">
      <alignment horizontal="center"/>
    </xf>
    <xf numFmtId="0" fontId="3" fillId="24" borderId="1" applyAlignment="1" pivotButton="0" quotePrefix="0" xfId="0">
      <alignment horizontal="center" vertical="center"/>
    </xf>
    <xf numFmtId="0" fontId="6" fillId="9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center" vertical="center" wrapText="1"/>
    </xf>
    <xf numFmtId="0" fontId="7" fillId="9" borderId="1" applyAlignment="1" pivotButton="0" quotePrefix="0" xfId="0">
      <alignment horizontal="center" vertical="center" wrapText="1"/>
    </xf>
    <xf numFmtId="0" fontId="8" fillId="25" borderId="1" applyAlignment="1" pivotButton="0" quotePrefix="0" xfId="0">
      <alignment horizontal="center" vertical="center" wrapText="1"/>
    </xf>
    <xf numFmtId="0" fontId="5" fillId="0" borderId="0" pivotButton="0" quotePrefix="0" xfId="0"/>
    <xf numFmtId="0" fontId="2" fillId="9" borderId="0" pivotButton="0" quotePrefix="0" xfId="0"/>
    <xf numFmtId="0" fontId="2" fillId="6" borderId="0" pivotButton="0" quotePrefix="0" xfId="0"/>
    <xf numFmtId="0" fontId="2" fillId="25" borderId="0" pivotButton="0" quotePrefix="0" xfId="0"/>
    <xf numFmtId="0" fontId="3" fillId="24" borderId="1" applyAlignment="1" pivotButton="0" quotePrefix="0" xfId="0">
      <alignment vertical="center" wrapText="1"/>
    </xf>
    <xf numFmtId="0" fontId="2" fillId="0" borderId="1" applyAlignment="1" pivotButton="0" quotePrefix="0" xfId="0">
      <alignment vertical="center" wrapText="1"/>
    </xf>
    <xf numFmtId="0" fontId="3" fillId="2" borderId="1" applyAlignment="1" pivotButton="0" quotePrefix="0" xfId="0">
      <alignment vertical="center" wrapText="1"/>
    </xf>
    <xf numFmtId="0" fontId="9" fillId="2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center" vertical="center"/>
    </xf>
    <xf numFmtId="0" fontId="10" fillId="0" borderId="0" applyAlignment="1" pivotButton="0" quotePrefix="0" xfId="0">
      <alignment horizontal="left"/>
    </xf>
    <xf numFmtId="1" fontId="11" fillId="3" borderId="2" applyAlignment="1" pivotButton="0" quotePrefix="0" xfId="0">
      <alignment vertical="center" wrapText="1"/>
    </xf>
    <xf numFmtId="0" fontId="11" fillId="3" borderId="2" applyAlignment="1" pivotButton="0" quotePrefix="0" xfId="0">
      <alignment vertical="center" wrapText="1"/>
    </xf>
    <xf numFmtId="0" fontId="13" fillId="0" borderId="2" applyAlignment="1" pivotButton="0" quotePrefix="0" xfId="0">
      <alignment vertical="center" wrapText="1"/>
    </xf>
    <xf numFmtId="0" fontId="10" fillId="0" borderId="2" applyAlignment="1" pivotButton="0" quotePrefix="0" xfId="0">
      <alignment vertical="center" wrapText="1"/>
    </xf>
    <xf numFmtId="0" fontId="10" fillId="0" borderId="0" applyAlignment="1" pivotButton="0" quotePrefix="0" xfId="0">
      <alignment vertical="center" wrapText="1"/>
    </xf>
    <xf numFmtId="1" fontId="11" fillId="5" borderId="2" applyAlignment="1" pivotButton="0" quotePrefix="0" xfId="0">
      <alignment vertical="center" wrapText="1"/>
    </xf>
    <xf numFmtId="0" fontId="11" fillId="5" borderId="2" applyAlignment="1" pivotButton="0" quotePrefix="0" xfId="0">
      <alignment vertical="center" wrapText="1"/>
    </xf>
    <xf numFmtId="0" fontId="10" fillId="0" borderId="0" pivotButton="0" quotePrefix="0" xfId="0"/>
    <xf numFmtId="1" fontId="11" fillId="8" borderId="2" applyAlignment="1" pivotButton="0" quotePrefix="0" xfId="0">
      <alignment vertical="center" wrapText="1"/>
    </xf>
    <xf numFmtId="0" fontId="11" fillId="8" borderId="2" applyAlignment="1" pivotButton="0" quotePrefix="0" xfId="0">
      <alignment vertical="center" wrapText="1"/>
    </xf>
    <xf numFmtId="1" fontId="11" fillId="9" borderId="2" applyAlignment="1" pivotButton="0" quotePrefix="0" xfId="0">
      <alignment vertical="center" wrapText="1"/>
    </xf>
    <xf numFmtId="0" fontId="11" fillId="9" borderId="2" applyAlignment="1" pivotButton="0" quotePrefix="0" xfId="0">
      <alignment vertical="center" wrapText="1"/>
    </xf>
    <xf numFmtId="1" fontId="11" fillId="6" borderId="2" applyAlignment="1" pivotButton="0" quotePrefix="0" xfId="0">
      <alignment vertical="center" wrapText="1"/>
    </xf>
    <xf numFmtId="0" fontId="11" fillId="6" borderId="2" applyAlignment="1" pivotButton="0" quotePrefix="0" xfId="0">
      <alignment vertical="center" wrapText="1"/>
    </xf>
    <xf numFmtId="1" fontId="11" fillId="10" borderId="2" applyAlignment="1" pivotButton="0" quotePrefix="0" xfId="0">
      <alignment vertical="center" wrapText="1"/>
    </xf>
    <xf numFmtId="0" fontId="11" fillId="10" borderId="2" applyAlignment="1" pivotButton="0" quotePrefix="0" xfId="0">
      <alignment vertical="center" wrapText="1"/>
    </xf>
    <xf numFmtId="1" fontId="14" fillId="5" borderId="2" applyAlignment="1" pivotButton="0" quotePrefix="0" xfId="0">
      <alignment vertical="center" wrapText="1"/>
    </xf>
    <xf numFmtId="0" fontId="14" fillId="5" borderId="2" applyAlignment="1" pivotButton="0" quotePrefix="0" xfId="0">
      <alignment vertical="center" wrapText="1"/>
    </xf>
    <xf numFmtId="1" fontId="10" fillId="0" borderId="2" applyAlignment="1" pivotButton="0" quotePrefix="0" xfId="0">
      <alignment vertical="center" wrapText="1"/>
    </xf>
    <xf numFmtId="0" fontId="16" fillId="11" borderId="2" applyAlignment="1" pivotButton="0" quotePrefix="0" xfId="0">
      <alignment vertical="center" wrapText="1"/>
    </xf>
    <xf numFmtId="0" fontId="16" fillId="5" borderId="2" applyAlignment="1" pivotButton="0" quotePrefix="0" xfId="0">
      <alignment vertical="center" wrapText="1"/>
    </xf>
    <xf numFmtId="0" fontId="16" fillId="0" borderId="2" applyAlignment="1" pivotButton="0" quotePrefix="0" xfId="0">
      <alignment vertical="center" wrapText="1"/>
    </xf>
    <xf numFmtId="0" fontId="16" fillId="14" borderId="2" applyAlignment="1" pivotButton="0" quotePrefix="0" xfId="0">
      <alignment vertical="center" wrapText="1"/>
    </xf>
    <xf numFmtId="0" fontId="10" fillId="5" borderId="2" applyAlignment="1" pivotButton="0" quotePrefix="0" xfId="0">
      <alignment vertical="center" wrapText="1"/>
    </xf>
    <xf numFmtId="0" fontId="16" fillId="15" borderId="2" applyAlignment="1" pivotButton="0" quotePrefix="0" xfId="0">
      <alignment vertical="center" wrapText="1"/>
    </xf>
    <xf numFmtId="0" fontId="16" fillId="16" borderId="2" applyAlignment="1" pivotButton="0" quotePrefix="0" xfId="0">
      <alignment vertical="center" wrapText="1"/>
    </xf>
    <xf numFmtId="0" fontId="16" fillId="17" borderId="2" applyAlignment="1" pivotButton="0" quotePrefix="0" xfId="0">
      <alignment vertical="center" wrapText="1"/>
    </xf>
    <xf numFmtId="0" fontId="16" fillId="18" borderId="2" applyAlignment="1" pivotButton="0" quotePrefix="0" xfId="0">
      <alignment vertical="center" wrapText="1"/>
    </xf>
    <xf numFmtId="0" fontId="14" fillId="0" borderId="2" applyAlignment="1" pivotButton="0" quotePrefix="0" xfId="0">
      <alignment vertical="center" wrapText="1"/>
    </xf>
    <xf numFmtId="0" fontId="16" fillId="19" borderId="2" applyAlignment="1" pivotButton="0" quotePrefix="0" xfId="0">
      <alignment vertical="center" wrapText="1"/>
    </xf>
    <xf numFmtId="0" fontId="16" fillId="8" borderId="2" applyAlignment="1" pivotButton="0" quotePrefix="0" xfId="0">
      <alignment vertical="center" wrapText="1"/>
    </xf>
    <xf numFmtId="0" fontId="16" fillId="20" borderId="2" applyAlignment="1" pivotButton="0" quotePrefix="0" xfId="0">
      <alignment vertical="center" wrapText="1"/>
    </xf>
    <xf numFmtId="0" fontId="17" fillId="21" borderId="2" applyAlignment="1" pivotButton="0" quotePrefix="0" xfId="0">
      <alignment vertical="center" wrapText="1"/>
    </xf>
    <xf numFmtId="0" fontId="16" fillId="21" borderId="2" applyAlignment="1" pivotButton="0" quotePrefix="0" xfId="0">
      <alignment vertical="center" wrapText="1"/>
    </xf>
    <xf numFmtId="0" fontId="10" fillId="0" borderId="0" applyAlignment="1" pivotButton="0" quotePrefix="0" xfId="0">
      <alignment horizontal="center"/>
    </xf>
    <xf numFmtId="1" fontId="11" fillId="9" borderId="4" applyAlignment="1" pivotButton="0" quotePrefix="0" xfId="0">
      <alignment vertical="center" wrapText="1"/>
    </xf>
    <xf numFmtId="0" fontId="11" fillId="9" borderId="4" applyAlignment="1" pivotButton="0" quotePrefix="0" xfId="0">
      <alignment vertical="center" wrapText="1"/>
    </xf>
    <xf numFmtId="0" fontId="13" fillId="0" borderId="4" applyAlignment="1" pivotButton="0" quotePrefix="0" xfId="0">
      <alignment vertical="center" wrapText="1"/>
    </xf>
    <xf numFmtId="0" fontId="10" fillId="0" borderId="4" applyAlignment="1" pivotButton="0" quotePrefix="0" xfId="0">
      <alignment vertical="center" wrapText="1"/>
    </xf>
    <xf numFmtId="1" fontId="11" fillId="8" borderId="5" applyAlignment="1" pivotButton="0" quotePrefix="0" xfId="0">
      <alignment vertical="center" wrapText="1"/>
    </xf>
    <xf numFmtId="0" fontId="11" fillId="8" borderId="5" applyAlignment="1" pivotButton="0" quotePrefix="0" xfId="0">
      <alignment vertical="center" wrapText="1"/>
    </xf>
    <xf numFmtId="0" fontId="13" fillId="0" borderId="5" applyAlignment="1" pivotButton="0" quotePrefix="0" xfId="0">
      <alignment vertical="center" wrapText="1"/>
    </xf>
    <xf numFmtId="0" fontId="10" fillId="0" borderId="5" applyAlignment="1" pivotButton="0" quotePrefix="0" xfId="0">
      <alignment vertical="center" wrapText="1"/>
    </xf>
    <xf numFmtId="0" fontId="10" fillId="0" borderId="6" applyAlignment="1" pivotButton="0" quotePrefix="0" xfId="0">
      <alignment vertical="center" wrapText="1"/>
    </xf>
    <xf numFmtId="0" fontId="10" fillId="0" borderId="6" applyAlignment="1" pivotButton="0" quotePrefix="0" xfId="0">
      <alignment horizontal="left"/>
    </xf>
    <xf numFmtId="1" fontId="11" fillId="6" borderId="4" applyAlignment="1" pivotButton="0" quotePrefix="0" xfId="0">
      <alignment vertical="center" wrapText="1"/>
    </xf>
    <xf numFmtId="0" fontId="11" fillId="6" borderId="4" applyAlignment="1" pivotButton="0" quotePrefix="0" xfId="0">
      <alignment vertical="center" wrapText="1"/>
    </xf>
    <xf numFmtId="1" fontId="11" fillId="5" borderId="5" applyAlignment="1" pivotButton="0" quotePrefix="0" xfId="0">
      <alignment vertical="center" wrapText="1"/>
    </xf>
    <xf numFmtId="0" fontId="11" fillId="5" borderId="5" applyAlignment="1" pivotButton="0" quotePrefix="0" xfId="0">
      <alignment vertical="center" wrapText="1"/>
    </xf>
    <xf numFmtId="1" fontId="11" fillId="10" borderId="4" applyAlignment="1" pivotButton="0" quotePrefix="0" xfId="0">
      <alignment vertical="center" wrapText="1"/>
    </xf>
    <xf numFmtId="0" fontId="11" fillId="10" borderId="4" applyAlignment="1" pivotButton="0" quotePrefix="0" xfId="0">
      <alignment vertical="center" wrapText="1"/>
    </xf>
    <xf numFmtId="1" fontId="10" fillId="0" borderId="4" applyAlignment="1" pivotButton="0" quotePrefix="0" xfId="0">
      <alignment vertical="center" wrapText="1"/>
    </xf>
    <xf numFmtId="0" fontId="16" fillId="11" borderId="4" applyAlignment="1" pivotButton="0" quotePrefix="0" xfId="0">
      <alignment vertical="center" wrapText="1"/>
    </xf>
    <xf numFmtId="1" fontId="11" fillId="10" borderId="5" applyAlignment="1" pivotButton="0" quotePrefix="0" xfId="0">
      <alignment vertical="center" wrapText="1"/>
    </xf>
    <xf numFmtId="0" fontId="11" fillId="10" borderId="5" applyAlignment="1" pivotButton="0" quotePrefix="0" xfId="0">
      <alignment vertical="center" wrapText="1"/>
    </xf>
    <xf numFmtId="0" fontId="16" fillId="14" borderId="4" applyAlignment="1" pivotButton="0" quotePrefix="0" xfId="0">
      <alignment vertical="center" wrapText="1"/>
    </xf>
    <xf numFmtId="1" fontId="10" fillId="0" borderId="5" applyAlignment="1" pivotButton="0" quotePrefix="0" xfId="0">
      <alignment vertical="center" wrapText="1"/>
    </xf>
    <xf numFmtId="0" fontId="16" fillId="0" borderId="5" applyAlignment="1" pivotButton="0" quotePrefix="0" xfId="0">
      <alignment vertical="center" wrapText="1"/>
    </xf>
    <xf numFmtId="0" fontId="16" fillId="15" borderId="4" applyAlignment="1" pivotButton="0" quotePrefix="0" xfId="0">
      <alignment vertical="center" wrapText="1"/>
    </xf>
    <xf numFmtId="0" fontId="16" fillId="0" borderId="4" applyAlignment="1" pivotButton="0" quotePrefix="0" xfId="0">
      <alignment vertical="center" wrapText="1"/>
    </xf>
    <xf numFmtId="0" fontId="16" fillId="18" borderId="4" applyAlignment="1" pivotButton="0" quotePrefix="0" xfId="0">
      <alignment vertical="center" wrapText="1"/>
    </xf>
    <xf numFmtId="0" fontId="16" fillId="16" borderId="5" applyAlignment="1" pivotButton="0" quotePrefix="0" xfId="0">
      <alignment vertical="center" wrapText="1"/>
    </xf>
    <xf numFmtId="0" fontId="16" fillId="19" borderId="4" applyAlignment="1" pivotButton="0" quotePrefix="0" xfId="0">
      <alignment vertical="center" wrapText="1"/>
    </xf>
    <xf numFmtId="0" fontId="16" fillId="19" borderId="5" applyAlignment="1" pivotButton="0" quotePrefix="0" xfId="0">
      <alignment vertical="center" wrapText="1"/>
    </xf>
    <xf numFmtId="0" fontId="17" fillId="21" borderId="4" applyAlignment="1" pivotButton="0" quotePrefix="0" xfId="0">
      <alignment vertical="center" wrapText="1"/>
    </xf>
    <xf numFmtId="0" fontId="16" fillId="21" borderId="4" applyAlignment="1" pivotButton="0" quotePrefix="0" xfId="0">
      <alignment vertical="center" wrapText="1"/>
    </xf>
    <xf numFmtId="0" fontId="17" fillId="21" borderId="5" applyAlignment="1" pivotButton="0" quotePrefix="0" xfId="0">
      <alignment vertical="center" wrapText="1"/>
    </xf>
    <xf numFmtId="0" fontId="16" fillId="21" borderId="5" applyAlignment="1" pivotButton="0" quotePrefix="0" xfId="0">
      <alignment vertical="center" wrapText="1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/>
    </xf>
    <xf numFmtId="0" fontId="3" fillId="2" borderId="0" applyAlignment="1" pivotButton="0" quotePrefix="0" xfId="0">
      <alignment horizontal="center"/>
    </xf>
    <xf numFmtId="0" fontId="4" fillId="2" borderId="3" applyAlignment="1" pivotButton="0" quotePrefix="0" xfId="0">
      <alignment vertical="center" wrapText="1"/>
    </xf>
    <xf numFmtId="0" fontId="18" fillId="22" borderId="1" applyAlignment="1" pivotButton="0" quotePrefix="0" xfId="0">
      <alignment horizontal="left" vertical="center"/>
    </xf>
    <xf numFmtId="0" fontId="18" fillId="22" borderId="1" applyAlignment="1" pivotButton="0" quotePrefix="0" xfId="0">
      <alignment horizontal="center" vertical="center"/>
    </xf>
    <xf numFmtId="0" fontId="18" fillId="5" borderId="1" applyAlignment="1" pivotButton="0" quotePrefix="0" xfId="0">
      <alignment horizontal="left" vertical="center"/>
    </xf>
    <xf numFmtId="0" fontId="18" fillId="5" borderId="1" applyAlignment="1" pivotButton="0" quotePrefix="0" xfId="0">
      <alignment horizontal="center" vertical="center"/>
    </xf>
    <xf numFmtId="1" fontId="11" fillId="6" borderId="7" applyAlignment="1" pivotButton="0" quotePrefix="0" xfId="0">
      <alignment vertical="center" wrapText="1"/>
    </xf>
    <xf numFmtId="0" fontId="11" fillId="6" borderId="7" applyAlignment="1" pivotButton="0" quotePrefix="0" xfId="0">
      <alignment vertical="center" wrapText="1"/>
    </xf>
    <xf numFmtId="0" fontId="13" fillId="0" borderId="7" applyAlignment="1" pivotButton="0" quotePrefix="0" xfId="0">
      <alignment vertical="center" wrapText="1"/>
    </xf>
    <xf numFmtId="0" fontId="10" fillId="0" borderId="7" applyAlignment="1" pivotButton="0" quotePrefix="0" xfId="0">
      <alignment vertical="center" wrapText="1"/>
    </xf>
    <xf numFmtId="0" fontId="11" fillId="5" borderId="8" applyAlignment="1" pivotButton="0" quotePrefix="0" xfId="0">
      <alignment vertical="center" wrapText="1"/>
    </xf>
    <xf numFmtId="0" fontId="11" fillId="0" borderId="0" applyAlignment="1" pivotButton="0" quotePrefix="0" xfId="0">
      <alignment vertical="center" wrapText="1"/>
    </xf>
    <xf numFmtId="0" fontId="19" fillId="0" borderId="0" applyAlignment="1" pivotButton="0" quotePrefix="0" xfId="0">
      <alignment vertical="center" wrapText="1"/>
    </xf>
    <xf numFmtId="0" fontId="16" fillId="0" borderId="2" applyAlignment="1" pivotButton="0" quotePrefix="0" xfId="0">
      <alignment vertical="center" wrapText="1"/>
    </xf>
    <xf numFmtId="0" fontId="12" fillId="4" borderId="2" applyAlignment="1" pivotButton="0" quotePrefix="0" xfId="0">
      <alignment horizontal="center" vertical="center" wrapText="1"/>
    </xf>
    <xf numFmtId="0" fontId="12" fillId="7" borderId="2" applyAlignment="1" pivotButton="0" quotePrefix="0" xfId="0">
      <alignment horizontal="center" vertical="center" wrapText="1"/>
    </xf>
    <xf numFmtId="0" fontId="12" fillId="6" borderId="2" applyAlignment="1" pivotButton="0" quotePrefix="0" xfId="0">
      <alignment horizontal="center" vertical="center" wrapText="1"/>
    </xf>
    <xf numFmtId="0" fontId="12" fillId="4" borderId="4" applyAlignment="1" pivotButton="0" quotePrefix="0" xfId="0">
      <alignment horizontal="center" vertical="center" wrapText="1"/>
    </xf>
    <xf numFmtId="0" fontId="12" fillId="6" borderId="9" applyAlignment="1" pivotButton="0" quotePrefix="0" xfId="0">
      <alignment horizontal="center" vertical="center" wrapText="1"/>
    </xf>
    <xf numFmtId="0" fontId="12" fillId="6" borderId="7" applyAlignment="1" pivotButton="0" quotePrefix="0" xfId="0">
      <alignment horizontal="center" vertical="center" wrapText="1"/>
    </xf>
    <xf numFmtId="0" fontId="12" fillId="4" borderId="5" applyAlignment="1" pivotButton="0" quotePrefix="0" xfId="0">
      <alignment horizontal="center" vertical="center" wrapText="1"/>
    </xf>
    <xf numFmtId="0" fontId="12" fillId="6" borderId="4" applyAlignment="1" pivotButton="0" quotePrefix="0" xfId="0">
      <alignment horizontal="center" vertical="center" wrapText="1"/>
    </xf>
    <xf numFmtId="0" fontId="15" fillId="4" borderId="2" applyAlignment="1" pivotButton="0" quotePrefix="0" xfId="0">
      <alignment horizontal="center" vertical="center" wrapText="1"/>
    </xf>
    <xf numFmtId="0" fontId="12" fillId="12" borderId="4" applyAlignment="1" pivotButton="0" quotePrefix="0" xfId="0">
      <alignment horizontal="center" vertical="center" wrapText="1"/>
    </xf>
    <xf numFmtId="0" fontId="12" fillId="12" borderId="2" applyAlignment="1" pivotButton="0" quotePrefix="0" xfId="0">
      <alignment horizontal="center" vertical="center" wrapText="1"/>
    </xf>
    <xf numFmtId="0" fontId="12" fillId="11" borderId="2" applyAlignment="1" pivotButton="0" quotePrefix="0" xfId="0">
      <alignment horizontal="center" vertical="center" wrapText="1"/>
    </xf>
    <xf numFmtId="0" fontId="12" fillId="12" borderId="5" applyAlignment="1" pivotButton="0" quotePrefix="0" xfId="0">
      <alignment horizontal="center" vertical="center" wrapText="1"/>
    </xf>
    <xf numFmtId="0" fontId="12" fillId="0" borderId="2" applyAlignment="1" pivotButton="0" quotePrefix="0" xfId="0">
      <alignment horizontal="center" vertical="center" wrapText="1"/>
    </xf>
    <xf numFmtId="0" fontId="12" fillId="5" borderId="2" applyAlignment="1" pivotButton="0" quotePrefix="0" xfId="0">
      <alignment horizontal="center" vertical="center" wrapText="1"/>
    </xf>
    <xf numFmtId="0" fontId="12" fillId="6" borderId="5" applyAlignment="1" pivotButton="0" quotePrefix="0" xfId="0">
      <alignment horizontal="center" vertical="center" wrapText="1"/>
    </xf>
    <xf numFmtId="0" fontId="12" fillId="13" borderId="2" applyAlignment="1" pivotButton="0" quotePrefix="0" xfId="0">
      <alignment horizontal="center" vertical="center" wrapText="1"/>
    </xf>
    <xf numFmtId="0" fontId="12" fillId="0" borderId="5" applyAlignment="1" pivotButton="0" quotePrefix="0" xfId="0">
      <alignment horizontal="center" vertical="center" wrapText="1"/>
    </xf>
    <xf numFmtId="0" fontId="12" fillId="14" borderId="4" applyAlignment="1" pivotButton="0" quotePrefix="0" xfId="0">
      <alignment horizontal="center" vertical="center" wrapText="1"/>
    </xf>
    <xf numFmtId="0" fontId="12" fillId="14" borderId="2" applyAlignment="1" pivotButton="0" quotePrefix="0" xfId="0">
      <alignment horizontal="center" vertical="center" wrapText="1"/>
    </xf>
    <xf numFmtId="0" fontId="12" fillId="15" borderId="4" applyAlignment="1" pivotButton="0" quotePrefix="0" xfId="0">
      <alignment horizontal="center" vertical="center" wrapText="1"/>
    </xf>
    <xf numFmtId="0" fontId="12" fillId="15" borderId="2" applyAlignment="1" pivotButton="0" quotePrefix="0" xfId="0">
      <alignment horizontal="center" vertical="center" wrapText="1"/>
    </xf>
    <xf numFmtId="0" fontId="12" fillId="0" borderId="4" applyAlignment="1" pivotButton="0" quotePrefix="0" xfId="0">
      <alignment horizontal="center" vertical="center" wrapText="1"/>
    </xf>
    <xf numFmtId="0" fontId="12" fillId="13" borderId="5" applyAlignment="1" pivotButton="0" quotePrefix="0" xfId="0">
      <alignment horizontal="center" vertical="center" wrapText="1"/>
    </xf>
    <xf numFmtId="0" fontId="12" fillId="18" borderId="2" applyAlignment="1" pivotButton="0" quotePrefix="0" xfId="0">
      <alignment horizontal="center" vertical="center" wrapText="1"/>
    </xf>
    <xf numFmtId="0" fontId="12" fillId="8" borderId="2" applyAlignment="1" pivotButton="0" quotePrefix="0" xfId="0">
      <alignment horizontal="center" vertical="center" wrapText="1"/>
    </xf>
    <xf numFmtId="0" fontId="20" fillId="0" borderId="0" applyAlignment="1" pivotButton="0" quotePrefix="0" xfId="0">
      <alignment horizontal="center"/>
    </xf>
    <xf numFmtId="1" fontId="11" fillId="9" borderId="5" applyAlignment="1" pivotButton="0" quotePrefix="0" xfId="0">
      <alignment vertical="center" wrapText="1"/>
    </xf>
    <xf numFmtId="0" fontId="11" fillId="9" borderId="5" applyAlignment="1" pivotButton="0" quotePrefix="0" xfId="0">
      <alignment vertical="center" wrapText="1"/>
    </xf>
    <xf numFmtId="0" fontId="16" fillId="8" borderId="4" applyAlignment="1" pivotButton="0" quotePrefix="0" xfId="0">
      <alignment vertical="center" wrapText="1"/>
    </xf>
    <xf numFmtId="0" fontId="16" fillId="19" borderId="10" applyAlignment="1" pivotButton="0" quotePrefix="0" xfId="0">
      <alignment vertical="center" wrapText="1"/>
    </xf>
    <xf numFmtId="0" fontId="21" fillId="26" borderId="13" applyAlignment="1" pivotButton="0" quotePrefix="0" xfId="0">
      <alignment horizontal="center" vertical="center" wrapText="1"/>
    </xf>
    <xf numFmtId="1" fontId="22" fillId="27" borderId="14" applyAlignment="1" pivotButton="0" quotePrefix="0" xfId="0">
      <alignment horizontal="center" vertical="center" wrapText="1"/>
    </xf>
    <xf numFmtId="0" fontId="22" fillId="27" borderId="14" applyAlignment="1" pivotButton="0" quotePrefix="0" xfId="0">
      <alignment horizontal="left" vertical="center" wrapText="1"/>
    </xf>
    <xf numFmtId="0" fontId="22" fillId="27" borderId="14" applyAlignment="1" pivotButton="0" quotePrefix="0" xfId="0">
      <alignment horizontal="center" vertical="center" wrapText="1"/>
    </xf>
    <xf numFmtId="0" fontId="22" fillId="28" borderId="14" applyAlignment="1" pivotButton="0" quotePrefix="0" xfId="0">
      <alignment horizontal="center" vertical="center" wrapText="1"/>
    </xf>
    <xf numFmtId="1" fontId="22" fillId="29" borderId="14" applyAlignment="1" pivotButton="0" quotePrefix="0" xfId="0">
      <alignment horizontal="center" vertical="center" wrapText="1"/>
    </xf>
    <xf numFmtId="0" fontId="22" fillId="29" borderId="14" applyAlignment="1" pivotButton="0" quotePrefix="0" xfId="0">
      <alignment horizontal="left" vertical="center" wrapText="1"/>
    </xf>
    <xf numFmtId="0" fontId="22" fillId="29" borderId="14" applyAlignment="1" pivotButton="0" quotePrefix="0" xfId="0">
      <alignment horizontal="center" vertical="center" wrapText="1"/>
    </xf>
    <xf numFmtId="0" fontId="22" fillId="30" borderId="14" applyAlignment="1" pivotButton="0" quotePrefix="0" xfId="0">
      <alignment horizontal="center" vertical="center" wrapText="1"/>
    </xf>
    <xf numFmtId="0" fontId="22" fillId="31" borderId="14" applyAlignment="1" pivotButton="0" quotePrefix="0" xfId="0">
      <alignment horizontal="center" vertical="center" wrapText="1"/>
    </xf>
    <xf numFmtId="1" fontId="22" fillId="0" borderId="14" applyAlignment="1" pivotButton="0" quotePrefix="0" xfId="0">
      <alignment horizontal="center" vertical="center" wrapText="1"/>
    </xf>
    <xf numFmtId="0" fontId="22" fillId="11" borderId="14" applyAlignment="1" pivotButton="0" quotePrefix="0" xfId="0">
      <alignment horizontal="left" vertical="center" wrapText="1"/>
    </xf>
    <xf numFmtId="0" fontId="22" fillId="11" borderId="14" applyAlignment="1" pivotButton="0" quotePrefix="0" xfId="0">
      <alignment horizontal="center" vertical="center" wrapText="1"/>
    </xf>
    <xf numFmtId="0" fontId="22" fillId="0" borderId="14" applyAlignment="1" pivotButton="0" quotePrefix="0" xfId="0">
      <alignment horizontal="left" vertical="center" wrapText="1"/>
    </xf>
    <xf numFmtId="0" fontId="22" fillId="0" borderId="14" applyAlignment="1" pivotButton="0" quotePrefix="0" xfId="0">
      <alignment horizontal="center" vertical="center" wrapText="1"/>
    </xf>
    <xf numFmtId="0" fontId="22" fillId="5" borderId="14" applyAlignment="1" pivotButton="0" quotePrefix="0" xfId="0">
      <alignment horizontal="left" vertical="center" wrapText="1"/>
    </xf>
    <xf numFmtId="0" fontId="22" fillId="5" borderId="14" applyAlignment="1" pivotButton="0" quotePrefix="0" xfId="0">
      <alignment horizontal="center" vertical="center" wrapText="1"/>
    </xf>
    <xf numFmtId="0" fontId="22" fillId="14" borderId="14" applyAlignment="1" pivotButton="0" quotePrefix="0" xfId="0">
      <alignment horizontal="left" vertical="center" wrapText="1"/>
    </xf>
    <xf numFmtId="0" fontId="22" fillId="14" borderId="14" applyAlignment="1" pivotButton="0" quotePrefix="0" xfId="0">
      <alignment horizontal="center" vertical="center" wrapText="1"/>
    </xf>
    <xf numFmtId="0" fontId="22" fillId="15" borderId="14" applyAlignment="1" pivotButton="0" quotePrefix="0" xfId="0">
      <alignment horizontal="left" vertical="center" wrapText="1"/>
    </xf>
    <xf numFmtId="0" fontId="22" fillId="15" borderId="14" applyAlignment="1" pivotButton="0" quotePrefix="0" xfId="0">
      <alignment horizontal="center" vertical="center" wrapText="1"/>
    </xf>
    <xf numFmtId="0" fontId="22" fillId="16" borderId="14" applyAlignment="1" pivotButton="0" quotePrefix="0" xfId="0">
      <alignment horizontal="left" vertical="center" wrapText="1"/>
    </xf>
    <xf numFmtId="0" fontId="22" fillId="16" borderId="14" applyAlignment="1" pivotButton="0" quotePrefix="0" xfId="0">
      <alignment horizontal="center" vertical="center" wrapText="1"/>
    </xf>
    <xf numFmtId="0" fontId="22" fillId="18" borderId="14" applyAlignment="1" pivotButton="0" quotePrefix="0" xfId="0">
      <alignment horizontal="left" vertical="center" wrapText="1"/>
    </xf>
    <xf numFmtId="0" fontId="22" fillId="18" borderId="14" applyAlignment="1" pivotButton="0" quotePrefix="0" xfId="0">
      <alignment horizontal="center" vertical="center" wrapText="1"/>
    </xf>
    <xf numFmtId="0" fontId="22" fillId="19" borderId="14" applyAlignment="1" pivotButton="0" quotePrefix="0" xfId="0">
      <alignment horizontal="left" vertical="center" wrapText="1"/>
    </xf>
    <xf numFmtId="0" fontId="22" fillId="19" borderId="14" applyAlignment="1" pivotButton="0" quotePrefix="0" xfId="0">
      <alignment horizontal="center" vertical="center" wrapText="1"/>
    </xf>
    <xf numFmtId="0" fontId="22" fillId="8" borderId="14" applyAlignment="1" pivotButton="0" quotePrefix="0" xfId="0">
      <alignment horizontal="left" vertical="center" wrapText="1"/>
    </xf>
    <xf numFmtId="0" fontId="22" fillId="8" borderId="14" applyAlignment="1" pivotButton="0" quotePrefix="0" xfId="0">
      <alignment horizontal="center" vertical="center" wrapText="1"/>
    </xf>
    <xf numFmtId="0" fontId="22" fillId="20" borderId="14" applyAlignment="1" pivotButton="0" quotePrefix="0" xfId="0">
      <alignment horizontal="left" vertical="center" wrapText="1"/>
    </xf>
    <xf numFmtId="0" fontId="22" fillId="20" borderId="14" applyAlignment="1" pivotButton="0" quotePrefix="0" xfId="0">
      <alignment horizontal="center" vertical="center" wrapText="1"/>
    </xf>
    <xf numFmtId="0" fontId="22" fillId="17" borderId="14" applyAlignment="1" pivotButton="0" quotePrefix="0" xfId="0">
      <alignment horizontal="left" vertical="center" wrapText="1"/>
    </xf>
    <xf numFmtId="0" fontId="22" fillId="21" borderId="14" applyAlignment="1" pivotButton="0" quotePrefix="0" xfId="0">
      <alignment horizontal="left" vertical="center" wrapText="1"/>
    </xf>
    <xf numFmtId="0" fontId="22" fillId="21" borderId="14" applyAlignment="1" pivotButton="0" quotePrefix="0" xfId="0">
      <alignment horizontal="center" vertical="center" wrapText="1"/>
    </xf>
    <xf numFmtId="0" fontId="23" fillId="26" borderId="0" applyAlignment="1" pivotButton="0" quotePrefix="0" xfId="0">
      <alignment horizontal="center" vertical="center" wrapText="1"/>
    </xf>
    <xf numFmtId="0" fontId="21" fillId="26" borderId="14" applyAlignment="1" pivotButton="0" quotePrefix="0" xfId="0">
      <alignment horizontal="center" vertical="center" wrapText="1"/>
    </xf>
    <xf numFmtId="0" fontId="22" fillId="32" borderId="14" applyAlignment="1" pivotButton="0" quotePrefix="0" xfId="0">
      <alignment horizontal="left" vertical="center" wrapText="1"/>
    </xf>
    <xf numFmtId="0" fontId="22" fillId="32" borderId="14" applyAlignment="1" pivotButton="0" quotePrefix="0" xfId="0">
      <alignment horizontal="center" vertical="center" wrapText="1"/>
    </xf>
    <xf numFmtId="0" fontId="21" fillId="26" borderId="0" pivotButton="0" quotePrefix="0" xfId="0"/>
    <xf numFmtId="0" fontId="24" fillId="0" borderId="0" applyAlignment="1" pivotButton="0" quotePrefix="0" xfId="0">
      <alignment horizontal="left" vertical="center" wrapText="1"/>
    </xf>
    <xf numFmtId="0" fontId="21" fillId="26" borderId="0" applyAlignment="1" pivotButton="0" quotePrefix="0" xfId="0">
      <alignment horizontal="center" vertical="center" wrapText="1"/>
    </xf>
    <xf numFmtId="0" fontId="25" fillId="33" borderId="13" applyAlignment="1" pivotButton="0" quotePrefix="0" xfId="0">
      <alignment horizontal="center" vertical="center" wrapText="1"/>
    </xf>
    <xf numFmtId="0" fontId="26" fillId="29" borderId="13" applyAlignment="1" pivotButton="0" quotePrefix="0" xfId="0">
      <alignment horizontal="center" vertical="center" wrapText="1"/>
    </xf>
    <xf numFmtId="0" fontId="27" fillId="34" borderId="0" pivotButton="0" quotePrefix="0" xfId="0"/>
    <xf numFmtId="0" fontId="0" fillId="0" borderId="14" applyAlignment="1" pivotButton="0" quotePrefix="0" xfId="0">
      <alignment horizontal="left" vertical="center" wrapText="1"/>
    </xf>
  </cellXfs>
  <cellStyles count="3">
    <cellStyle name="Normal" xfId="0" builtinId="0"/>
    <cellStyle name="Hipervínculo" xfId="1"/>
    <cellStyle name="Normal 2" xfId="2"/>
  </cellStyles>
  <dxfs count="9">
    <dxf>
      <fill>
        <patternFill>
          <bgColor rgb="FFFFEB9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 patternType="solid">
          <fgColor rgb="00D9EAD3"/>
        </patternFill>
      </fill>
    </dxf>
    <dxf>
      <fill>
        <patternFill patternType="solid">
          <fgColor rgb="00F4CCCC"/>
        </patternFill>
      </fill>
    </dxf>
    <dxf>
      <fill>
        <patternFill patternType="solid">
          <fgColor rgb="00FFF2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E8F3EA"/>
      <rgbColor rgb="FF800000"/>
      <rgbColor rgb="FF008000"/>
      <rgbColor rgb="FF000080"/>
      <rgbColor rgb="FF808000"/>
      <rgbColor rgb="FF800080"/>
      <rgbColor rgb="FF008080"/>
      <rgbColor rgb="FFB7B7B7"/>
      <rgbColor rgb="FFE7F0E2"/>
      <rgbColor rgb="FFD9E2F3"/>
      <rgbColor rgb="FF993366"/>
      <rgbColor rgb="FFFFFFCC"/>
      <rgbColor rgb="FFDBEEF4"/>
      <rgbColor rgb="FF660066"/>
      <rgbColor rgb="FFE7E6E6"/>
      <rgbColor rgb="FF0066CC"/>
      <rgbColor rgb="FFCCCCFF"/>
      <rgbColor rgb="FF000080"/>
      <rgbColor rgb="FFFF00FF"/>
      <rgbColor rgb="FFCCFF33"/>
      <rgbColor rgb="FFEAF3F8"/>
      <rgbColor rgb="FF800080"/>
      <rgbColor rgb="FF800000"/>
      <rgbColor rgb="FF008080"/>
      <rgbColor rgb="FF0000FF"/>
      <rgbColor rgb="FF00CCFF"/>
      <rgbColor rgb="FFD9EAF7"/>
      <rgbColor rgb="FFC6EFCE"/>
      <rgbColor rgb="FFFFEB9C"/>
      <rgbColor rgb="FFCCC1DA"/>
      <rgbColor rgb="FFFFC7CE"/>
      <rgbColor rgb="FFEADCF8"/>
      <rgbColor rgb="FFF4CCCC"/>
      <rgbColor rgb="FF3366FF"/>
      <rgbColor rgb="FFDDEBF7"/>
      <rgbColor rgb="FFD9EAD3"/>
      <rgbColor rgb="FFFFF2CC"/>
      <rgbColor rgb="FFF3EFE6"/>
      <rgbColor rgb="FFF9F3E3"/>
      <rgbColor rgb="FF666666"/>
      <rgbColor rgb="FFC6E0B4"/>
      <rgbColor rgb="FF003366"/>
      <rgbColor rgb="FFF2F2F2"/>
      <rgbColor rgb="FF003300"/>
      <rgbColor rgb="FF375623"/>
      <rgbColor rgb="FF993300"/>
      <rgbColor rgb="FF993366"/>
      <rgbColor rgb="FF1F4E78"/>
      <rgbColor rgb="FF24406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P716"/>
  <sheetViews>
    <sheetView tabSelected="1" zoomScale="70" zoomScaleNormal="70" zoomScaleSheetLayoutView="62" workbookViewId="0">
      <pane ySplit="1" topLeftCell="A2" activePane="bottomLeft" state="frozen"/>
      <selection pane="bottomLeft" activeCell="K51" sqref="K51"/>
    </sheetView>
  </sheetViews>
  <sheetFormatPr baseColWidth="10" defaultColWidth="14" defaultRowHeight="17.25" customHeight="1"/>
  <cols>
    <col width="7" customWidth="1" style="67" min="1" max="1"/>
    <col width="12" bestFit="1" customWidth="1" style="40" min="2" max="2"/>
    <col width="18" bestFit="1" customWidth="1" style="40" min="3" max="3"/>
    <col width="22" customWidth="1" style="40" min="4" max="4"/>
    <col width="14" bestFit="1" customWidth="1" style="40" min="5" max="5"/>
    <col hidden="1" width="32" customWidth="1" style="40" min="6" max="6"/>
    <col width="20" customWidth="1" style="40" min="7" max="7"/>
    <col width="18" bestFit="1" customWidth="1" style="40" min="8" max="8"/>
    <col width="18" customWidth="1" style="40" min="9" max="9"/>
    <col width="13" bestFit="1" customWidth="1" style="143" min="10" max="10"/>
    <col width="42" bestFit="1" customWidth="1" style="32" min="11" max="11"/>
    <col width="24" bestFit="1" customWidth="1" style="40" min="12" max="12"/>
    <col width="15" bestFit="1" customWidth="1" style="32" min="13" max="13"/>
    <col width="12" bestFit="1" customWidth="1" style="32" min="14" max="14"/>
    <col width="12" bestFit="1" customWidth="1" style="32" min="15" max="15"/>
    <col width="12" bestFit="1" customWidth="1" style="32" min="16" max="16"/>
    <col width="14" customWidth="1" style="32" min="17" max="16384"/>
  </cols>
  <sheetData>
    <row r="1" ht="26" customHeight="1">
      <c r="A1" s="148" t="inlineStr">
        <is>
          <t>N°</t>
        </is>
      </c>
      <c r="B1" s="148" t="inlineStr">
        <is>
          <t>PRECEDENCIA</t>
        </is>
      </c>
      <c r="C1" s="148" t="inlineStr">
        <is>
          <t>FUENTE</t>
        </is>
      </c>
      <c r="D1" s="148" t="inlineStr">
        <is>
          <t>TRATAMIENTO</t>
        </is>
      </c>
      <c r="E1" s="148" t="inlineStr">
        <is>
          <t>TRIBUNA</t>
        </is>
      </c>
      <c r="F1" s="148" t="inlineStr">
        <is>
          <t>NOMBRE COMPLETO</t>
        </is>
      </c>
      <c r="G1" s="148" t="inlineStr">
        <is>
          <t>NOMBRE</t>
        </is>
      </c>
      <c r="H1" s="148" t="inlineStr">
        <is>
          <t>APE. P.</t>
        </is>
      </c>
      <c r="I1" s="148" t="inlineStr">
        <is>
          <t>APE. M.</t>
        </is>
      </c>
      <c r="J1" s="148" t="inlineStr">
        <is>
          <t>AST.</t>
        </is>
      </c>
      <c r="K1" s="148" t="inlineStr">
        <is>
          <t>CARGO</t>
        </is>
      </c>
      <c r="L1" s="148" t="inlineStr">
        <is>
          <t>OBSERVACIONES</t>
        </is>
      </c>
      <c r="M1" s="148" t="inlineStr">
        <is>
          <t>TRIBUNA BASE</t>
        </is>
      </c>
      <c r="N1" s="148" t="inlineStr">
        <is>
          <t>DISTRIBUYE</t>
        </is>
      </c>
      <c r="O1" s="148" t="inlineStr">
        <is>
          <t>SEMAFORO</t>
        </is>
      </c>
      <c r="P1" s="148" t="inlineStr">
        <is>
          <t>ASIENTO</t>
        </is>
      </c>
    </row>
    <row r="2" ht="24" customHeight="1">
      <c r="A2" s="149" t="n">
        <v>1</v>
      </c>
      <c r="B2" s="149" t="n">
        <v>1</v>
      </c>
      <c r="C2" s="150" t="inlineStr">
        <is>
          <t>OPA</t>
        </is>
      </c>
      <c r="D2" s="150" t="inlineStr">
        <is>
          <t>Su Excelencia</t>
        </is>
      </c>
      <c r="E2" s="151">
        <f>IF($J2="NO","",IF($M2="","",$M2))</f>
        <v/>
      </c>
      <c r="F2" s="150" t="inlineStr">
        <is>
          <t>Kast Rist, José Antonio</t>
        </is>
      </c>
      <c r="G2" s="150" t="inlineStr">
        <is>
          <t>José Antonio</t>
        </is>
      </c>
      <c r="H2" s="150" t="inlineStr">
        <is>
          <t>Kast</t>
        </is>
      </c>
      <c r="I2" s="150" t="inlineStr">
        <is>
          <t>Rist</t>
        </is>
      </c>
      <c r="J2" s="152" t="inlineStr">
        <is>
          <t>SI</t>
        </is>
      </c>
      <c r="K2" s="150" t="inlineStr">
        <is>
          <t>* Presidente de la República</t>
        </is>
      </c>
      <c r="L2" s="150" t="n"/>
      <c r="M2" s="151" t="inlineStr">
        <is>
          <t>VIP</t>
        </is>
      </c>
      <c r="N2" s="151">
        <f>IF($J2="NO","NO","SI")</f>
        <v/>
      </c>
      <c r="O2" s="151">
        <f>IF($J2="SI","🟢",IF($J2="NO","🔴","🟡"))</f>
        <v/>
      </c>
      <c r="P2" s="151" t="inlineStr">
        <is>
          <t>A21</t>
        </is>
      </c>
    </row>
    <row r="3" ht="24" customHeight="1">
      <c r="A3" s="153" t="n">
        <v>2</v>
      </c>
      <c r="B3" s="153" t="n">
        <v>2</v>
      </c>
      <c r="C3" s="154" t="inlineStr">
        <is>
          <t>OPA</t>
        </is>
      </c>
      <c r="D3" s="154" t="inlineStr">
        <is>
          <t>Primera Dama</t>
        </is>
      </c>
      <c r="E3" s="155">
        <f>IF($J3="NO","",IF($M3="","",$M3))</f>
        <v/>
      </c>
      <c r="F3" s="154" t="inlineStr">
        <is>
          <t>Adriasola Barroihet, María Pía</t>
        </is>
      </c>
      <c r="G3" s="154" t="inlineStr">
        <is>
          <t>María Pía</t>
        </is>
      </c>
      <c r="H3" s="154" t="inlineStr">
        <is>
          <t>Adriasola</t>
        </is>
      </c>
      <c r="I3" s="154" t="inlineStr">
        <is>
          <t>Barroihet</t>
        </is>
      </c>
      <c r="J3" s="152" t="inlineStr">
        <is>
          <t>SI</t>
        </is>
      </c>
      <c r="K3" s="154" t="inlineStr">
        <is>
          <t>Esposa del Presidente de la República</t>
        </is>
      </c>
      <c r="L3" s="154" t="n"/>
      <c r="M3" s="155" t="inlineStr">
        <is>
          <t>VIP</t>
        </is>
      </c>
      <c r="N3" s="155">
        <f>IF($J3="NO","NO","SI")</f>
        <v/>
      </c>
      <c r="O3" s="155">
        <f>IF($J3="SI","🟢",IF($J3="NO","🔴","🟡"))</f>
        <v/>
      </c>
      <c r="P3" s="155" t="inlineStr">
        <is>
          <t>A20</t>
        </is>
      </c>
    </row>
    <row r="4" ht="24" customHeight="1">
      <c r="A4" s="149" t="n">
        <v>3</v>
      </c>
      <c r="B4" s="149" t="n">
        <v>3</v>
      </c>
      <c r="C4" s="150" t="inlineStr">
        <is>
          <t>OPA</t>
        </is>
      </c>
      <c r="D4" s="150" t="inlineStr">
        <is>
          <t>Ministro</t>
        </is>
      </c>
      <c r="E4" s="151">
        <f>IF($J4="NO","",IF($M4="","",$M4))</f>
        <v/>
      </c>
      <c r="F4" s="150" t="inlineStr">
        <is>
          <t>Barros Tocornal, Fernando</t>
        </is>
      </c>
      <c r="G4" s="150" t="inlineStr">
        <is>
          <t>Fernando</t>
        </is>
      </c>
      <c r="H4" s="150" t="inlineStr">
        <is>
          <t>Barros</t>
        </is>
      </c>
      <c r="I4" s="150" t="inlineStr">
        <is>
          <t>Tocornal</t>
        </is>
      </c>
      <c r="J4" s="152" t="inlineStr">
        <is>
          <t>SI</t>
        </is>
      </c>
      <c r="K4" s="150" t="inlineStr">
        <is>
          <t>*Ministro de Defensa Nacional</t>
        </is>
      </c>
      <c r="L4" s="150" t="n"/>
      <c r="M4" s="151" t="inlineStr">
        <is>
          <t>VIP</t>
        </is>
      </c>
      <c r="N4" s="151">
        <f>IF($J4="NO","NO","SI")</f>
        <v/>
      </c>
      <c r="O4" s="151">
        <f>IF($J4="SI","🟢",IF($J4="NO","🔴","🟡"))</f>
        <v/>
      </c>
      <c r="P4" s="151" t="inlineStr">
        <is>
          <t>A22</t>
        </is>
      </c>
    </row>
    <row r="5" ht="24" customHeight="1">
      <c r="A5" s="153" t="n">
        <v>4</v>
      </c>
      <c r="B5" s="153" t="n">
        <v>4</v>
      </c>
      <c r="C5" s="154" t="inlineStr">
        <is>
          <t>OPA</t>
        </is>
      </c>
      <c r="D5" s="154" t="inlineStr">
        <is>
          <t>Almirante</t>
        </is>
      </c>
      <c r="E5" s="155">
        <f>IF($J5="NO","",IF($M5="","",$M5))</f>
        <v/>
      </c>
      <c r="F5" s="154" t="inlineStr">
        <is>
          <t>Cabrera Salazar, Fernando</t>
        </is>
      </c>
      <c r="G5" s="154" t="inlineStr">
        <is>
          <t>Fernando</t>
        </is>
      </c>
      <c r="H5" s="154" t="inlineStr">
        <is>
          <t>Cabrera</t>
        </is>
      </c>
      <c r="I5" s="154" t="inlineStr">
        <is>
          <t>Salazar</t>
        </is>
      </c>
      <c r="J5" s="152" t="inlineStr">
        <is>
          <t>SI</t>
        </is>
      </c>
      <c r="K5" s="154" t="inlineStr">
        <is>
          <t>*Comandante en Jefe de la Armada</t>
        </is>
      </c>
      <c r="L5" s="154" t="n"/>
      <c r="M5" s="155" t="inlineStr">
        <is>
          <t>VIP</t>
        </is>
      </c>
      <c r="N5" s="155">
        <f>IF($J5="NO","NO","SI")</f>
        <v/>
      </c>
      <c r="O5" s="155">
        <f>IF($J5="SI","🟢",IF($J5="NO","🔴","🟡"))</f>
        <v/>
      </c>
      <c r="P5" s="155" t="inlineStr">
        <is>
          <t>A19</t>
        </is>
      </c>
    </row>
    <row r="6" ht="24" customHeight="1">
      <c r="A6" s="149" t="n">
        <v>5</v>
      </c>
      <c r="B6" s="149" t="n">
        <v>5</v>
      </c>
      <c r="C6" s="150" t="inlineStr">
        <is>
          <t>OPA</t>
        </is>
      </c>
      <c r="D6" s="150" t="inlineStr">
        <is>
          <t>Señora</t>
        </is>
      </c>
      <c r="E6" s="151">
        <f>IF($J6="NO","",IF($M6="","",$M6))</f>
        <v/>
      </c>
      <c r="F6" s="150" t="inlineStr">
        <is>
          <t>Mery, Roxana</t>
        </is>
      </c>
      <c r="G6" s="150" t="inlineStr">
        <is>
          <t>Roxana</t>
        </is>
      </c>
      <c r="H6" s="150" t="inlineStr">
        <is>
          <t>Mery</t>
        </is>
      </c>
      <c r="I6" s="150" t="inlineStr">
        <is>
          <t>Casella</t>
        </is>
      </c>
      <c r="J6" s="152" t="inlineStr">
        <is>
          <t>SI</t>
        </is>
      </c>
      <c r="K6" s="150" t="inlineStr">
        <is>
          <t>Esposa del Comandante en Jefe de la Armada</t>
        </is>
      </c>
      <c r="L6" s="150" t="n"/>
      <c r="M6" s="151" t="inlineStr">
        <is>
          <t>VIP</t>
        </is>
      </c>
      <c r="N6" s="151">
        <f>IF($J6="NO","NO","SI")</f>
        <v/>
      </c>
      <c r="O6" s="151">
        <f>IF($J6="SI","🟢",IF($J6="NO","🔴","🟡"))</f>
        <v/>
      </c>
      <c r="P6" s="151" t="inlineStr">
        <is>
          <t>A23</t>
        </is>
      </c>
    </row>
    <row r="7" ht="24" customHeight="1">
      <c r="A7" s="153" t="n">
        <v>6</v>
      </c>
      <c r="B7" s="153" t="n">
        <v>6</v>
      </c>
      <c r="C7" s="154" t="inlineStr">
        <is>
          <t>OPA</t>
        </is>
      </c>
      <c r="D7" s="154" t="inlineStr">
        <is>
          <t>Señora</t>
        </is>
      </c>
      <c r="E7" s="155">
        <f>IF($J7="NO","",IF($M7="","",$M7))</f>
        <v/>
      </c>
      <c r="F7" s="154" t="inlineStr">
        <is>
          <t>Morel Montes, María Cecilia</t>
        </is>
      </c>
      <c r="G7" s="154" t="inlineStr">
        <is>
          <t>María Cecilia</t>
        </is>
      </c>
      <c r="H7" s="154" t="inlineStr">
        <is>
          <t>Morel</t>
        </is>
      </c>
      <c r="I7" s="154" t="inlineStr">
        <is>
          <t>Montes</t>
        </is>
      </c>
      <c r="J7" s="156" t="inlineStr">
        <is>
          <t>PENDIENTE</t>
        </is>
      </c>
      <c r="K7" s="154" t="inlineStr">
        <is>
          <t>Ex - Primera Dama</t>
        </is>
      </c>
      <c r="L7" s="154" t="n"/>
      <c r="M7" s="155" t="inlineStr">
        <is>
          <t>VIP</t>
        </is>
      </c>
      <c r="N7" s="155">
        <f>IF($J7="NO","NO","SI")</f>
        <v/>
      </c>
      <c r="O7" s="155">
        <f>IF($J7="SI","🟢",IF($J7="NO","🔴","🟡"))</f>
        <v/>
      </c>
      <c r="P7" s="155" t="inlineStr">
        <is>
          <t>A18</t>
        </is>
      </c>
    </row>
    <row r="8" ht="24" customHeight="1">
      <c r="A8" s="149" t="n">
        <v>7</v>
      </c>
      <c r="B8" s="149" t="n">
        <v>7</v>
      </c>
      <c r="C8" s="150" t="inlineStr">
        <is>
          <t>OPA</t>
        </is>
      </c>
      <c r="D8" s="150" t="inlineStr">
        <is>
          <t>Honorable Senador</t>
        </is>
      </c>
      <c r="E8" s="151">
        <f>IF($J8="NO","",IF($M8="","",$M8))</f>
        <v/>
      </c>
      <c r="F8" s="150" t="inlineStr">
        <is>
          <t>Núñez Urrutia, Paulina</t>
        </is>
      </c>
      <c r="G8" s="150" t="inlineStr">
        <is>
          <t xml:space="preserve">Iván </t>
        </is>
      </c>
      <c r="H8" s="150" t="inlineStr">
        <is>
          <t>Moreira</t>
        </is>
      </c>
      <c r="I8" s="150" t="inlineStr">
        <is>
          <t>Barros</t>
        </is>
      </c>
      <c r="J8" s="152" t="inlineStr">
        <is>
          <t>SI</t>
        </is>
      </c>
      <c r="K8" s="150" t="inlineStr">
        <is>
          <t>*Presidenta del Senado (Representante).</t>
        </is>
      </c>
      <c r="L8" s="150" t="n"/>
      <c r="M8" s="151" t="inlineStr">
        <is>
          <t>VIP</t>
        </is>
      </c>
      <c r="N8" s="151">
        <f>IF($J8="NO","NO","SI")</f>
        <v/>
      </c>
      <c r="O8" s="151">
        <f>IF($J8="SI","🟢",IF($J8="NO","🔴","🟡"))</f>
        <v/>
      </c>
      <c r="P8" s="151" t="inlineStr">
        <is>
          <t>A24</t>
        </is>
      </c>
    </row>
    <row r="9" ht="24" customHeight="1">
      <c r="A9" s="153" t="n">
        <v>8</v>
      </c>
      <c r="B9" s="153" t="n">
        <v>8</v>
      </c>
      <c r="C9" s="154" t="inlineStr">
        <is>
          <t>OPA</t>
        </is>
      </c>
      <c r="D9" s="154" t="inlineStr">
        <is>
          <t>Honorable Diputado</t>
        </is>
      </c>
      <c r="E9" s="155">
        <f>IF($J9="NO","",IF($M9="","",$M9))</f>
        <v/>
      </c>
      <c r="F9" s="154" t="inlineStr">
        <is>
          <t>Alessandri Vergara, Jorge</t>
        </is>
      </c>
      <c r="G9" s="154" t="inlineStr">
        <is>
          <t>Jorge</t>
        </is>
      </c>
      <c r="H9" s="154" t="inlineStr">
        <is>
          <t>Alessandri</t>
        </is>
      </c>
      <c r="I9" s="154" t="inlineStr">
        <is>
          <t>Vergara</t>
        </is>
      </c>
      <c r="J9" s="157" t="inlineStr">
        <is>
          <t>NO</t>
        </is>
      </c>
      <c r="K9" s="154" t="inlineStr">
        <is>
          <t>Presidente de la Cámara de Diputados</t>
        </is>
      </c>
      <c r="L9" s="154" t="n"/>
      <c r="M9" s="155" t="inlineStr">
        <is>
          <t>VIP</t>
        </is>
      </c>
      <c r="N9" s="155">
        <f>IF($J9="NO","NO","SI")</f>
        <v/>
      </c>
      <c r="O9" s="155">
        <f>IF($J9="SI","🟢",IF($J9="NO","🔴","🟡"))</f>
        <v/>
      </c>
      <c r="P9" s="155" t="inlineStr"/>
    </row>
    <row r="10" ht="24" customHeight="1">
      <c r="A10" s="149" t="n">
        <v>9</v>
      </c>
      <c r="B10" s="149" t="n">
        <v>9</v>
      </c>
      <c r="C10" s="150" t="inlineStr">
        <is>
          <t>OPA</t>
        </is>
      </c>
      <c r="D10" s="150" t="inlineStr">
        <is>
          <t>Su Excelencia</t>
        </is>
      </c>
      <c r="E10" s="151">
        <f>IF($J10="NO","",IF($M10="","",$M10))</f>
        <v/>
      </c>
      <c r="F10" s="150" t="inlineStr">
        <is>
          <t>Boric Font, Gabriel</t>
        </is>
      </c>
      <c r="G10" s="150" t="inlineStr">
        <is>
          <t>Gabriel</t>
        </is>
      </c>
      <c r="H10" s="150" t="inlineStr">
        <is>
          <t>Boric</t>
        </is>
      </c>
      <c r="I10" s="150" t="inlineStr">
        <is>
          <t>Font</t>
        </is>
      </c>
      <c r="J10" s="156" t="inlineStr">
        <is>
          <t>PENDIENTE</t>
        </is>
      </c>
      <c r="K10" s="150" t="inlineStr">
        <is>
          <t>Ex Presidente de la República</t>
        </is>
      </c>
      <c r="L10" s="150" t="n"/>
      <c r="M10" s="151" t="inlineStr">
        <is>
          <t>VIP</t>
        </is>
      </c>
      <c r="N10" s="151">
        <f>IF($J10="NO","NO","SI")</f>
        <v/>
      </c>
      <c r="O10" s="151">
        <f>IF($J10="SI","🟢",IF($J10="NO","🔴","🟡"))</f>
        <v/>
      </c>
      <c r="P10" s="151" t="inlineStr">
        <is>
          <t>A17</t>
        </is>
      </c>
    </row>
    <row r="11" ht="24" customHeight="1">
      <c r="A11" s="153" t="n">
        <v>10</v>
      </c>
      <c r="B11" s="153" t="n">
        <v>10</v>
      </c>
      <c r="C11" s="154" t="inlineStr">
        <is>
          <t>OPA</t>
        </is>
      </c>
      <c r="D11" s="154" t="inlineStr"/>
      <c r="E11" s="155">
        <f>IF($J11="NO","",IF($M11="","",$M11))</f>
        <v/>
      </c>
      <c r="F11" s="154" t="inlineStr">
        <is>
          <t>Bachelet Jeria, Michelle</t>
        </is>
      </c>
      <c r="G11" s="154" t="inlineStr">
        <is>
          <t>Michelle</t>
        </is>
      </c>
      <c r="H11" s="154" t="inlineStr">
        <is>
          <t>Bachelet</t>
        </is>
      </c>
      <c r="I11" s="154" t="inlineStr">
        <is>
          <t>Jeria</t>
        </is>
      </c>
      <c r="J11" s="156" t="inlineStr">
        <is>
          <t>PENDIENTE</t>
        </is>
      </c>
      <c r="K11" s="154" t="inlineStr">
        <is>
          <t>Ex Presidenta de la República</t>
        </is>
      </c>
      <c r="L11" s="154" t="n"/>
      <c r="M11" s="155" t="inlineStr">
        <is>
          <t>VIP</t>
        </is>
      </c>
      <c r="N11" s="155">
        <f>IF($J11="NO","NO","SI")</f>
        <v/>
      </c>
      <c r="O11" s="155">
        <f>IF($J11="SI","🟢",IF($J11="NO","🔴","🟡"))</f>
        <v/>
      </c>
      <c r="P11" s="155" t="inlineStr">
        <is>
          <t>A25</t>
        </is>
      </c>
    </row>
    <row r="12" ht="24" customHeight="1">
      <c r="A12" s="149" t="n">
        <v>11</v>
      </c>
      <c r="B12" s="149" t="n">
        <v>11</v>
      </c>
      <c r="C12" s="150" t="inlineStr">
        <is>
          <t>OPA</t>
        </is>
      </c>
      <c r="D12" s="150" t="inlineStr">
        <is>
          <t>Su Excelencia</t>
        </is>
      </c>
      <c r="E12" s="151">
        <f>IF($J12="NO","",IF($M12="","",$M12))</f>
        <v/>
      </c>
      <c r="F12" s="150" t="inlineStr">
        <is>
          <t>Lagos Escobar, Ricardo</t>
        </is>
      </c>
      <c r="G12" s="150" t="inlineStr">
        <is>
          <t>Ricardo</t>
        </is>
      </c>
      <c r="H12" s="150" t="inlineStr">
        <is>
          <t>Lagos</t>
        </is>
      </c>
      <c r="I12" s="150" t="inlineStr">
        <is>
          <t>Escobar</t>
        </is>
      </c>
      <c r="J12" s="156" t="inlineStr">
        <is>
          <t>PENDIENTE</t>
        </is>
      </c>
      <c r="K12" s="150" t="inlineStr">
        <is>
          <t>Ex Presidente de la República</t>
        </is>
      </c>
      <c r="L12" s="150" t="n"/>
      <c r="M12" s="151" t="inlineStr">
        <is>
          <t>VIP</t>
        </is>
      </c>
      <c r="N12" s="151">
        <f>IF($J12="NO","NO","SI")</f>
        <v/>
      </c>
      <c r="O12" s="151">
        <f>IF($J12="SI","🟢",IF($J12="NO","🔴","🟡"))</f>
        <v/>
      </c>
      <c r="P12" s="151" t="inlineStr">
        <is>
          <t>A16</t>
        </is>
      </c>
    </row>
    <row r="13" ht="24" customHeight="1">
      <c r="A13" s="153" t="n">
        <v>12</v>
      </c>
      <c r="B13" s="153" t="n">
        <v>12</v>
      </c>
      <c r="C13" s="154" t="inlineStr">
        <is>
          <t>OPA</t>
        </is>
      </c>
      <c r="D13" s="154" t="inlineStr">
        <is>
          <t>Su Excelencia</t>
        </is>
      </c>
      <c r="E13" s="155">
        <f>IF($J13="NO","",IF($M13="","",$M13))</f>
        <v/>
      </c>
      <c r="F13" s="154" t="inlineStr">
        <is>
          <t>Frei Ruiz-tagle, Eduardo</t>
        </is>
      </c>
      <c r="G13" s="154" t="inlineStr">
        <is>
          <t>Eduardo</t>
        </is>
      </c>
      <c r="H13" s="154" t="inlineStr">
        <is>
          <t>Frei</t>
        </is>
      </c>
      <c r="I13" s="154" t="inlineStr">
        <is>
          <t>Ruiz-tagle</t>
        </is>
      </c>
      <c r="J13" s="156" t="inlineStr">
        <is>
          <t>PENDIENTE</t>
        </is>
      </c>
      <c r="K13" s="154" t="inlineStr">
        <is>
          <t>Ex Presidente de la República</t>
        </is>
      </c>
      <c r="L13" s="154" t="n"/>
      <c r="M13" s="155" t="inlineStr">
        <is>
          <t>VIP</t>
        </is>
      </c>
      <c r="N13" s="155">
        <f>IF($J13="NO","NO","SI")</f>
        <v/>
      </c>
      <c r="O13" s="155">
        <f>IF($J13="SI","🟢",IF($J13="NO","🔴","🟡"))</f>
        <v/>
      </c>
      <c r="P13" s="155" t="inlineStr">
        <is>
          <t>A26</t>
        </is>
      </c>
    </row>
    <row r="14" ht="24" customHeight="1">
      <c r="A14" s="149" t="n">
        <v>13</v>
      </c>
      <c r="B14" s="149" t="n">
        <v>13</v>
      </c>
      <c r="C14" s="150" t="inlineStr">
        <is>
          <t>OPA</t>
        </is>
      </c>
      <c r="D14" s="150" t="inlineStr">
        <is>
          <t>Presidente</t>
        </is>
      </c>
      <c r="E14" s="151">
        <f>IF($J14="NO","",IF($M14="","",$M14))</f>
        <v/>
      </c>
      <c r="F14" s="150" t="inlineStr">
        <is>
          <t>Marzi Muñoz, Daniela</t>
        </is>
      </c>
      <c r="G14" s="150" t="inlineStr">
        <is>
          <t>Daniela</t>
        </is>
      </c>
      <c r="H14" s="150" t="inlineStr">
        <is>
          <t>Marzi</t>
        </is>
      </c>
      <c r="I14" s="150" t="inlineStr">
        <is>
          <t>Muñoz</t>
        </is>
      </c>
      <c r="J14" s="157" t="inlineStr">
        <is>
          <t>NO</t>
        </is>
      </c>
      <c r="K14" s="150" t="inlineStr">
        <is>
          <t>Presidente del Tribunal Constitucional</t>
        </is>
      </c>
      <c r="L14" s="150" t="n"/>
      <c r="M14" s="151" t="inlineStr">
        <is>
          <t>VIP</t>
        </is>
      </c>
      <c r="N14" s="151">
        <f>IF($J14="NO","NO","SI")</f>
        <v/>
      </c>
      <c r="O14" s="151">
        <f>IF($J14="SI","🟢",IF($J14="NO","🔴","🟡"))</f>
        <v/>
      </c>
      <c r="P14" s="151" t="inlineStr"/>
    </row>
    <row r="15" ht="24" customHeight="1">
      <c r="A15" s="153" t="n">
        <v>14</v>
      </c>
      <c r="B15" s="153" t="n">
        <v>14</v>
      </c>
      <c r="C15" s="154" t="inlineStr">
        <is>
          <t>OPA</t>
        </is>
      </c>
      <c r="D15" s="154" t="inlineStr">
        <is>
          <t>Contralora</t>
        </is>
      </c>
      <c r="E15" s="155">
        <f>IF($J15="NO","",IF($M15="","",$M15))</f>
        <v/>
      </c>
      <c r="F15" s="154" t="inlineStr">
        <is>
          <t>Pérez Gutiérrez, Dorothy</t>
        </is>
      </c>
      <c r="G15" s="154" t="inlineStr">
        <is>
          <t>Dorothy</t>
        </is>
      </c>
      <c r="H15" s="154" t="inlineStr">
        <is>
          <t>Pérez</t>
        </is>
      </c>
      <c r="I15" s="154" t="inlineStr">
        <is>
          <t>Gutiérrez</t>
        </is>
      </c>
      <c r="J15" s="157" t="inlineStr">
        <is>
          <t>NO</t>
        </is>
      </c>
      <c r="K15" s="154" t="inlineStr">
        <is>
          <t>Contralora General de la República</t>
        </is>
      </c>
      <c r="L15" s="154" t="n"/>
      <c r="M15" s="155" t="inlineStr">
        <is>
          <t>VIP</t>
        </is>
      </c>
      <c r="N15" s="155">
        <f>IF($J15="NO","NO","SI")</f>
        <v/>
      </c>
      <c r="O15" s="155">
        <f>IF($J15="SI","🟢",IF($J15="NO","🔴","🟡"))</f>
        <v/>
      </c>
      <c r="P15" s="155" t="inlineStr"/>
    </row>
    <row r="16" ht="24" customHeight="1">
      <c r="A16" s="149" t="n">
        <v>15</v>
      </c>
      <c r="B16" s="149" t="n">
        <v>15</v>
      </c>
      <c r="C16" s="150" t="inlineStr">
        <is>
          <t>OPA</t>
        </is>
      </c>
      <c r="D16" s="150" t="inlineStr">
        <is>
          <t>Fiscal</t>
        </is>
      </c>
      <c r="E16" s="151">
        <f>IF($J16="NO","",IF($M16="","",$M16))</f>
        <v/>
      </c>
      <c r="F16" s="150" t="inlineStr">
        <is>
          <t>Valencia Vásquez, Ángel</t>
        </is>
      </c>
      <c r="G16" s="150" t="inlineStr">
        <is>
          <t>Ángel</t>
        </is>
      </c>
      <c r="H16" s="150" t="inlineStr">
        <is>
          <t>Valencia</t>
        </is>
      </c>
      <c r="I16" s="150" t="inlineStr">
        <is>
          <t>Vásquez</t>
        </is>
      </c>
      <c r="J16" s="157" t="inlineStr">
        <is>
          <t>NO</t>
        </is>
      </c>
      <c r="K16" s="150" t="inlineStr">
        <is>
          <t>Fiscal Nacional del Ministerio Público</t>
        </is>
      </c>
      <c r="L16" s="150" t="n"/>
      <c r="M16" s="151" t="inlineStr">
        <is>
          <t>VIP</t>
        </is>
      </c>
      <c r="N16" s="151">
        <f>IF($J16="NO","NO","SI")</f>
        <v/>
      </c>
      <c r="O16" s="151">
        <f>IF($J16="SI","🟢",IF($J16="NO","🔴","🟡"))</f>
        <v/>
      </c>
      <c r="P16" s="151" t="inlineStr"/>
    </row>
    <row r="17" ht="24" customHeight="1">
      <c r="A17" s="153" t="n">
        <v>16</v>
      </c>
      <c r="B17" s="153" t="n">
        <v>16</v>
      </c>
      <c r="C17" s="154" t="inlineStr">
        <is>
          <t>OPA</t>
        </is>
      </c>
      <c r="D17" s="154" t="inlineStr">
        <is>
          <t>Ministro</t>
        </is>
      </c>
      <c r="E17" s="155">
        <f>IF($J17="NO","",IF($M17="","",$M17))</f>
        <v/>
      </c>
      <c r="F17" s="154" t="inlineStr">
        <is>
          <t>Alvarado Andrade, Claudio</t>
        </is>
      </c>
      <c r="G17" s="154" t="inlineStr">
        <is>
          <t>Claudio</t>
        </is>
      </c>
      <c r="H17" s="154" t="inlineStr">
        <is>
          <t>Alvarado</t>
        </is>
      </c>
      <c r="I17" s="154" t="inlineStr">
        <is>
          <t>Andrade</t>
        </is>
      </c>
      <c r="J17" s="156" t="inlineStr">
        <is>
          <t>PENDIENTE</t>
        </is>
      </c>
      <c r="K17" s="154" t="inlineStr">
        <is>
          <t>Biministro del Interior y Secretario General de Gobierno</t>
        </is>
      </c>
      <c r="L17" s="154" t="n"/>
      <c r="M17" s="155" t="inlineStr">
        <is>
          <t>VIP</t>
        </is>
      </c>
      <c r="N17" s="155">
        <f>IF($J17="NO","NO","SI")</f>
        <v/>
      </c>
      <c r="O17" s="155">
        <f>IF($J17="SI","🟢",IF($J17="NO","🔴","🟡"))</f>
        <v/>
      </c>
      <c r="P17" s="155" t="inlineStr">
        <is>
          <t>A15</t>
        </is>
      </c>
    </row>
    <row r="18" ht="24" customHeight="1">
      <c r="A18" s="149" t="n">
        <v>17</v>
      </c>
      <c r="B18" s="149" t="n">
        <v>17</v>
      </c>
      <c r="C18" s="150" t="inlineStr">
        <is>
          <t>OPA</t>
        </is>
      </c>
      <c r="D18" s="150" t="inlineStr">
        <is>
          <t>Ministro</t>
        </is>
      </c>
      <c r="E18" s="151">
        <f>IF($J18="NO","",IF($M18="","",$M18))</f>
        <v/>
      </c>
      <c r="F18" s="150" t="inlineStr">
        <is>
          <t>Pérez Mackenna, Francisco</t>
        </is>
      </c>
      <c r="G18" s="150" t="inlineStr">
        <is>
          <t>Francisco</t>
        </is>
      </c>
      <c r="H18" s="150" t="inlineStr">
        <is>
          <t>Pérez</t>
        </is>
      </c>
      <c r="I18" s="150" t="inlineStr">
        <is>
          <t>Mackenna</t>
        </is>
      </c>
      <c r="J18" s="157" t="inlineStr">
        <is>
          <t>NO</t>
        </is>
      </c>
      <c r="K18" s="150" t="inlineStr">
        <is>
          <t>Ministro de Relaciones Exteriores</t>
        </is>
      </c>
      <c r="L18" s="150" t="n"/>
      <c r="M18" s="151" t="inlineStr">
        <is>
          <t>VIP</t>
        </is>
      </c>
      <c r="N18" s="151">
        <f>IF($J18="NO","NO","SI")</f>
        <v/>
      </c>
      <c r="O18" s="151">
        <f>IF($J18="SI","🟢",IF($J18="NO","🔴","🟡"))</f>
        <v/>
      </c>
      <c r="P18" s="151" t="inlineStr"/>
    </row>
    <row r="19" ht="24" customHeight="1">
      <c r="A19" s="153" t="n">
        <v>18</v>
      </c>
      <c r="B19" s="153" t="n">
        <v>18</v>
      </c>
      <c r="C19" s="154" t="inlineStr">
        <is>
          <t>OPA</t>
        </is>
      </c>
      <c r="D19" s="154" t="inlineStr">
        <is>
          <t>Ministro</t>
        </is>
      </c>
      <c r="E19" s="155">
        <f>IF($J19="NO","",IF($M19="","",$M19))</f>
        <v/>
      </c>
      <c r="F19" s="154" t="inlineStr">
        <is>
          <t>Quiroz Castro, Jorge</t>
        </is>
      </c>
      <c r="G19" s="154" t="inlineStr">
        <is>
          <t>Jorge</t>
        </is>
      </c>
      <c r="H19" s="154" t="inlineStr">
        <is>
          <t>Quiroz</t>
        </is>
      </c>
      <c r="I19" s="154" t="inlineStr">
        <is>
          <t>Castro</t>
        </is>
      </c>
      <c r="J19" s="157" t="inlineStr">
        <is>
          <t>NO</t>
        </is>
      </c>
      <c r="K19" s="154" t="inlineStr">
        <is>
          <t>Ministro de Hacienda</t>
        </is>
      </c>
      <c r="L19" s="154" t="n"/>
      <c r="M19" s="155" t="inlineStr">
        <is>
          <t>VIP</t>
        </is>
      </c>
      <c r="N19" s="155">
        <f>IF($J19="NO","NO","SI")</f>
        <v/>
      </c>
      <c r="O19" s="155">
        <f>IF($J19="SI","🟢",IF($J19="NO","🔴","🟡"))</f>
        <v/>
      </c>
      <c r="P19" s="155" t="inlineStr"/>
    </row>
    <row r="20" ht="24" customHeight="1">
      <c r="A20" s="149" t="n">
        <v>19</v>
      </c>
      <c r="B20" s="149" t="n">
        <v>19</v>
      </c>
      <c r="C20" s="150" t="inlineStr">
        <is>
          <t>OPA</t>
        </is>
      </c>
      <c r="D20" s="150" t="inlineStr">
        <is>
          <t>Ministro</t>
        </is>
      </c>
      <c r="E20" s="151">
        <f>IF($J20="NO","",IF($M20="","",$M20))</f>
        <v/>
      </c>
      <c r="F20" s="150" t="inlineStr">
        <is>
          <t>Mas Valdés, Daniel</t>
        </is>
      </c>
      <c r="G20" s="150" t="inlineStr">
        <is>
          <t>Daniel</t>
        </is>
      </c>
      <c r="H20" s="150" t="inlineStr">
        <is>
          <t>Mas</t>
        </is>
      </c>
      <c r="I20" s="150" t="inlineStr">
        <is>
          <t>Valdés</t>
        </is>
      </c>
      <c r="J20" s="157" t="inlineStr">
        <is>
          <t>NO</t>
        </is>
      </c>
      <c r="K20" s="150" t="inlineStr">
        <is>
          <t>Biministro de Minería, Economía y Turismo</t>
        </is>
      </c>
      <c r="L20" s="150" t="n"/>
      <c r="M20" s="151" t="inlineStr">
        <is>
          <t>VIP</t>
        </is>
      </c>
      <c r="N20" s="151">
        <f>IF($J20="NO","NO","SI")</f>
        <v/>
      </c>
      <c r="O20" s="151">
        <f>IF($J20="SI","🟢",IF($J20="NO","🔴","🟡"))</f>
        <v/>
      </c>
      <c r="P20" s="151" t="inlineStr"/>
    </row>
    <row r="21" ht="24" customHeight="1">
      <c r="A21" s="153" t="n">
        <v>20</v>
      </c>
      <c r="B21" s="153" t="n">
        <v>20</v>
      </c>
      <c r="C21" s="154" t="inlineStr">
        <is>
          <t>OPA</t>
        </is>
      </c>
      <c r="D21" s="154" t="inlineStr">
        <is>
          <t>Ministro</t>
        </is>
      </c>
      <c r="E21" s="155">
        <f>IF($J21="NO","",IF($M21="","",$M21))</f>
        <v/>
      </c>
      <c r="F21" s="154" t="inlineStr">
        <is>
          <t>Arzola González, María Paz</t>
        </is>
      </c>
      <c r="G21" s="154" t="inlineStr">
        <is>
          <t>María Paz</t>
        </is>
      </c>
      <c r="H21" s="154" t="inlineStr">
        <is>
          <t>Arzola</t>
        </is>
      </c>
      <c r="I21" s="154" t="inlineStr">
        <is>
          <t>González</t>
        </is>
      </c>
      <c r="J21" s="157" t="inlineStr">
        <is>
          <t>NO</t>
        </is>
      </c>
      <c r="K21" s="154" t="inlineStr">
        <is>
          <t>Ministra de Educación</t>
        </is>
      </c>
      <c r="L21" s="154" t="n"/>
      <c r="M21" s="155" t="inlineStr">
        <is>
          <t>VIP</t>
        </is>
      </c>
      <c r="N21" s="155">
        <f>IF($J21="NO","NO","SI")</f>
        <v/>
      </c>
      <c r="O21" s="155">
        <f>IF($J21="SI","🟢",IF($J21="NO","🔴","🟡"))</f>
        <v/>
      </c>
      <c r="P21" s="155" t="inlineStr"/>
    </row>
    <row r="22" ht="24" customHeight="1">
      <c r="A22" s="149" t="n">
        <v>21</v>
      </c>
      <c r="B22" s="149" t="n">
        <v>21</v>
      </c>
      <c r="C22" s="150" t="inlineStr">
        <is>
          <t>OPA</t>
        </is>
      </c>
      <c r="D22" s="150" t="inlineStr">
        <is>
          <t>Ministro</t>
        </is>
      </c>
      <c r="E22" s="151">
        <f>IF($J22="NO","",IF($M22="","",$M22))</f>
        <v/>
      </c>
      <c r="F22" s="150" t="inlineStr">
        <is>
          <t>De Grange Concha, Louis</t>
        </is>
      </c>
      <c r="G22" s="150" t="inlineStr">
        <is>
          <t>Louis</t>
        </is>
      </c>
      <c r="H22" s="150" t="inlineStr">
        <is>
          <t>De Grange</t>
        </is>
      </c>
      <c r="I22" s="150" t="inlineStr">
        <is>
          <t>Concha</t>
        </is>
      </c>
      <c r="J22" s="157" t="inlineStr">
        <is>
          <t>NO</t>
        </is>
      </c>
      <c r="K22" s="150" t="inlineStr">
        <is>
          <t>Biministro de Obras Publicas, Transporte y Telecomunicaciones</t>
        </is>
      </c>
      <c r="L22" s="150" t="n"/>
      <c r="M22" s="151" t="inlineStr">
        <is>
          <t>VIP</t>
        </is>
      </c>
      <c r="N22" s="151">
        <f>IF($J22="NO","NO","SI")</f>
        <v/>
      </c>
      <c r="O22" s="151">
        <f>IF($J22="SI","🟢",IF($J22="NO","🔴","🟡"))</f>
        <v/>
      </c>
      <c r="P22" s="151" t="inlineStr"/>
    </row>
    <row r="23" ht="24" customHeight="1">
      <c r="A23" s="153" t="n">
        <v>22</v>
      </c>
      <c r="B23" s="153" t="n">
        <v>22</v>
      </c>
      <c r="C23" s="154" t="inlineStr">
        <is>
          <t>OPA</t>
        </is>
      </c>
      <c r="D23" s="154" t="inlineStr">
        <is>
          <t>Ministro</t>
        </is>
      </c>
      <c r="E23" s="155">
        <f>IF($J23="NO","",IF($M23="","",$M23))</f>
        <v/>
      </c>
      <c r="F23" s="154" t="inlineStr">
        <is>
          <t>Parot Donoso, Catalina</t>
        </is>
      </c>
      <c r="G23" s="154" t="inlineStr">
        <is>
          <t>Catalina</t>
        </is>
      </c>
      <c r="H23" s="154" t="inlineStr">
        <is>
          <t>Parot</t>
        </is>
      </c>
      <c r="I23" s="154" t="inlineStr">
        <is>
          <t>Donoso</t>
        </is>
      </c>
      <c r="J23" s="156" t="inlineStr">
        <is>
          <t>PENDIENTE</t>
        </is>
      </c>
      <c r="K23" s="154" t="inlineStr">
        <is>
          <t>Ministra de Bienes Nacionales</t>
        </is>
      </c>
      <c r="L23" s="154" t="n"/>
      <c r="M23" s="155" t="inlineStr">
        <is>
          <t>VIP</t>
        </is>
      </c>
      <c r="N23" s="155">
        <f>IF($J23="NO","NO","SI")</f>
        <v/>
      </c>
      <c r="O23" s="155">
        <f>IF($J23="SI","🟢",IF($J23="NO","🔴","🟡"))</f>
        <v/>
      </c>
      <c r="P23" s="155" t="inlineStr">
        <is>
          <t>A27</t>
        </is>
      </c>
    </row>
    <row r="24" ht="24" customHeight="1">
      <c r="A24" s="149" t="n">
        <v>23</v>
      </c>
      <c r="B24" s="149" t="n">
        <v>23</v>
      </c>
      <c r="C24" s="150" t="inlineStr">
        <is>
          <t>OPA</t>
        </is>
      </c>
      <c r="D24" s="150" t="inlineStr">
        <is>
          <t>Ministro</t>
        </is>
      </c>
      <c r="E24" s="151">
        <f>IF($J24="NO","",IF($M24="","",$M24))</f>
        <v/>
      </c>
      <c r="F24" s="150" t="inlineStr">
        <is>
          <t>Rincón González, Ximena</t>
        </is>
      </c>
      <c r="G24" s="150" t="inlineStr">
        <is>
          <t>Ximena</t>
        </is>
      </c>
      <c r="H24" s="150" t="inlineStr">
        <is>
          <t>Rincón</t>
        </is>
      </c>
      <c r="I24" s="150" t="inlineStr">
        <is>
          <t>González</t>
        </is>
      </c>
      <c r="J24" s="156" t="inlineStr">
        <is>
          <t>PENDIENTE</t>
        </is>
      </c>
      <c r="K24" s="150" t="inlineStr">
        <is>
          <t>Ministra de Energía</t>
        </is>
      </c>
      <c r="L24" s="150" t="n"/>
      <c r="M24" s="151" t="inlineStr">
        <is>
          <t>VIP</t>
        </is>
      </c>
      <c r="N24" s="151">
        <f>IF($J24="NO","NO","SI")</f>
        <v/>
      </c>
      <c r="O24" s="151">
        <f>IF($J24="SI","🟢",IF($J24="NO","🔴","🟡"))</f>
        <v/>
      </c>
      <c r="P24" s="151" t="inlineStr">
        <is>
          <t>A14</t>
        </is>
      </c>
    </row>
    <row r="25" ht="24" customHeight="1">
      <c r="A25" s="153" t="n">
        <v>24</v>
      </c>
      <c r="B25" s="153" t="n">
        <v>24</v>
      </c>
      <c r="C25" s="154" t="inlineStr">
        <is>
          <t>OPA</t>
        </is>
      </c>
      <c r="D25" s="154" t="inlineStr">
        <is>
          <t>Ministro</t>
        </is>
      </c>
      <c r="E25" s="155">
        <f>IF($J25="NO","",IF($M25="","",$M25))</f>
        <v/>
      </c>
      <c r="F25" s="154" t="inlineStr">
        <is>
          <t>Toledo Echegaray, Francisca</t>
        </is>
      </c>
      <c r="G25" s="154" t="inlineStr">
        <is>
          <t>Francisca</t>
        </is>
      </c>
      <c r="H25" s="154" t="inlineStr">
        <is>
          <t>Toledo</t>
        </is>
      </c>
      <c r="I25" s="154" t="inlineStr">
        <is>
          <t>Echegaray</t>
        </is>
      </c>
      <c r="J25" s="157" t="inlineStr">
        <is>
          <t>NO</t>
        </is>
      </c>
      <c r="K25" s="154" t="inlineStr">
        <is>
          <t>Ministra del Medio Ambiente</t>
        </is>
      </c>
      <c r="L25" s="154" t="n"/>
      <c r="M25" s="155" t="inlineStr">
        <is>
          <t>VIP</t>
        </is>
      </c>
      <c r="N25" s="155">
        <f>IF($J25="NO","NO","SI")</f>
        <v/>
      </c>
      <c r="O25" s="155">
        <f>IF($J25="SI","🟢",IF($J25="NO","🔴","🟡"))</f>
        <v/>
      </c>
      <c r="P25" s="155" t="inlineStr"/>
    </row>
    <row r="26" ht="24" customHeight="1">
      <c r="A26" s="149" t="n">
        <v>25</v>
      </c>
      <c r="B26" s="149" t="n">
        <v>25</v>
      </c>
      <c r="C26" s="150" t="inlineStr">
        <is>
          <t>OPA</t>
        </is>
      </c>
      <c r="D26" s="150" t="inlineStr">
        <is>
          <t>Ministro</t>
        </is>
      </c>
      <c r="E26" s="151">
        <f>IF($J26="NO","",IF($M26="","",$M26))</f>
        <v/>
      </c>
      <c r="F26" s="150" t="inlineStr">
        <is>
          <t>Undurruga Gazitúa, Francisco</t>
        </is>
      </c>
      <c r="G26" s="150" t="inlineStr">
        <is>
          <t>Francisco</t>
        </is>
      </c>
      <c r="H26" s="150" t="inlineStr">
        <is>
          <t>Undurruga</t>
        </is>
      </c>
      <c r="I26" s="150" t="inlineStr">
        <is>
          <t>Gazitúa</t>
        </is>
      </c>
      <c r="J26" s="156" t="inlineStr">
        <is>
          <t>PENDIENTE</t>
        </is>
      </c>
      <c r="K26" s="150" t="inlineStr">
        <is>
          <t>Ministro de las Culturas, las Artes y el Patrimonio</t>
        </is>
      </c>
      <c r="L26" s="150" t="n"/>
      <c r="M26" s="151" t="inlineStr">
        <is>
          <t>VIP</t>
        </is>
      </c>
      <c r="N26" s="151">
        <f>IF($J26="NO","NO","SI")</f>
        <v/>
      </c>
      <c r="O26" s="151">
        <f>IF($J26="SI","🟢",IF($J26="NO","🔴","🟡"))</f>
        <v/>
      </c>
      <c r="P26" s="151" t="inlineStr">
        <is>
          <t>A28</t>
        </is>
      </c>
    </row>
    <row r="27" ht="24" customHeight="1">
      <c r="A27" s="153" t="n">
        <v>26</v>
      </c>
      <c r="B27" s="153" t="n">
        <v>26</v>
      </c>
      <c r="C27" s="154" t="inlineStr">
        <is>
          <t>OPA</t>
        </is>
      </c>
      <c r="D27" s="154" t="inlineStr">
        <is>
          <t>Ministro</t>
        </is>
      </c>
      <c r="E27" s="155">
        <f>IF($J27="NO","",IF($M27="","",$M27))</f>
        <v/>
      </c>
      <c r="F27" s="154" t="inlineStr">
        <is>
          <t>Lincolao Gates, Ximena</t>
        </is>
      </c>
      <c r="G27" s="154" t="inlineStr">
        <is>
          <t>Ximena</t>
        </is>
      </c>
      <c r="H27" s="154" t="inlineStr">
        <is>
          <t>Lincolao</t>
        </is>
      </c>
      <c r="I27" s="154" t="inlineStr">
        <is>
          <t>Gates</t>
        </is>
      </c>
      <c r="J27" s="157" t="inlineStr">
        <is>
          <t>NO</t>
        </is>
      </c>
      <c r="K27" s="154" t="inlineStr">
        <is>
          <t>Ministra de Ciencia, Tecnología, Conocimiento e Innovación</t>
        </is>
      </c>
      <c r="L27" s="154" t="n"/>
      <c r="M27" s="155" t="inlineStr">
        <is>
          <t>VIP</t>
        </is>
      </c>
      <c r="N27" s="155">
        <f>IF($J27="NO","NO","SI")</f>
        <v/>
      </c>
      <c r="O27" s="155">
        <f>IF($J27="SI","🟢",IF($J27="NO","🔴","🟡"))</f>
        <v/>
      </c>
      <c r="P27" s="155" t="inlineStr"/>
    </row>
    <row r="28" ht="24" customHeight="1">
      <c r="A28" s="149" t="n">
        <v>27</v>
      </c>
      <c r="B28" s="149" t="n">
        <v>27</v>
      </c>
      <c r="C28" s="150" t="inlineStr">
        <is>
          <t>OPA</t>
        </is>
      </c>
      <c r="D28" s="150" t="inlineStr">
        <is>
          <t>Ministro</t>
        </is>
      </c>
      <c r="E28" s="151">
        <f>IF($J28="NO","",IF($M28="","",$M28))</f>
        <v/>
      </c>
      <c r="F28" s="150" t="inlineStr">
        <is>
          <t>Burgos Varela, Jorge</t>
        </is>
      </c>
      <c r="G28" s="150" t="inlineStr">
        <is>
          <t>Jorge</t>
        </is>
      </c>
      <c r="H28" s="150" t="inlineStr">
        <is>
          <t>Burgos</t>
        </is>
      </c>
      <c r="I28" s="150" t="inlineStr">
        <is>
          <t>Varela</t>
        </is>
      </c>
      <c r="J28" s="157" t="inlineStr">
        <is>
          <t>NO</t>
        </is>
      </c>
      <c r="K28" s="150" t="inlineStr">
        <is>
          <t>Ex Ministro de Defensa Nacional</t>
        </is>
      </c>
      <c r="L28" s="150" t="n"/>
      <c r="M28" s="151" t="inlineStr">
        <is>
          <t>VIP</t>
        </is>
      </c>
      <c r="N28" s="151">
        <f>IF($J28="NO","NO","SI")</f>
        <v/>
      </c>
      <c r="O28" s="151">
        <f>IF($J28="SI","🟢",IF($J28="NO","🔴","🟡"))</f>
        <v/>
      </c>
      <c r="P28" s="151" t="inlineStr"/>
    </row>
    <row r="29" ht="24" customHeight="1">
      <c r="A29" s="153" t="n">
        <v>28</v>
      </c>
      <c r="B29" s="153" t="n">
        <v>28</v>
      </c>
      <c r="C29" s="154" t="inlineStr">
        <is>
          <t>OPA</t>
        </is>
      </c>
      <c r="D29" s="154" t="inlineStr">
        <is>
          <t>Ministro</t>
        </is>
      </c>
      <c r="E29" s="155">
        <f>IF($J29="NO","",IF($M29="","",$M29))</f>
        <v/>
      </c>
      <c r="F29" s="154" t="inlineStr">
        <is>
          <t>Fernández Allende, Maya</t>
        </is>
      </c>
      <c r="G29" s="154" t="inlineStr">
        <is>
          <t>Maya</t>
        </is>
      </c>
      <c r="H29" s="154" t="inlineStr">
        <is>
          <t>Fernández</t>
        </is>
      </c>
      <c r="I29" s="154" t="inlineStr">
        <is>
          <t>Allende</t>
        </is>
      </c>
      <c r="J29" s="156" t="inlineStr">
        <is>
          <t>PENDIENTE</t>
        </is>
      </c>
      <c r="K29" s="154" t="inlineStr">
        <is>
          <t>Ex Ministra de Defensa Nacional</t>
        </is>
      </c>
      <c r="L29" s="154" t="n"/>
      <c r="M29" s="155" t="inlineStr">
        <is>
          <t>VIP</t>
        </is>
      </c>
      <c r="N29" s="155">
        <f>IF($J29="NO","NO","SI")</f>
        <v/>
      </c>
      <c r="O29" s="155">
        <f>IF($J29="SI","🟢",IF($J29="NO","🔴","🟡"))</f>
        <v/>
      </c>
      <c r="P29" s="155" t="inlineStr">
        <is>
          <t>A13</t>
        </is>
      </c>
    </row>
    <row r="30" ht="24" customHeight="1">
      <c r="A30" s="149" t="n">
        <v>29</v>
      </c>
      <c r="B30" s="149" t="n">
        <v>29</v>
      </c>
      <c r="C30" s="150" t="inlineStr">
        <is>
          <t>OPA</t>
        </is>
      </c>
      <c r="D30" s="150" t="inlineStr">
        <is>
          <t>Ministro</t>
        </is>
      </c>
      <c r="E30" s="151">
        <f>IF($J30="NO","",IF($M30="","",$M30))</f>
        <v/>
      </c>
      <c r="F30" s="150" t="inlineStr">
        <is>
          <t>Delpiano Puelma, Adriana</t>
        </is>
      </c>
      <c r="G30" s="150" t="inlineStr">
        <is>
          <t>Adriana</t>
        </is>
      </c>
      <c r="H30" s="150" t="inlineStr">
        <is>
          <t>Delpiano</t>
        </is>
      </c>
      <c r="I30" s="150" t="inlineStr">
        <is>
          <t>Puelma</t>
        </is>
      </c>
      <c r="J30" s="156" t="inlineStr">
        <is>
          <t>PENDIENTE</t>
        </is>
      </c>
      <c r="K30" s="150" t="inlineStr">
        <is>
          <t>Ex Ministra de Defensa Nacional</t>
        </is>
      </c>
      <c r="L30" s="150" t="n"/>
      <c r="M30" s="151" t="inlineStr">
        <is>
          <t>VIP</t>
        </is>
      </c>
      <c r="N30" s="151">
        <f>IF($J30="NO","NO","SI")</f>
        <v/>
      </c>
      <c r="O30" s="151">
        <f>IF($J30="SI","🟢",IF($J30="NO","🔴","🟡"))</f>
        <v/>
      </c>
      <c r="P30" s="151" t="inlineStr">
        <is>
          <t>A29</t>
        </is>
      </c>
    </row>
    <row r="31" ht="24" customHeight="1">
      <c r="A31" s="153" t="n">
        <v>30</v>
      </c>
      <c r="B31" s="153" t="n">
        <v>30</v>
      </c>
      <c r="C31" s="154" t="inlineStr">
        <is>
          <t>OPA</t>
        </is>
      </c>
      <c r="D31" s="154" t="inlineStr">
        <is>
          <t>Excelentísima</t>
        </is>
      </c>
      <c r="E31" s="155">
        <f>IF($J31="NO","",IF($M31="","",$M31))</f>
        <v/>
      </c>
      <c r="F31" s="154" t="inlineStr">
        <is>
          <t>El Ghali, Kenza</t>
        </is>
      </c>
      <c r="G31" s="154" t="inlineStr">
        <is>
          <t>Kenza</t>
        </is>
      </c>
      <c r="H31" s="154" t="inlineStr">
        <is>
          <t>El Ghali</t>
        </is>
      </c>
      <c r="I31" s="154" t="n"/>
      <c r="J31" s="157" t="inlineStr">
        <is>
          <t>NO</t>
        </is>
      </c>
      <c r="K31" s="154" t="inlineStr">
        <is>
          <t>Embajador de Marruecos</t>
        </is>
      </c>
      <c r="L31" s="154" t="n"/>
      <c r="M31" s="155" t="inlineStr">
        <is>
          <t>VIP</t>
        </is>
      </c>
      <c r="N31" s="155">
        <f>IF($J31="NO","NO","SI")</f>
        <v/>
      </c>
      <c r="O31" s="155">
        <f>IF($J31="SI","🟢",IF($J31="NO","🔴","🟡"))</f>
        <v/>
      </c>
      <c r="P31" s="155" t="inlineStr"/>
    </row>
    <row r="32" ht="24" customHeight="1">
      <c r="A32" s="149" t="n">
        <v>31</v>
      </c>
      <c r="B32" s="149" t="n">
        <v>31</v>
      </c>
      <c r="C32" s="150" t="inlineStr">
        <is>
          <t>OPA</t>
        </is>
      </c>
      <c r="D32" s="150" t="inlineStr">
        <is>
          <t>Excelentísima</t>
        </is>
      </c>
      <c r="E32" s="151">
        <f>IF($J32="NO","",IF($M32="","",$M32))</f>
        <v/>
      </c>
      <c r="F32" s="150" t="inlineStr">
        <is>
          <t>Soares Pacheco, Paulo</t>
        </is>
      </c>
      <c r="G32" s="150" t="inlineStr">
        <is>
          <t>Paulo</t>
        </is>
      </c>
      <c r="H32" s="150" t="inlineStr">
        <is>
          <t>Soares</t>
        </is>
      </c>
      <c r="I32" s="150" t="inlineStr">
        <is>
          <t>Pacheco</t>
        </is>
      </c>
      <c r="J32" s="156" t="inlineStr">
        <is>
          <t>PENDIENTE</t>
        </is>
      </c>
      <c r="K32" s="150" t="inlineStr">
        <is>
          <t>Embajador de Brasil en Chile</t>
        </is>
      </c>
      <c r="L32" s="150" t="n"/>
      <c r="M32" s="151" t="inlineStr">
        <is>
          <t>VIP</t>
        </is>
      </c>
      <c r="N32" s="151">
        <f>IF($J32="NO","NO","SI")</f>
        <v/>
      </c>
      <c r="O32" s="151">
        <f>IF($J32="SI","🟢",IF($J32="NO","🔴","🟡"))</f>
        <v/>
      </c>
      <c r="P32" s="151" t="inlineStr">
        <is>
          <t>A12</t>
        </is>
      </c>
    </row>
    <row r="33" ht="24" customHeight="1">
      <c r="A33" s="153" t="n">
        <v>32</v>
      </c>
      <c r="B33" s="153" t="n">
        <v>32</v>
      </c>
      <c r="C33" s="154" t="inlineStr">
        <is>
          <t>OPA</t>
        </is>
      </c>
      <c r="D33" s="154" t="inlineStr">
        <is>
          <t>Excelentísima</t>
        </is>
      </c>
      <c r="E33" s="155">
        <f>IF($J33="NO","",IF($M33="","",$M33))</f>
        <v/>
      </c>
      <c r="F33" s="154" t="inlineStr">
        <is>
          <t>Qingbao, Niu</t>
        </is>
      </c>
      <c r="G33" s="154" t="inlineStr">
        <is>
          <t>Niu</t>
        </is>
      </c>
      <c r="H33" s="154" t="inlineStr">
        <is>
          <t>Qingbao</t>
        </is>
      </c>
      <c r="I33" s="154" t="n"/>
      <c r="J33" s="156" t="inlineStr">
        <is>
          <t>PENDIENTE</t>
        </is>
      </c>
      <c r="K33" s="154" t="inlineStr">
        <is>
          <t>Embajador de la República Popular China en Chile</t>
        </is>
      </c>
      <c r="L33" s="154" t="n"/>
      <c r="M33" s="155" t="inlineStr">
        <is>
          <t>VIP</t>
        </is>
      </c>
      <c r="N33" s="155">
        <f>IF($J33="NO","NO","SI")</f>
        <v/>
      </c>
      <c r="O33" s="155">
        <f>IF($J33="SI","🟢",IF($J33="NO","🔴","🟡"))</f>
        <v/>
      </c>
      <c r="P33" s="155" t="inlineStr">
        <is>
          <t>A30</t>
        </is>
      </c>
    </row>
    <row r="34" ht="24" customHeight="1">
      <c r="A34" s="149" t="n">
        <v>33</v>
      </c>
      <c r="B34" s="149" t="n">
        <v>33</v>
      </c>
      <c r="C34" s="150" t="inlineStr">
        <is>
          <t>OPA</t>
        </is>
      </c>
      <c r="D34" s="150" t="inlineStr">
        <is>
          <t>Excelentísima</t>
        </is>
      </c>
      <c r="E34" s="151">
        <f>IF($J34="NO","",IF($M34="","",$M34))</f>
        <v/>
      </c>
      <c r="F34" s="150" t="inlineStr">
        <is>
          <t>Kotkajarvi, Johanna</t>
        </is>
      </c>
      <c r="G34" s="150" t="inlineStr">
        <is>
          <t>Johanna</t>
        </is>
      </c>
      <c r="H34" s="150" t="inlineStr">
        <is>
          <t>Kotkajarvi</t>
        </is>
      </c>
      <c r="I34" s="150" t="n"/>
      <c r="J34" s="156" t="inlineStr">
        <is>
          <t>PENDIENTE</t>
        </is>
      </c>
      <c r="K34" s="150" t="inlineStr">
        <is>
          <t>Embajadora de Finlandia en Chile</t>
        </is>
      </c>
      <c r="L34" s="150" t="n"/>
      <c r="M34" s="151" t="inlineStr">
        <is>
          <t>VIP</t>
        </is>
      </c>
      <c r="N34" s="151">
        <f>IF($J34="NO","NO","SI")</f>
        <v/>
      </c>
      <c r="O34" s="151">
        <f>IF($J34="SI","🟢",IF($J34="NO","🔴","🟡"))</f>
        <v/>
      </c>
      <c r="P34" s="151" t="inlineStr">
        <is>
          <t>A11</t>
        </is>
      </c>
    </row>
    <row r="35" ht="24" customHeight="1">
      <c r="A35" s="153" t="n">
        <v>34</v>
      </c>
      <c r="B35" s="153" t="n">
        <v>34</v>
      </c>
      <c r="C35" s="154" t="inlineStr">
        <is>
          <t>OPA</t>
        </is>
      </c>
      <c r="D35" s="154" t="inlineStr">
        <is>
          <t>Excelentísima</t>
        </is>
      </c>
      <c r="E35" s="155">
        <f>IF($J35="NO","",IF($M35="","",$M35))</f>
        <v/>
      </c>
      <c r="F35" s="154" t="inlineStr">
        <is>
          <t>Biagiotti, Valeria</t>
        </is>
      </c>
      <c r="G35" s="154" t="inlineStr">
        <is>
          <t>Valeria</t>
        </is>
      </c>
      <c r="H35" s="154" t="inlineStr">
        <is>
          <t>Biagiotti</t>
        </is>
      </c>
      <c r="I35" s="154" t="n"/>
      <c r="J35" s="156" t="inlineStr">
        <is>
          <t>PENDIENTE</t>
        </is>
      </c>
      <c r="K35" s="154" t="inlineStr">
        <is>
          <t>Embajadora de Italia en Chile</t>
        </is>
      </c>
      <c r="L35" s="154" t="n"/>
      <c r="M35" s="155" t="inlineStr">
        <is>
          <t>VIP</t>
        </is>
      </c>
      <c r="N35" s="155">
        <f>IF($J35="NO","NO","SI")</f>
        <v/>
      </c>
      <c r="O35" s="155">
        <f>IF($J35="SI","🟢",IF($J35="NO","🔴","🟡"))</f>
        <v/>
      </c>
      <c r="P35" s="155" t="inlineStr">
        <is>
          <t>A31</t>
        </is>
      </c>
    </row>
    <row r="36" ht="24" customHeight="1">
      <c r="A36" s="149" t="n">
        <v>35</v>
      </c>
      <c r="B36" s="149" t="n">
        <v>35</v>
      </c>
      <c r="C36" s="150" t="inlineStr">
        <is>
          <t>OPA</t>
        </is>
      </c>
      <c r="D36" s="150" t="inlineStr">
        <is>
          <t>Excelentísima</t>
        </is>
      </c>
      <c r="E36" s="151">
        <f>IF($J36="NO","",IF($M36="","",$M36))</f>
        <v/>
      </c>
      <c r="F36" s="150" t="inlineStr">
        <is>
          <t>Jae Kim, Hak</t>
        </is>
      </c>
      <c r="G36" s="150" t="inlineStr">
        <is>
          <t>Hak</t>
        </is>
      </c>
      <c r="H36" s="150" t="inlineStr">
        <is>
          <t>Jae Kim</t>
        </is>
      </c>
      <c r="I36" s="150" t="n"/>
      <c r="J36" s="157" t="inlineStr">
        <is>
          <t>NO</t>
        </is>
      </c>
      <c r="K36" s="150" t="inlineStr">
        <is>
          <t>Embajadora de Corea en Chile</t>
        </is>
      </c>
      <c r="L36" s="150" t="n"/>
      <c r="M36" s="151" t="inlineStr">
        <is>
          <t>VIP</t>
        </is>
      </c>
      <c r="N36" s="151">
        <f>IF($J36="NO","NO","SI")</f>
        <v/>
      </c>
      <c r="O36" s="151">
        <f>IF($J36="SI","🟢",IF($J36="NO","🔴","🟡"))</f>
        <v/>
      </c>
      <c r="P36" s="151" t="inlineStr"/>
    </row>
    <row r="37" ht="24" customHeight="1">
      <c r="A37" s="153" t="n">
        <v>36</v>
      </c>
      <c r="B37" s="153" t="n">
        <v>36</v>
      </c>
      <c r="C37" s="154" t="inlineStr">
        <is>
          <t>OPA</t>
        </is>
      </c>
      <c r="D37" s="154" t="inlineStr">
        <is>
          <t>Excelentísima</t>
        </is>
      </c>
      <c r="E37" s="155">
        <f>IF($J37="NO","",IF($M37="","",$M37))</f>
        <v/>
      </c>
      <c r="F37" s="154" t="inlineStr">
        <is>
          <t>Moreno Rodriguez, Laura</t>
        </is>
      </c>
      <c r="G37" s="154" t="inlineStr">
        <is>
          <t>Laura</t>
        </is>
      </c>
      <c r="H37" s="154" t="inlineStr">
        <is>
          <t>Moreno</t>
        </is>
      </c>
      <c r="I37" s="154" t="inlineStr">
        <is>
          <t>Rodriguez</t>
        </is>
      </c>
      <c r="J37" s="156" t="inlineStr">
        <is>
          <t>PENDIENTE</t>
        </is>
      </c>
      <c r="K37" s="154" t="inlineStr">
        <is>
          <t>Embajadora de Mexico en Chile</t>
        </is>
      </c>
      <c r="L37" s="154" t="n"/>
      <c r="M37" s="155" t="inlineStr">
        <is>
          <t>VIP</t>
        </is>
      </c>
      <c r="N37" s="155">
        <f>IF($J37="NO","NO","SI")</f>
        <v/>
      </c>
      <c r="O37" s="155">
        <f>IF($J37="SI","🟢",IF($J37="NO","🔴","🟡"))</f>
        <v/>
      </c>
      <c r="P37" s="155" t="inlineStr">
        <is>
          <t>A10</t>
        </is>
      </c>
    </row>
    <row r="38" ht="24" customHeight="1">
      <c r="A38" s="149" t="n">
        <v>37</v>
      </c>
      <c r="B38" s="149" t="n">
        <v>37</v>
      </c>
      <c r="C38" s="150" t="inlineStr">
        <is>
          <t>OPA</t>
        </is>
      </c>
      <c r="D38" s="150" t="inlineStr">
        <is>
          <t>Excelentísima</t>
        </is>
      </c>
      <c r="E38" s="151">
        <f>IF($J38="NO","",IF($M38="","",$M38))</f>
        <v/>
      </c>
      <c r="F38" s="150" t="inlineStr">
        <is>
          <t>Faurie, Jorge</t>
        </is>
      </c>
      <c r="G38" s="150" t="inlineStr">
        <is>
          <t>Jorge</t>
        </is>
      </c>
      <c r="H38" s="150" t="inlineStr">
        <is>
          <t>Faurie</t>
        </is>
      </c>
      <c r="I38" s="150" t="n"/>
      <c r="J38" s="157" t="inlineStr">
        <is>
          <t>NO</t>
        </is>
      </c>
      <c r="K38" s="150" t="inlineStr">
        <is>
          <t>Embajador de Argentina en Chile</t>
        </is>
      </c>
      <c r="L38" s="150" t="n"/>
      <c r="M38" s="151" t="inlineStr">
        <is>
          <t>VIP</t>
        </is>
      </c>
      <c r="N38" s="151">
        <f>IF($J38="NO","NO","SI")</f>
        <v/>
      </c>
      <c r="O38" s="151">
        <f>IF($J38="SI","🟢",IF($J38="NO","🔴","🟡"))</f>
        <v/>
      </c>
      <c r="P38" s="151" t="inlineStr"/>
    </row>
    <row r="39" ht="24" customHeight="1">
      <c r="A39" s="153" t="n">
        <v>38</v>
      </c>
      <c r="B39" s="153" t="n">
        <v>38</v>
      </c>
      <c r="C39" s="154" t="inlineStr">
        <is>
          <t>OPA</t>
        </is>
      </c>
      <c r="D39" s="154" t="inlineStr">
        <is>
          <t>Excelentísima</t>
        </is>
      </c>
      <c r="E39" s="155">
        <f>IF($J39="NO","",IF($M39="","",$M39))</f>
        <v/>
      </c>
      <c r="F39" s="154" t="inlineStr">
        <is>
          <t>Barrit Martin, Andrew James</t>
        </is>
      </c>
      <c r="G39" s="154" t="inlineStr">
        <is>
          <t>Andrew James</t>
        </is>
      </c>
      <c r="H39" s="154" t="inlineStr">
        <is>
          <t>Barrit</t>
        </is>
      </c>
      <c r="I39" s="154" t="inlineStr">
        <is>
          <t>Martin</t>
        </is>
      </c>
      <c r="J39" s="156" t="inlineStr">
        <is>
          <t>PENDIENTE</t>
        </is>
      </c>
      <c r="K39" s="154" t="inlineStr">
        <is>
          <t>Embajador de Australia en Chile</t>
        </is>
      </c>
      <c r="L39" s="154" t="n"/>
      <c r="M39" s="155" t="inlineStr">
        <is>
          <t>VIP</t>
        </is>
      </c>
      <c r="N39" s="155">
        <f>IF($J39="NO","NO","SI")</f>
        <v/>
      </c>
      <c r="O39" s="155">
        <f>IF($J39="SI","🟢",IF($J39="NO","🔴","🟡"))</f>
        <v/>
      </c>
      <c r="P39" s="155" t="inlineStr">
        <is>
          <t>A32</t>
        </is>
      </c>
    </row>
    <row r="40" ht="24" customHeight="1">
      <c r="A40" s="149" t="n">
        <v>39</v>
      </c>
      <c r="B40" s="149" t="n">
        <v>39</v>
      </c>
      <c r="C40" s="150" t="inlineStr">
        <is>
          <t>OPA</t>
        </is>
      </c>
      <c r="D40" s="150" t="inlineStr">
        <is>
          <t>Excelentísima</t>
        </is>
      </c>
      <c r="E40" s="151">
        <f>IF($J40="NO","",IF($M40="","",$M40))</f>
        <v/>
      </c>
      <c r="F40" s="150" t="inlineStr">
        <is>
          <t>Rogeau, Cyrille</t>
        </is>
      </c>
      <c r="G40" s="150" t="inlineStr">
        <is>
          <t>Cyrille</t>
        </is>
      </c>
      <c r="H40" s="150" t="inlineStr">
        <is>
          <t>Rogeau</t>
        </is>
      </c>
      <c r="I40" s="150" t="n"/>
      <c r="J40" s="152" t="inlineStr">
        <is>
          <t>SI</t>
        </is>
      </c>
      <c r="K40" s="150" t="inlineStr">
        <is>
          <t>Embajador de Francia en Chile</t>
        </is>
      </c>
      <c r="L40" s="150" t="n"/>
      <c r="M40" s="151" t="inlineStr">
        <is>
          <t>VIP</t>
        </is>
      </c>
      <c r="N40" s="151">
        <f>IF($J40="NO","NO","SI")</f>
        <v/>
      </c>
      <c r="O40" s="151">
        <f>IF($J40="SI","🟢",IF($J40="NO","🔴","🟡"))</f>
        <v/>
      </c>
      <c r="P40" s="151" t="inlineStr">
        <is>
          <t>A9</t>
        </is>
      </c>
    </row>
    <row r="41" ht="24" customHeight="1">
      <c r="A41" s="153" t="n">
        <v>40</v>
      </c>
      <c r="B41" s="153" t="n">
        <v>40</v>
      </c>
      <c r="C41" s="154" t="inlineStr">
        <is>
          <t>OPA</t>
        </is>
      </c>
      <c r="D41" s="154" t="inlineStr">
        <is>
          <t>Excelentísima</t>
        </is>
      </c>
      <c r="E41" s="155">
        <f>IF($J41="NO","",IF($M41="","",$M41))</f>
        <v/>
      </c>
      <c r="F41" s="154" t="inlineStr">
        <is>
          <t>Courtny, Daniela</t>
        </is>
      </c>
      <c r="G41" s="154" t="inlineStr">
        <is>
          <t>Daniela</t>
        </is>
      </c>
      <c r="H41" s="154" t="inlineStr">
        <is>
          <t>Rigoli</t>
        </is>
      </c>
      <c r="I41" s="154" t="n"/>
      <c r="J41" s="157" t="inlineStr">
        <is>
          <t>NO</t>
        </is>
      </c>
      <c r="K41" s="154" t="inlineStr">
        <is>
          <t>Embajador de Nueva Zelandia en Chile</t>
        </is>
      </c>
      <c r="L41" s="154" t="n"/>
      <c r="M41" s="155" t="inlineStr">
        <is>
          <t>VIP</t>
        </is>
      </c>
      <c r="N41" s="155">
        <f>IF($J41="NO","NO","SI")</f>
        <v/>
      </c>
      <c r="O41" s="155">
        <f>IF($J41="SI","🟢",IF($J41="NO","🔴","🟡"))</f>
        <v/>
      </c>
      <c r="P41" s="155" t="inlineStr"/>
    </row>
    <row r="42" ht="24" customHeight="1">
      <c r="A42" s="149" t="n">
        <v>41</v>
      </c>
      <c r="B42" s="149" t="n">
        <v>41</v>
      </c>
      <c r="C42" s="150" t="inlineStr">
        <is>
          <t>OPA</t>
        </is>
      </c>
      <c r="D42" s="150" t="inlineStr">
        <is>
          <t>Excelentísima</t>
        </is>
      </c>
      <c r="E42" s="151">
        <f>IF($J42="NO","",IF($M42="","",$M42))</f>
        <v/>
      </c>
      <c r="F42" s="150" t="inlineStr">
        <is>
          <t>Ihsan Kiziltan, Ahmet</t>
        </is>
      </c>
      <c r="G42" s="150" t="inlineStr">
        <is>
          <t>Ahmet</t>
        </is>
      </c>
      <c r="H42" s="150" t="inlineStr">
        <is>
          <t>Ihsan</t>
        </is>
      </c>
      <c r="I42" s="150" t="inlineStr">
        <is>
          <t>Kiziltan</t>
        </is>
      </c>
      <c r="J42" s="152" t="inlineStr">
        <is>
          <t>SI</t>
        </is>
      </c>
      <c r="K42" s="150" t="inlineStr">
        <is>
          <t>Embajadora de Turquia en Chile</t>
        </is>
      </c>
      <c r="L42" s="150" t="n"/>
      <c r="M42" s="151" t="inlineStr">
        <is>
          <t>VIP</t>
        </is>
      </c>
      <c r="N42" s="151">
        <f>IF($J42="NO","NO","SI")</f>
        <v/>
      </c>
      <c r="O42" s="151">
        <f>IF($J42="SI","🟢",IF($J42="NO","🔴","🟡"))</f>
        <v/>
      </c>
      <c r="P42" s="151" t="inlineStr">
        <is>
          <t>A33</t>
        </is>
      </c>
    </row>
    <row r="43" ht="24" customHeight="1">
      <c r="A43" s="153" t="n">
        <v>42</v>
      </c>
      <c r="B43" s="153" t="n">
        <v>42</v>
      </c>
      <c r="C43" s="154" t="inlineStr">
        <is>
          <t>OPA</t>
        </is>
      </c>
      <c r="D43" s="154" t="inlineStr">
        <is>
          <t>Excelentísima</t>
        </is>
      </c>
      <c r="E43" s="155">
        <f>IF($J43="NO","",IF($M43="","",$M43))</f>
        <v/>
      </c>
      <c r="F43" s="154" t="inlineStr">
        <is>
          <t>Fries-gaier, Susanne</t>
        </is>
      </c>
      <c r="G43" s="154" t="inlineStr">
        <is>
          <t>Susanne</t>
        </is>
      </c>
      <c r="H43" s="154" t="inlineStr">
        <is>
          <t>Fries-gaier</t>
        </is>
      </c>
      <c r="I43" s="154" t="n"/>
      <c r="J43" s="157" t="inlineStr">
        <is>
          <t>NO</t>
        </is>
      </c>
      <c r="K43" s="154" t="inlineStr">
        <is>
          <t>Embajadora de Alemania en Chile</t>
        </is>
      </c>
      <c r="L43" s="154" t="n"/>
      <c r="M43" s="155" t="inlineStr">
        <is>
          <t>VIP</t>
        </is>
      </c>
      <c r="N43" s="155">
        <f>IF($J43="NO","NO","SI")</f>
        <v/>
      </c>
      <c r="O43" s="155">
        <f>IF($J43="SI","🟢",IF($J43="NO","🔴","🟡"))</f>
        <v/>
      </c>
      <c r="P43" s="155" t="inlineStr"/>
    </row>
    <row r="44" ht="24" customHeight="1">
      <c r="A44" s="149" t="n">
        <v>43</v>
      </c>
      <c r="B44" s="149" t="n">
        <v>43</v>
      </c>
      <c r="C44" s="150" t="inlineStr">
        <is>
          <t>OPA</t>
        </is>
      </c>
      <c r="D44" s="150" t="inlineStr">
        <is>
          <t>Excelentísima</t>
        </is>
      </c>
      <c r="E44" s="151">
        <f>IF($J44="NO","",IF($M44="","",$M44))</f>
        <v/>
      </c>
      <c r="F44" s="150" t="inlineStr">
        <is>
          <t>Guanumen Parra, Sebastián</t>
        </is>
      </c>
      <c r="G44" s="150" t="inlineStr">
        <is>
          <t>Sebastián</t>
        </is>
      </c>
      <c r="H44" s="150" t="inlineStr">
        <is>
          <t>Guanumen</t>
        </is>
      </c>
      <c r="I44" s="150" t="inlineStr">
        <is>
          <t>Parra</t>
        </is>
      </c>
      <c r="J44" s="152" t="inlineStr">
        <is>
          <t>SI</t>
        </is>
      </c>
      <c r="K44" s="150" t="inlineStr">
        <is>
          <t>Embajador de Colombia en Chile</t>
        </is>
      </c>
      <c r="L44" s="150" t="n"/>
      <c r="M44" s="151" t="inlineStr">
        <is>
          <t>VIP</t>
        </is>
      </c>
      <c r="N44" s="151">
        <f>IF($J44="NO","NO","SI")</f>
        <v/>
      </c>
      <c r="O44" s="151">
        <f>IF($J44="SI","🟢",IF($J44="NO","🔴","🟡"))</f>
        <v/>
      </c>
      <c r="P44" s="151" t="inlineStr">
        <is>
          <t>A8</t>
        </is>
      </c>
    </row>
    <row r="45" ht="24" customHeight="1">
      <c r="A45" s="153" t="n">
        <v>44</v>
      </c>
      <c r="B45" s="153" t="n">
        <v>44</v>
      </c>
      <c r="C45" s="154" t="inlineStr">
        <is>
          <t>OPA</t>
        </is>
      </c>
      <c r="D45" s="154" t="inlineStr">
        <is>
          <t>Excelentísima</t>
        </is>
      </c>
      <c r="E45" s="155">
        <f>IF($J45="NO","",IF($M45="","",$M45))</f>
        <v/>
      </c>
      <c r="F45" s="154" t="inlineStr">
        <is>
          <t>Guay Guay, Karolina Linda</t>
        </is>
      </c>
      <c r="G45" s="154" t="inlineStr">
        <is>
          <t>Karolina Linda</t>
        </is>
      </c>
      <c r="H45" s="154" t="inlineStr">
        <is>
          <t>Guay</t>
        </is>
      </c>
      <c r="I45" s="154" t="inlineStr">
        <is>
          <t>Guay</t>
        </is>
      </c>
      <c r="J45" s="152" t="inlineStr">
        <is>
          <t>SI</t>
        </is>
      </c>
      <c r="K45" s="154" t="inlineStr">
        <is>
          <t>Embajadora de Canadá en Chile</t>
        </is>
      </c>
      <c r="L45" s="154" t="n"/>
      <c r="M45" s="155" t="inlineStr">
        <is>
          <t>VIP</t>
        </is>
      </c>
      <c r="N45" s="155">
        <f>IF($J45="NO","NO","SI")</f>
        <v/>
      </c>
      <c r="O45" s="155">
        <f>IF($J45="SI","🟢",IF($J45="NO","🔴","🟡"))</f>
        <v/>
      </c>
      <c r="P45" s="155" t="inlineStr">
        <is>
          <t>A34</t>
        </is>
      </c>
    </row>
    <row r="46" ht="24" customHeight="1">
      <c r="A46" s="149" t="n">
        <v>45</v>
      </c>
      <c r="B46" s="149" t="n">
        <v>45</v>
      </c>
      <c r="C46" s="150" t="inlineStr">
        <is>
          <t>OPA</t>
        </is>
      </c>
      <c r="D46" s="150" t="inlineStr">
        <is>
          <t>Excelentísima</t>
        </is>
      </c>
      <c r="E46" s="151">
        <f>IF($J46="NO","",IF($M46="","",$M46))</f>
        <v/>
      </c>
      <c r="F46" s="150" t="inlineStr">
        <is>
          <t>Pollen Nilsen, Per</t>
        </is>
      </c>
      <c r="G46" s="150" t="inlineStr">
        <is>
          <t>Per</t>
        </is>
      </c>
      <c r="H46" s="150" t="inlineStr">
        <is>
          <t>Pollen</t>
        </is>
      </c>
      <c r="I46" s="150" t="inlineStr">
        <is>
          <t>Nilsen</t>
        </is>
      </c>
      <c r="J46" s="156" t="inlineStr">
        <is>
          <t>PENDIENTE</t>
        </is>
      </c>
      <c r="K46" s="150" t="inlineStr">
        <is>
          <t>Embajador de Noruega en Chile</t>
        </is>
      </c>
      <c r="L46" s="150" t="n"/>
      <c r="M46" s="151" t="inlineStr">
        <is>
          <t>VIP</t>
        </is>
      </c>
      <c r="N46" s="151">
        <f>IF($J46="NO","NO","SI")</f>
        <v/>
      </c>
      <c r="O46" s="151">
        <f>IF($J46="SI","🟢",IF($J46="NO","🔴","🟡"))</f>
        <v/>
      </c>
      <c r="P46" s="151" t="inlineStr">
        <is>
          <t>A7</t>
        </is>
      </c>
    </row>
    <row r="47" ht="24" customHeight="1">
      <c r="A47" s="153" t="n">
        <v>46</v>
      </c>
      <c r="B47" s="153" t="n">
        <v>46</v>
      </c>
      <c r="C47" s="154" t="inlineStr">
        <is>
          <t>OPA</t>
        </is>
      </c>
      <c r="D47" s="154" t="inlineStr">
        <is>
          <t>Excelentísima</t>
        </is>
      </c>
      <c r="E47" s="155">
        <f>IF($J47="NO","",IF($M47="","",$M47))</f>
        <v/>
      </c>
      <c r="F47" s="154" t="inlineStr">
        <is>
          <t>Rocanova Rodríguez, Ana Inés</t>
        </is>
      </c>
      <c r="G47" s="154" t="inlineStr">
        <is>
          <t>Ana Inés</t>
        </is>
      </c>
      <c r="H47" s="154" t="inlineStr">
        <is>
          <t>Rocanova</t>
        </is>
      </c>
      <c r="I47" s="154" t="inlineStr">
        <is>
          <t>Rodríguez</t>
        </is>
      </c>
      <c r="J47" s="157" t="inlineStr">
        <is>
          <t>NO</t>
        </is>
      </c>
      <c r="K47" s="154" t="inlineStr">
        <is>
          <t>Embajadora de la República Oriental del Uruguay en Chile</t>
        </is>
      </c>
      <c r="L47" s="154" t="n"/>
      <c r="M47" s="155" t="inlineStr">
        <is>
          <t>VIP</t>
        </is>
      </c>
      <c r="N47" s="155">
        <f>IF($J47="NO","NO","SI")</f>
        <v/>
      </c>
      <c r="O47" s="155">
        <f>IF($J47="SI","🟢",IF($J47="NO","🔴","🟡"))</f>
        <v/>
      </c>
      <c r="P47" s="155" t="inlineStr"/>
    </row>
    <row r="48" ht="24" customHeight="1">
      <c r="A48" s="149" t="n">
        <v>47</v>
      </c>
      <c r="B48" s="149" t="n">
        <v>47</v>
      </c>
      <c r="C48" s="150" t="inlineStr">
        <is>
          <t>OPA</t>
        </is>
      </c>
      <c r="D48" s="150" t="inlineStr">
        <is>
          <t>Excelentísima</t>
        </is>
      </c>
      <c r="E48" s="151">
        <f>IF($J48="NO","",IF($M48="","",$M48))</f>
        <v/>
      </c>
      <c r="F48" s="150" t="inlineStr">
        <is>
          <t>Schaapveld E/v Merks, Elke</t>
        </is>
      </c>
      <c r="G48" s="150" t="inlineStr">
        <is>
          <t>Elke</t>
        </is>
      </c>
      <c r="H48" s="150" t="inlineStr">
        <is>
          <t>Schaapveld</t>
        </is>
      </c>
      <c r="I48" s="150" t="inlineStr">
        <is>
          <t>E/v Merks</t>
        </is>
      </c>
      <c r="J48" s="152" t="inlineStr">
        <is>
          <t>SI</t>
        </is>
      </c>
      <c r="K48" s="150" t="inlineStr">
        <is>
          <t>Embajadora de los Países Bajos en Chile</t>
        </is>
      </c>
      <c r="L48" s="150" t="n"/>
      <c r="M48" s="151" t="inlineStr">
        <is>
          <t>VIP</t>
        </is>
      </c>
      <c r="N48" s="151">
        <f>IF($J48="NO","NO","SI")</f>
        <v/>
      </c>
      <c r="O48" s="151">
        <f>IF($J48="SI","🟢",IF($J48="NO","🔴","🟡"))</f>
        <v/>
      </c>
      <c r="P48" s="151" t="inlineStr">
        <is>
          <t>A35</t>
        </is>
      </c>
    </row>
    <row r="49" ht="24" customHeight="1">
      <c r="A49" s="153" t="n">
        <v>48</v>
      </c>
      <c r="B49" s="153" t="n">
        <v>48</v>
      </c>
      <c r="C49" s="154" t="inlineStr">
        <is>
          <t>OPA</t>
        </is>
      </c>
      <c r="D49" s="154" t="inlineStr">
        <is>
          <t>Excelentísima</t>
        </is>
      </c>
      <c r="E49" s="155">
        <f>IF($J49="NO","",IF($M49="","",$M49))</f>
        <v/>
      </c>
      <c r="F49" s="154" t="inlineStr">
        <is>
          <t>Andrade Abdo, Lotty Farah</t>
        </is>
      </c>
      <c r="G49" s="154" t="inlineStr">
        <is>
          <t>Lotty Farah</t>
        </is>
      </c>
      <c r="H49" s="154" t="inlineStr">
        <is>
          <t>Andrade</t>
        </is>
      </c>
      <c r="I49" s="154" t="inlineStr">
        <is>
          <t>Abdo</t>
        </is>
      </c>
      <c r="J49" s="156" t="inlineStr">
        <is>
          <t>PENDIENTE</t>
        </is>
      </c>
      <c r="K49" s="154" t="inlineStr">
        <is>
          <t>Embajadora de Ecuador en Chile</t>
        </is>
      </c>
      <c r="L49" s="154" t="n"/>
      <c r="M49" s="155" t="inlineStr">
        <is>
          <t>VIP</t>
        </is>
      </c>
      <c r="N49" s="155">
        <f>IF($J49="NO","NO","SI")</f>
        <v/>
      </c>
      <c r="O49" s="155">
        <f>IF($J49="SI","🟢",IF($J49="NO","🔴","🟡"))</f>
        <v/>
      </c>
      <c r="P49" s="155" t="inlineStr">
        <is>
          <t>A6</t>
        </is>
      </c>
    </row>
    <row r="50" ht="24" customHeight="1">
      <c r="A50" s="149" t="n">
        <v>49</v>
      </c>
      <c r="B50" s="149" t="n">
        <v>49</v>
      </c>
      <c r="C50" s="150" t="inlineStr">
        <is>
          <t>OPA</t>
        </is>
      </c>
      <c r="D50" s="150" t="inlineStr">
        <is>
          <t>Excelentísima</t>
        </is>
      </c>
      <c r="E50" s="151">
        <f>IF($J50="NO","",IF($M50="","",$M50))</f>
        <v/>
      </c>
      <c r="F50" s="150" t="inlineStr">
        <is>
          <t>Camino Cannock, Peter</t>
        </is>
      </c>
      <c r="G50" s="150" t="inlineStr">
        <is>
          <t>Peter</t>
        </is>
      </c>
      <c r="H50" s="150" t="inlineStr">
        <is>
          <t>Camino</t>
        </is>
      </c>
      <c r="I50" s="150" t="inlineStr">
        <is>
          <t>Cannock</t>
        </is>
      </c>
      <c r="J50" s="157" t="inlineStr">
        <is>
          <t>NO</t>
        </is>
      </c>
      <c r="K50" s="150" t="inlineStr">
        <is>
          <t>Embajador de Perú en Chile</t>
        </is>
      </c>
      <c r="L50" s="150" t="n"/>
      <c r="M50" s="151" t="inlineStr">
        <is>
          <t>VIP</t>
        </is>
      </c>
      <c r="N50" s="151">
        <f>IF($J50="NO","NO","SI")</f>
        <v/>
      </c>
      <c r="O50" s="151">
        <f>IF($J50="SI","🟢",IF($J50="NO","🔴","🟡"))</f>
        <v/>
      </c>
      <c r="P50" s="151" t="inlineStr"/>
    </row>
    <row r="51" ht="24" customHeight="1">
      <c r="A51" s="153" t="n">
        <v>50</v>
      </c>
      <c r="B51" s="153" t="n">
        <v>50</v>
      </c>
      <c r="C51" s="154" t="inlineStr">
        <is>
          <t>OPA</t>
        </is>
      </c>
      <c r="D51" s="154" t="inlineStr">
        <is>
          <t>Excelentísima</t>
        </is>
      </c>
      <c r="E51" s="155">
        <f>IF($J51="NO","",IF($M51="","",$M51))</f>
        <v/>
      </c>
      <c r="F51" s="154" t="inlineStr">
        <is>
          <t>Oroz Ulibarri, Laura</t>
        </is>
      </c>
      <c r="G51" s="154" t="inlineStr">
        <is>
          <t>Laura</t>
        </is>
      </c>
      <c r="H51" s="154" t="inlineStr">
        <is>
          <t>Oroz</t>
        </is>
      </c>
      <c r="I51" s="154" t="inlineStr">
        <is>
          <t>Ulibarri</t>
        </is>
      </c>
      <c r="J51" s="152" t="inlineStr">
        <is>
          <t>SI</t>
        </is>
      </c>
      <c r="K51" s="154" t="inlineStr">
        <is>
          <t>Embajadora de España en Chile</t>
        </is>
      </c>
      <c r="L51" s="154" t="n"/>
      <c r="M51" s="155" t="inlineStr">
        <is>
          <t>VIP</t>
        </is>
      </c>
      <c r="N51" s="155">
        <f>IF($J51="NO","NO","SI")</f>
        <v/>
      </c>
      <c r="O51" s="155">
        <f>IF($J51="SI","🟢",IF($J51="NO","🔴","🟡"))</f>
        <v/>
      </c>
      <c r="P51" s="155" t="inlineStr">
        <is>
          <t>A36</t>
        </is>
      </c>
    </row>
    <row r="52" ht="24" customHeight="1">
      <c r="A52" s="149" t="n">
        <v>51</v>
      </c>
      <c r="B52" s="149" t="n">
        <v>51</v>
      </c>
      <c r="C52" s="150" t="inlineStr">
        <is>
          <t>OPA</t>
        </is>
      </c>
      <c r="D52" s="150" t="inlineStr">
        <is>
          <t>Excelentísima</t>
        </is>
      </c>
      <c r="E52" s="151">
        <f>IF($J52="NO","",IF($M52="","",$M52))</f>
        <v/>
      </c>
      <c r="F52" s="150" t="inlineStr">
        <is>
          <t>Sone, Kenko</t>
        </is>
      </c>
      <c r="G52" s="150" t="inlineStr">
        <is>
          <t>Sone</t>
        </is>
      </c>
      <c r="H52" s="150" t="inlineStr">
        <is>
          <t>Kenko</t>
        </is>
      </c>
      <c r="I52" s="150" t="n"/>
      <c r="J52" s="152" t="inlineStr">
        <is>
          <t>SI</t>
        </is>
      </c>
      <c r="K52" s="150" t="inlineStr">
        <is>
          <t>Embajadora de Japón en Chile</t>
        </is>
      </c>
      <c r="L52" s="150" t="n"/>
      <c r="M52" s="151" t="inlineStr">
        <is>
          <t>VIP</t>
        </is>
      </c>
      <c r="N52" s="151">
        <f>IF($J52="NO","NO","SI")</f>
        <v/>
      </c>
      <c r="O52" s="151">
        <f>IF($J52="SI","🟢",IF($J52="NO","🔴","🟡"))</f>
        <v/>
      </c>
      <c r="P52" s="151" t="inlineStr">
        <is>
          <t>A5</t>
        </is>
      </c>
    </row>
    <row r="53" ht="24" customHeight="1">
      <c r="A53" s="153" t="n">
        <v>52</v>
      </c>
      <c r="B53" s="153" t="n">
        <v>52</v>
      </c>
      <c r="C53" s="154" t="inlineStr">
        <is>
          <t>OPA</t>
        </is>
      </c>
      <c r="D53" s="154" t="inlineStr">
        <is>
          <t>Excelentísima</t>
        </is>
      </c>
      <c r="E53" s="155">
        <f>IF($J53="NO","",IF($M53="","",$M53))</f>
        <v/>
      </c>
      <c r="F53" s="154" t="inlineStr">
        <is>
          <t>Wiklund, Tomás</t>
        </is>
      </c>
      <c r="G53" s="154" t="inlineStr">
        <is>
          <t>Eva Sofia</t>
        </is>
      </c>
      <c r="H53" s="154" t="inlineStr">
        <is>
          <t>Karlberg</t>
        </is>
      </c>
      <c r="I53" s="154" t="n"/>
      <c r="J53" s="157" t="inlineStr">
        <is>
          <t>NO</t>
        </is>
      </c>
      <c r="K53" s="154" t="inlineStr">
        <is>
          <t>Embajador del Reino de Suecia en Chile</t>
        </is>
      </c>
      <c r="L53" s="154" t="n"/>
      <c r="M53" s="155" t="inlineStr">
        <is>
          <t>VIP</t>
        </is>
      </c>
      <c r="N53" s="155">
        <f>IF($J53="NO","NO","SI")</f>
        <v/>
      </c>
      <c r="O53" s="155">
        <f>IF($J53="SI","🟢",IF($J53="NO","🔴","🟡"))</f>
        <v/>
      </c>
      <c r="P53" s="155" t="inlineStr"/>
    </row>
    <row r="54" ht="24" customHeight="1">
      <c r="A54" s="149" t="n">
        <v>53</v>
      </c>
      <c r="B54" s="149" t="n">
        <v>53</v>
      </c>
      <c r="C54" s="150" t="inlineStr">
        <is>
          <t>OPA</t>
        </is>
      </c>
      <c r="D54" s="150" t="inlineStr">
        <is>
          <t>Excelentísima</t>
        </is>
      </c>
      <c r="E54" s="151">
        <f>IF($J54="NO","",IF($M54="","",$M54))</f>
        <v/>
      </c>
      <c r="F54" s="150" t="inlineStr">
        <is>
          <t>Judd, Brandon</t>
        </is>
      </c>
      <c r="G54" s="150" t="inlineStr">
        <is>
          <t>Brandon</t>
        </is>
      </c>
      <c r="H54" s="150" t="inlineStr">
        <is>
          <t>Judd</t>
        </is>
      </c>
      <c r="I54" s="150" t="n"/>
      <c r="J54" s="157" t="inlineStr">
        <is>
          <t>NO</t>
        </is>
      </c>
      <c r="K54" s="150" t="inlineStr">
        <is>
          <t>Embajador de Estados Unidos de América en Chile</t>
        </is>
      </c>
      <c r="L54" s="150" t="n"/>
      <c r="M54" s="151" t="inlineStr">
        <is>
          <t>VIP</t>
        </is>
      </c>
      <c r="N54" s="151">
        <f>IF($J54="NO","NO","SI")</f>
        <v/>
      </c>
      <c r="O54" s="151">
        <f>IF($J54="SI","🟢",IF($J54="NO","🔴","🟡"))</f>
        <v/>
      </c>
      <c r="P54" s="151" t="inlineStr"/>
    </row>
    <row r="55" ht="24" customHeight="1">
      <c r="A55" s="153" t="n">
        <v>54</v>
      </c>
      <c r="B55" s="153" t="n">
        <v>54</v>
      </c>
      <c r="C55" s="154" t="inlineStr">
        <is>
          <t>OPA</t>
        </is>
      </c>
      <c r="D55" s="154" t="inlineStr">
        <is>
          <t>Excelentísima</t>
        </is>
      </c>
      <c r="E55" s="155">
        <f>IF($J55="NO","",IF($M55="","",$M55))</f>
        <v/>
      </c>
      <c r="F55" s="154" t="inlineStr">
        <is>
          <t>Lewi, Peleg</t>
        </is>
      </c>
      <c r="G55" s="154" t="inlineStr">
        <is>
          <t>Peleg</t>
        </is>
      </c>
      <c r="H55" s="154" t="inlineStr">
        <is>
          <t>Lewi</t>
        </is>
      </c>
      <c r="I55" s="154" t="n"/>
      <c r="J55" s="152" t="inlineStr">
        <is>
          <t>SI</t>
        </is>
      </c>
      <c r="K55" s="154" t="inlineStr">
        <is>
          <t>Embajadora de Israel en Chile</t>
        </is>
      </c>
      <c r="L55" s="154" t="n"/>
      <c r="M55" s="155" t="inlineStr">
        <is>
          <t>VIP</t>
        </is>
      </c>
      <c r="N55" s="155">
        <f>IF($J55="NO","NO","SI")</f>
        <v/>
      </c>
      <c r="O55" s="155">
        <f>IF($J55="SI","🟢",IF($J55="NO","🔴","🟡"))</f>
        <v/>
      </c>
      <c r="P55" s="155" t="inlineStr">
        <is>
          <t>A37</t>
        </is>
      </c>
    </row>
    <row r="56" ht="24" customHeight="1">
      <c r="A56" s="149" t="n">
        <v>55</v>
      </c>
      <c r="B56" s="149" t="n">
        <v>55</v>
      </c>
      <c r="C56" s="150" t="inlineStr">
        <is>
          <t>OPA</t>
        </is>
      </c>
      <c r="D56" s="150" t="inlineStr">
        <is>
          <t>Excelentísima</t>
        </is>
      </c>
      <c r="E56" s="151">
        <f>IF($J56="NO","",IF($M56="","",$M56))</f>
        <v/>
      </c>
      <c r="F56" s="150" t="inlineStr">
        <is>
          <t>Concar, David</t>
        </is>
      </c>
      <c r="G56" s="150" t="inlineStr">
        <is>
          <t>David</t>
        </is>
      </c>
      <c r="H56" s="150" t="inlineStr">
        <is>
          <t>Concar</t>
        </is>
      </c>
      <c r="I56" s="150" t="n"/>
      <c r="J56" s="157" t="inlineStr">
        <is>
          <t>NO</t>
        </is>
      </c>
      <c r="K56" s="150" t="inlineStr">
        <is>
          <t>Embajador del Reino Unido de Gran Bretaña e Irlanda del Norte en Chile</t>
        </is>
      </c>
      <c r="L56" s="150" t="n"/>
      <c r="M56" s="151" t="inlineStr">
        <is>
          <t>VIP</t>
        </is>
      </c>
      <c r="N56" s="151">
        <f>IF($J56="NO","NO","SI")</f>
        <v/>
      </c>
      <c r="O56" s="151">
        <f>IF($J56="SI","🟢",IF($J56="NO","🔴","🟡"))</f>
        <v/>
      </c>
      <c r="P56" s="151" t="inlineStr"/>
    </row>
    <row r="57" ht="24" customHeight="1">
      <c r="A57" s="153" t="n">
        <v>56</v>
      </c>
      <c r="B57" s="153" t="n">
        <v>56</v>
      </c>
      <c r="C57" s="154" t="inlineStr">
        <is>
          <t>OPA</t>
        </is>
      </c>
      <c r="D57" s="154" t="inlineStr">
        <is>
          <t>Almirante</t>
        </is>
      </c>
      <c r="E57" s="155">
        <f>IF($J57="NO","",IF($M57="","",$M57))</f>
        <v/>
      </c>
      <c r="F57" s="154" t="inlineStr">
        <is>
          <t>Larrañaga Martin, Enrique</t>
        </is>
      </c>
      <c r="G57" s="154" t="inlineStr">
        <is>
          <t>Enrique</t>
        </is>
      </c>
      <c r="H57" s="154" t="inlineStr">
        <is>
          <t>Larrañaga</t>
        </is>
      </c>
      <c r="I57" s="154" t="inlineStr">
        <is>
          <t>Martin</t>
        </is>
      </c>
      <c r="J57" s="157" t="inlineStr">
        <is>
          <t>NO</t>
        </is>
      </c>
      <c r="K57" s="154" t="inlineStr">
        <is>
          <t>Ex - Comandante en Jefe de la Armada</t>
        </is>
      </c>
      <c r="L57" s="154" t="n"/>
      <c r="M57" s="155" t="inlineStr">
        <is>
          <t>VIP</t>
        </is>
      </c>
      <c r="N57" s="155">
        <f>IF($J57="NO","NO","SI")</f>
        <v/>
      </c>
      <c r="O57" s="155">
        <f>IF($J57="SI","🟢",IF($J57="NO","🔴","🟡"))</f>
        <v/>
      </c>
      <c r="P57" s="155" t="inlineStr"/>
    </row>
    <row r="58" ht="24" customHeight="1">
      <c r="A58" s="149" t="n">
        <v>57</v>
      </c>
      <c r="B58" s="149" t="n">
        <v>57</v>
      </c>
      <c r="C58" s="150" t="inlineStr">
        <is>
          <t>OPA</t>
        </is>
      </c>
      <c r="D58" s="150" t="inlineStr">
        <is>
          <t>Almirante</t>
        </is>
      </c>
      <c r="E58" s="151">
        <f>IF($J58="NO","",IF($M58="","",$M58))</f>
        <v/>
      </c>
      <c r="F58" s="150" t="inlineStr">
        <is>
          <t>Leiva Molina, Julio</t>
        </is>
      </c>
      <c r="G58" s="150" t="inlineStr">
        <is>
          <t>Julio</t>
        </is>
      </c>
      <c r="H58" s="150" t="inlineStr">
        <is>
          <t>Leiva</t>
        </is>
      </c>
      <c r="I58" s="150" t="inlineStr">
        <is>
          <t>Molina</t>
        </is>
      </c>
      <c r="J58" s="152" t="inlineStr">
        <is>
          <t>SI</t>
        </is>
      </c>
      <c r="K58" s="150" t="inlineStr">
        <is>
          <t>Ex - Comandante en Jefe de la Armada</t>
        </is>
      </c>
      <c r="L58" s="150" t="n"/>
      <c r="M58" s="151" t="inlineStr">
        <is>
          <t>VIP</t>
        </is>
      </c>
      <c r="N58" s="151">
        <f>IF($J58="NO","NO","SI")</f>
        <v/>
      </c>
      <c r="O58" s="151">
        <f>IF($J58="SI","🟢",IF($J58="NO","🔴","🟡"))</f>
        <v/>
      </c>
      <c r="P58" s="151" t="inlineStr">
        <is>
          <t>A4</t>
        </is>
      </c>
    </row>
    <row r="59" ht="24" customHeight="1">
      <c r="A59" s="153" t="n">
        <v>58</v>
      </c>
      <c r="B59" s="153" t="n">
        <v>58</v>
      </c>
      <c r="C59" s="154" t="inlineStr">
        <is>
          <t>OPA</t>
        </is>
      </c>
      <c r="D59" s="154" t="inlineStr">
        <is>
          <t>General</t>
        </is>
      </c>
      <c r="E59" s="155">
        <f>IF($J59="NO","",IF($M59="","",$M59))</f>
        <v/>
      </c>
      <c r="F59" s="154" t="inlineStr">
        <is>
          <t>Varela Sabando, Pedro</t>
        </is>
      </c>
      <c r="G59" s="154" t="inlineStr">
        <is>
          <t>Pedro</t>
        </is>
      </c>
      <c r="H59" s="154" t="inlineStr">
        <is>
          <t>Varela</t>
        </is>
      </c>
      <c r="I59" s="154" t="inlineStr">
        <is>
          <t>Sabando</t>
        </is>
      </c>
      <c r="J59" s="152" t="inlineStr">
        <is>
          <t>SI</t>
        </is>
      </c>
      <c r="K59" s="154" t="inlineStr">
        <is>
          <t>*Comandante en Jefe del Ejército</t>
        </is>
      </c>
      <c r="L59" s="154" t="n"/>
      <c r="M59" s="155" t="inlineStr">
        <is>
          <t>VIP</t>
        </is>
      </c>
      <c r="N59" s="155">
        <f>IF($J59="NO","NO","SI")</f>
        <v/>
      </c>
      <c r="O59" s="155">
        <f>IF($J59="SI","🟢",IF($J59="NO","🔴","🟡"))</f>
        <v/>
      </c>
      <c r="P59" s="155" t="inlineStr">
        <is>
          <t>A38</t>
        </is>
      </c>
    </row>
    <row r="60" ht="24" customHeight="1">
      <c r="A60" s="149" t="n">
        <v>59</v>
      </c>
      <c r="B60" s="149" t="n">
        <v>59</v>
      </c>
      <c r="C60" s="150" t="inlineStr">
        <is>
          <t>OPA</t>
        </is>
      </c>
      <c r="D60" s="150" t="inlineStr">
        <is>
          <t>General</t>
        </is>
      </c>
      <c r="E60" s="151">
        <f>IF($J60="NO","",IF($M60="","",$M60))</f>
        <v/>
      </c>
      <c r="F60" s="150" t="inlineStr">
        <is>
          <t>Rodríguez González, Hugo</t>
        </is>
      </c>
      <c r="G60" s="150" t="inlineStr">
        <is>
          <t>Miguel</t>
        </is>
      </c>
      <c r="H60" s="150" t="inlineStr">
        <is>
          <t>Stange</t>
        </is>
      </c>
      <c r="I60" s="150" t="inlineStr">
        <is>
          <t>Muñoz</t>
        </is>
      </c>
      <c r="J60" s="152" t="inlineStr">
        <is>
          <t>SI</t>
        </is>
      </c>
      <c r="K60" s="150" t="inlineStr">
        <is>
          <t>*Comandante en Jefe de la Fuerza Aérea de Chile (S)</t>
        </is>
      </c>
      <c r="L60" s="150" t="n"/>
      <c r="M60" s="151" t="inlineStr">
        <is>
          <t>VIP</t>
        </is>
      </c>
      <c r="N60" s="151">
        <f>IF($J60="NO","NO","SI")</f>
        <v/>
      </c>
      <c r="O60" s="151">
        <f>IF($J60="SI","🟢",IF($J60="NO","🔴","🟡"))</f>
        <v/>
      </c>
      <c r="P60" s="151" t="inlineStr">
        <is>
          <t>A3</t>
        </is>
      </c>
    </row>
    <row r="61" ht="24" customHeight="1">
      <c r="A61" s="153" t="n">
        <v>60</v>
      </c>
      <c r="B61" s="153" t="n">
        <v>60</v>
      </c>
      <c r="C61" s="154" t="inlineStr">
        <is>
          <t>OPA</t>
        </is>
      </c>
      <c r="D61" s="154" t="inlineStr">
        <is>
          <t>General Director</t>
        </is>
      </c>
      <c r="E61" s="155">
        <f>IF($J61="NO","",IF($M61="","",$M61))</f>
        <v/>
      </c>
      <c r="F61" s="154" t="inlineStr">
        <is>
          <t>Araya Zapata, Marcelo</t>
        </is>
      </c>
      <c r="G61" s="154" t="inlineStr">
        <is>
          <t>Marcelo</t>
        </is>
      </c>
      <c r="H61" s="154" t="inlineStr">
        <is>
          <t>Araya</t>
        </is>
      </c>
      <c r="I61" s="154" t="inlineStr">
        <is>
          <t>Zapata</t>
        </is>
      </c>
      <c r="J61" s="152" t="inlineStr">
        <is>
          <t>SI</t>
        </is>
      </c>
      <c r="K61" s="154" t="inlineStr">
        <is>
          <t>*General Director de Carabineros de Chile</t>
        </is>
      </c>
      <c r="L61" s="154" t="n"/>
      <c r="M61" s="155" t="inlineStr">
        <is>
          <t>VIP</t>
        </is>
      </c>
      <c r="N61" s="155">
        <f>IF($J61="NO","NO","SI")</f>
        <v/>
      </c>
      <c r="O61" s="155">
        <f>IF($J61="SI","🟢",IF($J61="NO","🔴","🟡"))</f>
        <v/>
      </c>
      <c r="P61" s="155" t="inlineStr">
        <is>
          <t>A39</t>
        </is>
      </c>
    </row>
    <row r="62" ht="24" customHeight="1">
      <c r="A62" s="149" t="n">
        <v>61</v>
      </c>
      <c r="B62" s="149" t="n">
        <v>61</v>
      </c>
      <c r="C62" s="150" t="inlineStr">
        <is>
          <t>OPA</t>
        </is>
      </c>
      <c r="D62" s="150" t="inlineStr">
        <is>
          <t>Director General</t>
        </is>
      </c>
      <c r="E62" s="151">
        <f>IF($J62="NO","",IF($M62="","",$M62))</f>
        <v/>
      </c>
      <c r="F62" s="150" t="inlineStr">
        <is>
          <t>Cerna Lozano, Eduardo</t>
        </is>
      </c>
      <c r="G62" s="150" t="inlineStr">
        <is>
          <t>Eduardo</t>
        </is>
      </c>
      <c r="H62" s="150" t="inlineStr">
        <is>
          <t>Cerna</t>
        </is>
      </c>
      <c r="I62" s="150" t="inlineStr">
        <is>
          <t>Lozano</t>
        </is>
      </c>
      <c r="J62" s="156" t="inlineStr">
        <is>
          <t>PENDIENTE</t>
        </is>
      </c>
      <c r="K62" s="150" t="inlineStr">
        <is>
          <t>*Director General de la Policía de Investigaciones de Chile</t>
        </is>
      </c>
      <c r="L62" s="150" t="n"/>
      <c r="M62" s="151" t="inlineStr">
        <is>
          <t>VIP</t>
        </is>
      </c>
      <c r="N62" s="151">
        <f>IF($J62="NO","NO","SI")</f>
        <v/>
      </c>
      <c r="O62" s="151">
        <f>IF($J62="SI","🟢",IF($J62="NO","🔴","🟡"))</f>
        <v/>
      </c>
      <c r="P62" s="151" t="inlineStr">
        <is>
          <t>A2</t>
        </is>
      </c>
    </row>
    <row r="63" ht="24" customHeight="1">
      <c r="A63" s="153" t="n">
        <v>62</v>
      </c>
      <c r="B63" s="153" t="n">
        <v>62</v>
      </c>
      <c r="C63" s="154" t="inlineStr">
        <is>
          <t>OPA</t>
        </is>
      </c>
      <c r="D63" s="154" t="inlineStr">
        <is>
          <t>Almirante</t>
        </is>
      </c>
      <c r="E63" s="155">
        <f>IF($J63="NO","",IF($M63="","",$M63))</f>
        <v/>
      </c>
      <c r="F63" s="154" t="inlineStr">
        <is>
          <t>Arancibia Reyes, Jorge Patricio</t>
        </is>
      </c>
      <c r="G63" s="154" t="inlineStr">
        <is>
          <t>Jorge Patricio</t>
        </is>
      </c>
      <c r="H63" s="154" t="inlineStr">
        <is>
          <t>Arancibia</t>
        </is>
      </c>
      <c r="I63" s="154" t="inlineStr">
        <is>
          <t>Reyes</t>
        </is>
      </c>
      <c r="J63" s="157" t="inlineStr">
        <is>
          <t>NO</t>
        </is>
      </c>
      <c r="K63" s="154" t="inlineStr">
        <is>
          <t>Ex - Comandante en Jefe de la Armada</t>
        </is>
      </c>
      <c r="L63" s="154" t="n"/>
      <c r="M63" s="155" t="inlineStr">
        <is>
          <t>VIP</t>
        </is>
      </c>
      <c r="N63" s="155">
        <f>IF($J63="NO","NO","SI")</f>
        <v/>
      </c>
      <c r="O63" s="155">
        <f>IF($J63="SI","🟢",IF($J63="NO","🔴","🟡"))</f>
        <v/>
      </c>
      <c r="P63" s="155" t="inlineStr"/>
    </row>
    <row r="64" ht="24" customHeight="1">
      <c r="A64" s="149" t="n">
        <v>63</v>
      </c>
      <c r="B64" s="149" t="n">
        <v>63</v>
      </c>
      <c r="C64" s="150" t="inlineStr">
        <is>
          <t>OPA</t>
        </is>
      </c>
      <c r="D64" s="150" t="inlineStr">
        <is>
          <t>Almirante</t>
        </is>
      </c>
      <c r="E64" s="151">
        <f>IF($J64="NO","",IF($M64="","",$M64))</f>
        <v/>
      </c>
      <c r="F64" s="150" t="inlineStr">
        <is>
          <t>Vergara Villalobos, Miguel Ángel</t>
        </is>
      </c>
      <c r="G64" s="150" t="inlineStr">
        <is>
          <t>Miguel Ángel</t>
        </is>
      </c>
      <c r="H64" s="150" t="inlineStr">
        <is>
          <t>Vergara</t>
        </is>
      </c>
      <c r="I64" s="150" t="inlineStr">
        <is>
          <t>Villalobos</t>
        </is>
      </c>
      <c r="J64" s="157" t="inlineStr">
        <is>
          <t>NO</t>
        </is>
      </c>
      <c r="K64" s="150" t="inlineStr">
        <is>
          <t>Ex - Comandante en Jefe de la Armada</t>
        </is>
      </c>
      <c r="L64" s="150" t="n"/>
      <c r="M64" s="151" t="inlineStr">
        <is>
          <t>VIP</t>
        </is>
      </c>
      <c r="N64" s="151">
        <f>IF($J64="NO","NO","SI")</f>
        <v/>
      </c>
      <c r="O64" s="151">
        <f>IF($J64="SI","🟢",IF($J64="NO","🔴","🟡"))</f>
        <v/>
      </c>
      <c r="P64" s="151" t="inlineStr"/>
    </row>
    <row r="65" ht="24" customHeight="1">
      <c r="A65" s="153" t="n">
        <v>64</v>
      </c>
      <c r="B65" s="153" t="n">
        <v>64</v>
      </c>
      <c r="C65" s="154" t="inlineStr">
        <is>
          <t>OPA</t>
        </is>
      </c>
      <c r="D65" s="154" t="inlineStr">
        <is>
          <t>Almirante</t>
        </is>
      </c>
      <c r="E65" s="155">
        <f>IF($J65="NO","",IF($M65="","",$M65))</f>
        <v/>
      </c>
      <c r="F65" s="154" t="inlineStr">
        <is>
          <t>Codina Díaz, Rodolfo</t>
        </is>
      </c>
      <c r="G65" s="154" t="inlineStr">
        <is>
          <t>Rodolfo</t>
        </is>
      </c>
      <c r="H65" s="154" t="inlineStr">
        <is>
          <t>Codina</t>
        </is>
      </c>
      <c r="I65" s="154" t="inlineStr">
        <is>
          <t>Díaz</t>
        </is>
      </c>
      <c r="J65" s="156" t="inlineStr">
        <is>
          <t>PENDIENTE</t>
        </is>
      </c>
      <c r="K65" s="154" t="inlineStr">
        <is>
          <t>Ex - Comandante en Jefe de la Armada</t>
        </is>
      </c>
      <c r="L65" s="154" t="n"/>
      <c r="M65" s="155" t="inlineStr">
        <is>
          <t>VIP</t>
        </is>
      </c>
      <c r="N65" s="155">
        <f>IF($J65="NO","NO","SI")</f>
        <v/>
      </c>
      <c r="O65" s="155">
        <f>IF($J65="SI","🟢",IF($J65="NO","🔴","🟡"))</f>
        <v/>
      </c>
      <c r="P65" s="155" t="inlineStr">
        <is>
          <t>A40</t>
        </is>
      </c>
    </row>
    <row r="66" ht="24" customHeight="1">
      <c r="A66" s="149" t="n">
        <v>65</v>
      </c>
      <c r="B66" s="149" t="n">
        <v>65</v>
      </c>
      <c r="C66" s="150" t="inlineStr">
        <is>
          <t>OPA</t>
        </is>
      </c>
      <c r="D66" s="150" t="inlineStr">
        <is>
          <t>Almirante</t>
        </is>
      </c>
      <c r="E66" s="151">
        <f>IF($J66="NO","",IF($M66="","",$M66))</f>
        <v/>
      </c>
      <c r="F66" s="150" t="inlineStr">
        <is>
          <t>González Robles, Edmundo</t>
        </is>
      </c>
      <c r="G66" s="150" t="inlineStr">
        <is>
          <t>Edmundo</t>
        </is>
      </c>
      <c r="H66" s="150" t="inlineStr">
        <is>
          <t>González</t>
        </is>
      </c>
      <c r="I66" s="150" t="inlineStr">
        <is>
          <t>Robles</t>
        </is>
      </c>
      <c r="J66" s="157" t="inlineStr">
        <is>
          <t>NO</t>
        </is>
      </c>
      <c r="K66" s="150" t="inlineStr">
        <is>
          <t>Ex - Comandante en Jefe de la Armada</t>
        </is>
      </c>
      <c r="L66" s="150" t="n"/>
      <c r="M66" s="151" t="inlineStr">
        <is>
          <t>VIP</t>
        </is>
      </c>
      <c r="N66" s="151">
        <f>IF($J66="NO","NO","SI")</f>
        <v/>
      </c>
      <c r="O66" s="151">
        <f>IF($J66="SI","🟢",IF($J66="NO","🔴","🟡"))</f>
        <v/>
      </c>
      <c r="P66" s="151" t="inlineStr"/>
    </row>
    <row r="67" ht="24" customHeight="1">
      <c r="A67" s="153" t="n">
        <v>66</v>
      </c>
      <c r="B67" s="153" t="n">
        <v>66</v>
      </c>
      <c r="C67" s="154" t="inlineStr">
        <is>
          <t>OPA</t>
        </is>
      </c>
      <c r="D67" s="154" t="inlineStr">
        <is>
          <t>Señora</t>
        </is>
      </c>
      <c r="E67" s="155">
        <f>IF($J67="NO","",IF($M67="","",$M67))</f>
        <v/>
      </c>
      <c r="F67" s="154" t="inlineStr">
        <is>
          <t>Larrañaga Martin, Marcela</t>
        </is>
      </c>
      <c r="G67" s="154" t="inlineStr">
        <is>
          <t>Marcela</t>
        </is>
      </c>
      <c r="H67" s="154" t="inlineStr">
        <is>
          <t>Larrañaga</t>
        </is>
      </c>
      <c r="I67" s="154" t="inlineStr">
        <is>
          <t>Martin</t>
        </is>
      </c>
      <c r="J67" s="152" t="inlineStr">
        <is>
          <t>SI</t>
        </is>
      </c>
      <c r="K67" s="154" t="inlineStr">
        <is>
          <t>Madrina</t>
        </is>
      </c>
      <c r="L67" s="154" t="n"/>
      <c r="M67" s="155" t="inlineStr">
        <is>
          <t>VIP</t>
        </is>
      </c>
      <c r="N67" s="155">
        <f>IF($J67="NO","NO","SI")</f>
        <v/>
      </c>
      <c r="O67" s="155">
        <f>IF($J67="SI","🟢",IF($J67="NO","🔴","🟡"))</f>
        <v/>
      </c>
      <c r="P67" s="155" t="inlineStr">
        <is>
          <t>A1</t>
        </is>
      </c>
    </row>
    <row r="68" ht="24" customHeight="1">
      <c r="A68" s="149" t="n">
        <v>67</v>
      </c>
      <c r="B68" s="149" t="n">
        <v>67</v>
      </c>
      <c r="C68" s="150" t="inlineStr">
        <is>
          <t>OPA</t>
        </is>
      </c>
      <c r="D68" s="150" t="inlineStr">
        <is>
          <t>Almirante</t>
        </is>
      </c>
      <c r="E68" s="151">
        <f>IF($J68="NO","",IF($M68="","",$M68))</f>
        <v/>
      </c>
      <c r="F68" s="150" t="inlineStr">
        <is>
          <t>De la Maza Larraín, Juan Andrés</t>
        </is>
      </c>
      <c r="G68" s="150" t="inlineStr">
        <is>
          <t>Juan Andrés</t>
        </is>
      </c>
      <c r="H68" s="150" t="inlineStr">
        <is>
          <t>De la Maza</t>
        </is>
      </c>
      <c r="I68" s="150" t="inlineStr">
        <is>
          <t>Larraín</t>
        </is>
      </c>
      <c r="J68" s="157" t="inlineStr">
        <is>
          <t>NO</t>
        </is>
      </c>
      <c r="K68" s="150" t="inlineStr">
        <is>
          <t>Ex - Comandante en Jefe de la Armada</t>
        </is>
      </c>
      <c r="L68" s="150" t="n"/>
      <c r="M68" s="151" t="inlineStr">
        <is>
          <t>VIP</t>
        </is>
      </c>
      <c r="N68" s="151">
        <f>IF($J68="NO","NO","SI")</f>
        <v/>
      </c>
      <c r="O68" s="151">
        <f>IF($J68="SI","🟢",IF($J68="NO","🔴","🟡"))</f>
        <v/>
      </c>
      <c r="P68" s="151" t="inlineStr"/>
    </row>
    <row r="69" ht="24" customHeight="1">
      <c r="A69" s="153" t="n">
        <v>68</v>
      </c>
      <c r="B69" s="153" t="n">
        <v>68</v>
      </c>
      <c r="C69" s="154" t="inlineStr">
        <is>
          <t>OPA</t>
        </is>
      </c>
      <c r="D69" s="154" t="inlineStr">
        <is>
          <t>General</t>
        </is>
      </c>
      <c r="E69" s="155">
        <f>IF($J69="NO","",IF($M69="","",$M69))</f>
        <v/>
      </c>
      <c r="F69" s="154" t="inlineStr">
        <is>
          <t>Romanini Gutiérrez, Leonardo</t>
        </is>
      </c>
      <c r="G69" s="154" t="inlineStr">
        <is>
          <t>Leonardo</t>
        </is>
      </c>
      <c r="H69" s="154" t="inlineStr">
        <is>
          <t>Romanini</t>
        </is>
      </c>
      <c r="I69" s="154" t="inlineStr">
        <is>
          <t>Gutiérrez</t>
        </is>
      </c>
      <c r="J69" s="152" t="inlineStr">
        <is>
          <t>SI</t>
        </is>
      </c>
      <c r="K69" s="154" t="inlineStr">
        <is>
          <t>Jefe del Estado Mayor Conjunto de las Fuerzas Armadas</t>
        </is>
      </c>
      <c r="L69" s="154" t="n"/>
      <c r="M69" s="155" t="inlineStr">
        <is>
          <t>VIP</t>
        </is>
      </c>
      <c r="N69" s="155">
        <f>IF($J69="NO","NO","SI")</f>
        <v/>
      </c>
      <c r="O69" s="155">
        <f>IF($J69="SI","🟢",IF($J69="NO","🔴","🟡"))</f>
        <v/>
      </c>
      <c r="P69" s="155" t="inlineStr">
        <is>
          <t>A41</t>
        </is>
      </c>
    </row>
    <row r="70" ht="24" customHeight="1">
      <c r="A70" s="149" t="n">
        <v>69</v>
      </c>
      <c r="B70" s="149" t="n">
        <v>69</v>
      </c>
      <c r="C70" s="150" t="inlineStr">
        <is>
          <t>OPA</t>
        </is>
      </c>
      <c r="D70" s="150" t="inlineStr">
        <is>
          <t>Gobernador</t>
        </is>
      </c>
      <c r="E70" s="151">
        <f>IF($J70="NO","",IF($M70="","",$M70))</f>
        <v/>
      </c>
      <c r="F70" s="150" t="inlineStr">
        <is>
          <t>Giacaman García, Sergio</t>
        </is>
      </c>
      <c r="G70" s="150" t="inlineStr">
        <is>
          <t>Sergio</t>
        </is>
      </c>
      <c r="H70" s="150" t="inlineStr">
        <is>
          <t>Giacaman</t>
        </is>
      </c>
      <c r="I70" s="150" t="inlineStr">
        <is>
          <t>García</t>
        </is>
      </c>
      <c r="J70" s="152" t="inlineStr">
        <is>
          <t>SI</t>
        </is>
      </c>
      <c r="K70" s="150" t="inlineStr">
        <is>
          <t>Gobernador Región Bio Bio</t>
        </is>
      </c>
      <c r="L70" s="150" t="n"/>
      <c r="M70" s="151" t="inlineStr">
        <is>
          <t>VIP</t>
        </is>
      </c>
      <c r="N70" s="151">
        <f>IF($J70="NO","NO","SI")</f>
        <v/>
      </c>
      <c r="O70" s="151">
        <f>IF($J70="SI","🟢",IF($J70="NO","🔴","🟡"))</f>
        <v/>
      </c>
      <c r="P70" s="151" t="inlineStr">
        <is>
          <t>B21</t>
        </is>
      </c>
    </row>
    <row r="71" ht="24" customHeight="1">
      <c r="A71" s="153" t="n">
        <v>70</v>
      </c>
      <c r="B71" s="153" t="n">
        <v>70</v>
      </c>
      <c r="C71" s="154" t="inlineStr">
        <is>
          <t>OPA</t>
        </is>
      </c>
      <c r="D71" s="154" t="inlineStr">
        <is>
          <t>Gobernador</t>
        </is>
      </c>
      <c r="E71" s="155">
        <f>IF($J71="NO","",IF($M71="","",$M71))</f>
        <v/>
      </c>
      <c r="F71" s="154" t="inlineStr">
        <is>
          <t>Flies Añon, Jorge</t>
        </is>
      </c>
      <c r="G71" s="154" t="inlineStr">
        <is>
          <t>Jorge</t>
        </is>
      </c>
      <c r="H71" s="154" t="inlineStr">
        <is>
          <t>Flies</t>
        </is>
      </c>
      <c r="I71" s="154" t="inlineStr">
        <is>
          <t>Añon</t>
        </is>
      </c>
      <c r="J71" s="156" t="inlineStr">
        <is>
          <t>PENDIENTE</t>
        </is>
      </c>
      <c r="K71" s="154" t="inlineStr">
        <is>
          <t>Gobernador Región de Magallanes</t>
        </is>
      </c>
      <c r="L71" s="154" t="n"/>
      <c r="M71" s="155" t="inlineStr">
        <is>
          <t>VIP</t>
        </is>
      </c>
      <c r="N71" s="155">
        <f>IF($J71="NO","NO","SI")</f>
        <v/>
      </c>
      <c r="O71" s="155">
        <f>IF($J71="SI","🟢",IF($J71="NO","🔴","🟡"))</f>
        <v/>
      </c>
      <c r="P71" s="155" t="inlineStr">
        <is>
          <t>B20</t>
        </is>
      </c>
    </row>
    <row r="72" ht="24" customHeight="1">
      <c r="A72" s="149" t="n">
        <v>71</v>
      </c>
      <c r="B72" s="149" t="n">
        <v>71</v>
      </c>
      <c r="C72" s="150" t="inlineStr">
        <is>
          <t>OPA</t>
        </is>
      </c>
      <c r="D72" s="150" t="inlineStr">
        <is>
          <t>Delegado Presidencial</t>
        </is>
      </c>
      <c r="E72" s="151">
        <f>IF($J72="NO","",IF($M72="","",$M72))</f>
        <v/>
      </c>
      <c r="F72" s="150" t="inlineStr">
        <is>
          <t>Anativia Zamora, Julio</t>
        </is>
      </c>
      <c r="G72" s="150" t="inlineStr">
        <is>
          <t>Julio</t>
        </is>
      </c>
      <c r="H72" s="150" t="inlineStr">
        <is>
          <t>Anativia</t>
        </is>
      </c>
      <c r="I72" s="150" t="inlineStr">
        <is>
          <t>Zamora</t>
        </is>
      </c>
      <c r="J72" s="152" t="inlineStr">
        <is>
          <t>SI</t>
        </is>
      </c>
      <c r="K72" s="150" t="inlineStr">
        <is>
          <t>Delegado Presidencial Región de Bio Bio</t>
        </is>
      </c>
      <c r="L72" s="150" t="n"/>
      <c r="M72" s="151" t="inlineStr">
        <is>
          <t>VIP</t>
        </is>
      </c>
      <c r="N72" s="151">
        <f>IF($J72="NO","NO","SI")</f>
        <v/>
      </c>
      <c r="O72" s="151">
        <f>IF($J72="SI","🟢",IF($J72="NO","🔴","🟡"))</f>
        <v/>
      </c>
      <c r="P72" s="151" t="inlineStr">
        <is>
          <t>B22</t>
        </is>
      </c>
    </row>
    <row r="73" ht="24" customHeight="1">
      <c r="A73" s="153" t="n">
        <v>72</v>
      </c>
      <c r="B73" s="153" t="n">
        <v>72</v>
      </c>
      <c r="C73" s="154" t="inlineStr">
        <is>
          <t>OPA</t>
        </is>
      </c>
      <c r="D73" s="154" t="inlineStr">
        <is>
          <t>Honorable Senador</t>
        </is>
      </c>
      <c r="E73" s="155">
        <f>IF($J73="NO","",IF($M73="","",$M73))</f>
        <v/>
      </c>
      <c r="F73" s="154" t="inlineStr">
        <is>
          <t>Huenchumilla Jaramillo, Francisco</t>
        </is>
      </c>
      <c r="G73" s="154" t="inlineStr">
        <is>
          <t>Francisco</t>
        </is>
      </c>
      <c r="H73" s="154" t="inlineStr">
        <is>
          <t>Huenchumilla</t>
        </is>
      </c>
      <c r="I73" s="154" t="inlineStr">
        <is>
          <t>Jaramillo</t>
        </is>
      </c>
      <c r="J73" s="157" t="inlineStr">
        <is>
          <t>NO</t>
        </is>
      </c>
      <c r="K73" s="154" t="inlineStr">
        <is>
          <t>Presidente Comisión de Defensa Nacional Cir. 11</t>
        </is>
      </c>
      <c r="L73" s="154" t="n"/>
      <c r="M73" s="155" t="inlineStr">
        <is>
          <t>VIP</t>
        </is>
      </c>
      <c r="N73" s="155">
        <f>IF($J73="NO","NO","SI")</f>
        <v/>
      </c>
      <c r="O73" s="155">
        <f>IF($J73="SI","🟢",IF($J73="NO","🔴","🟡"))</f>
        <v/>
      </c>
      <c r="P73" s="155" t="inlineStr"/>
    </row>
    <row r="74" ht="24" customHeight="1">
      <c r="A74" s="149" t="n">
        <v>73</v>
      </c>
      <c r="B74" s="149" t="n">
        <v>73</v>
      </c>
      <c r="C74" s="150" t="inlineStr">
        <is>
          <t>OPA</t>
        </is>
      </c>
      <c r="D74" s="150" t="inlineStr">
        <is>
          <t>Honorable Senador</t>
        </is>
      </c>
      <c r="E74" s="151">
        <f>IF($J74="NO","",IF($M74="","",$M74))</f>
        <v/>
      </c>
      <c r="F74" s="150" t="inlineStr">
        <is>
          <t>Araya Guerrero, Pedro</t>
        </is>
      </c>
      <c r="G74" s="150" t="inlineStr">
        <is>
          <t>Pedro</t>
        </is>
      </c>
      <c r="H74" s="150" t="inlineStr">
        <is>
          <t>Araya</t>
        </is>
      </c>
      <c r="I74" s="150" t="inlineStr">
        <is>
          <t>Guerrero</t>
        </is>
      </c>
      <c r="J74" s="156" t="inlineStr">
        <is>
          <t>PENDIENTE</t>
        </is>
      </c>
      <c r="K74" s="150" t="inlineStr">
        <is>
          <t>Comisión de Defensa Nacional</t>
        </is>
      </c>
      <c r="L74" s="150" t="n"/>
      <c r="M74" s="151" t="inlineStr">
        <is>
          <t>VIP</t>
        </is>
      </c>
      <c r="N74" s="151">
        <f>IF($J74="NO","NO","SI")</f>
        <v/>
      </c>
      <c r="O74" s="151">
        <f>IF($J74="SI","🟢",IF($J74="NO","🔴","🟡"))</f>
        <v/>
      </c>
      <c r="P74" s="151" t="inlineStr">
        <is>
          <t>B19</t>
        </is>
      </c>
    </row>
    <row r="75" ht="24" customHeight="1">
      <c r="A75" s="153" t="n">
        <v>74</v>
      </c>
      <c r="B75" s="153" t="n">
        <v>74</v>
      </c>
      <c r="C75" s="154" t="inlineStr">
        <is>
          <t>OPA</t>
        </is>
      </c>
      <c r="D75" s="154" t="inlineStr">
        <is>
          <t>Honorable Senador</t>
        </is>
      </c>
      <c r="E75" s="155">
        <f>IF($J75="NO","",IF($M75="","",$M75))</f>
        <v/>
      </c>
      <c r="F75" s="154" t="inlineStr">
        <is>
          <t>Flores Oporto, Camila</t>
        </is>
      </c>
      <c r="G75" s="154" t="inlineStr">
        <is>
          <t>Camila</t>
        </is>
      </c>
      <c r="H75" s="154" t="inlineStr">
        <is>
          <t>Flores</t>
        </is>
      </c>
      <c r="I75" s="154" t="inlineStr">
        <is>
          <t>Oporto</t>
        </is>
      </c>
      <c r="J75" s="156" t="inlineStr">
        <is>
          <t>PENDIENTE</t>
        </is>
      </c>
      <c r="K75" s="154" t="inlineStr">
        <is>
          <t>Comisión de Defensa Nacional</t>
        </is>
      </c>
      <c r="L75" s="154" t="n"/>
      <c r="M75" s="155" t="inlineStr">
        <is>
          <t>VIP</t>
        </is>
      </c>
      <c r="N75" s="155">
        <f>IF($J75="NO","NO","SI")</f>
        <v/>
      </c>
      <c r="O75" s="155">
        <f>IF($J75="SI","🟢",IF($J75="NO","🔴","🟡"))</f>
        <v/>
      </c>
      <c r="P75" s="155" t="inlineStr">
        <is>
          <t>B23</t>
        </is>
      </c>
    </row>
    <row r="76" ht="24" customHeight="1">
      <c r="A76" s="149" t="n">
        <v>75</v>
      </c>
      <c r="B76" s="149" t="n">
        <v>75</v>
      </c>
      <c r="C76" s="150" t="inlineStr">
        <is>
          <t>OPA</t>
        </is>
      </c>
      <c r="D76" s="150" t="inlineStr">
        <is>
          <t>Honorable Senador</t>
        </is>
      </c>
      <c r="E76" s="151">
        <f>IF($J76="NO","",IF($M76="","",$M76))</f>
        <v/>
      </c>
      <c r="F76" s="150" t="inlineStr">
        <is>
          <t>Saavedra Chandía, Gastón</t>
        </is>
      </c>
      <c r="G76" s="150" t="inlineStr">
        <is>
          <t>Gastón</t>
        </is>
      </c>
      <c r="H76" s="150" t="inlineStr">
        <is>
          <t>Saavedra</t>
        </is>
      </c>
      <c r="I76" s="150" t="inlineStr">
        <is>
          <t>Chandía</t>
        </is>
      </c>
      <c r="J76" s="152" t="inlineStr">
        <is>
          <t>SI</t>
        </is>
      </c>
      <c r="K76" s="150" t="inlineStr">
        <is>
          <t>Comisión de Defensa Nacional</t>
        </is>
      </c>
      <c r="L76" s="150" t="n"/>
      <c r="M76" s="151" t="inlineStr">
        <is>
          <t>VIP</t>
        </is>
      </c>
      <c r="N76" s="151">
        <f>IF($J76="NO","NO","SI")</f>
        <v/>
      </c>
      <c r="O76" s="151">
        <f>IF($J76="SI","🟢",IF($J76="NO","🔴","🟡"))</f>
        <v/>
      </c>
      <c r="P76" s="151" t="inlineStr">
        <is>
          <t>B18</t>
        </is>
      </c>
    </row>
    <row r="77" ht="24" customHeight="1">
      <c r="A77" s="153" t="n">
        <v>76</v>
      </c>
      <c r="B77" s="153" t="n">
        <v>76</v>
      </c>
      <c r="C77" s="154" t="inlineStr">
        <is>
          <t>OPA</t>
        </is>
      </c>
      <c r="D77" s="154" t="inlineStr">
        <is>
          <t>Honorable Senador</t>
        </is>
      </c>
      <c r="E77" s="155">
        <f>IF($J77="NO","",IF($M77="","",$M77))</f>
        <v/>
      </c>
      <c r="F77" s="154" t="inlineStr">
        <is>
          <t>Vial Maceratta, Cristián</t>
        </is>
      </c>
      <c r="G77" s="154" t="inlineStr">
        <is>
          <t>Cristián</t>
        </is>
      </c>
      <c r="H77" s="154" t="inlineStr">
        <is>
          <t>Vial</t>
        </is>
      </c>
      <c r="I77" s="154" t="inlineStr">
        <is>
          <t>Maceratta</t>
        </is>
      </c>
      <c r="J77" s="157" t="inlineStr">
        <is>
          <t>NO</t>
        </is>
      </c>
      <c r="K77" s="154" t="inlineStr">
        <is>
          <t>Comisión de Defensa Nacional</t>
        </is>
      </c>
      <c r="L77" s="154" t="n"/>
      <c r="M77" s="155" t="inlineStr">
        <is>
          <t>VIP</t>
        </is>
      </c>
      <c r="N77" s="155">
        <f>IF($J77="NO","NO","SI")</f>
        <v/>
      </c>
      <c r="O77" s="155">
        <f>IF($J77="SI","🟢",IF($J77="NO","🔴","🟡"))</f>
        <v/>
      </c>
      <c r="P77" s="155" t="inlineStr"/>
    </row>
    <row r="78" ht="24" customHeight="1">
      <c r="A78" s="149" t="n">
        <v>77</v>
      </c>
      <c r="B78" s="149" t="n">
        <v>77</v>
      </c>
      <c r="C78" s="150" t="inlineStr">
        <is>
          <t>OPA</t>
        </is>
      </c>
      <c r="D78" s="150" t="inlineStr">
        <is>
          <t>Honorable Senador</t>
        </is>
      </c>
      <c r="E78" s="151">
        <f>IF($J78="NO","",IF($M78="","",$M78))</f>
        <v/>
      </c>
      <c r="F78" s="150" t="inlineStr">
        <is>
          <t>Edwards Silva, Rojo</t>
        </is>
      </c>
      <c r="G78" s="150" t="inlineStr">
        <is>
          <t>Rojo</t>
        </is>
      </c>
      <c r="H78" s="150" t="inlineStr">
        <is>
          <t>Edwards</t>
        </is>
      </c>
      <c r="I78" s="150" t="inlineStr">
        <is>
          <t>Silva</t>
        </is>
      </c>
      <c r="J78" s="157" t="inlineStr">
        <is>
          <t>NO</t>
        </is>
      </c>
      <c r="K78" s="150" t="inlineStr">
        <is>
          <t>Presidente de la Comisión de Desafíos del Futuro, Ciencia, Tecnología e Innovación</t>
        </is>
      </c>
      <c r="L78" s="150" t="n"/>
      <c r="M78" s="151" t="inlineStr">
        <is>
          <t>VIP</t>
        </is>
      </c>
      <c r="N78" s="151">
        <f>IF($J78="NO","NO","SI")</f>
        <v/>
      </c>
      <c r="O78" s="151">
        <f>IF($J78="SI","🟢",IF($J78="NO","🔴","🟡"))</f>
        <v/>
      </c>
      <c r="P78" s="151" t="inlineStr"/>
    </row>
    <row r="79" ht="24" customHeight="1">
      <c r="A79" s="153" t="n">
        <v>78</v>
      </c>
      <c r="B79" s="153" t="n">
        <v>78</v>
      </c>
      <c r="C79" s="154" t="inlineStr">
        <is>
          <t>OPA</t>
        </is>
      </c>
      <c r="D79" s="154" t="inlineStr">
        <is>
          <t>Honorable Senador</t>
        </is>
      </c>
      <c r="E79" s="155">
        <f>IF($J79="NO","",IF($M79="","",$M79))</f>
        <v/>
      </c>
      <c r="F79" s="154" t="inlineStr">
        <is>
          <t>Celis Araya, Ricardo</t>
        </is>
      </c>
      <c r="G79" s="154" t="inlineStr">
        <is>
          <t>Ricardo</t>
        </is>
      </c>
      <c r="H79" s="154" t="inlineStr">
        <is>
          <t>Celis</t>
        </is>
      </c>
      <c r="I79" s="154" t="inlineStr">
        <is>
          <t>Araya</t>
        </is>
      </c>
      <c r="J79" s="157" t="inlineStr">
        <is>
          <t>NO</t>
        </is>
      </c>
      <c r="K79" s="154" t="inlineStr">
        <is>
          <t>Comisión de Desafíos del Futuro, Ciencia, Tecnología e Innovación</t>
        </is>
      </c>
      <c r="L79" s="154" t="n"/>
      <c r="M79" s="155" t="inlineStr">
        <is>
          <t>VIP</t>
        </is>
      </c>
      <c r="N79" s="155">
        <f>IF($J79="NO","NO","SI")</f>
        <v/>
      </c>
      <c r="O79" s="155">
        <f>IF($J79="SI","🟢",IF($J79="NO","🔴","🟡"))</f>
        <v/>
      </c>
      <c r="P79" s="155" t="inlineStr"/>
    </row>
    <row r="80" ht="24" customHeight="1">
      <c r="A80" s="149" t="n">
        <v>79</v>
      </c>
      <c r="B80" s="149" t="n">
        <v>79</v>
      </c>
      <c r="C80" s="150" t="inlineStr">
        <is>
          <t>OPA</t>
        </is>
      </c>
      <c r="D80" s="150" t="inlineStr">
        <is>
          <t>Honorable Senador</t>
        </is>
      </c>
      <c r="E80" s="151">
        <f>IF($J80="NO","",IF($M80="","",$M80))</f>
        <v/>
      </c>
      <c r="F80" s="150" t="inlineStr">
        <is>
          <t>Cicardini Milla, Daniella</t>
        </is>
      </c>
      <c r="G80" s="150" t="inlineStr">
        <is>
          <t>Daniella</t>
        </is>
      </c>
      <c r="H80" s="150" t="inlineStr">
        <is>
          <t>Cicardini</t>
        </is>
      </c>
      <c r="I80" s="150" t="inlineStr">
        <is>
          <t>Milla</t>
        </is>
      </c>
      <c r="J80" s="157" t="inlineStr">
        <is>
          <t>NO</t>
        </is>
      </c>
      <c r="K80" s="150" t="inlineStr">
        <is>
          <t>Comisión de Desafíos del Futuro, Ciencia, Tecnología e Innovación</t>
        </is>
      </c>
      <c r="L80" s="150" t="n"/>
      <c r="M80" s="151" t="inlineStr">
        <is>
          <t>VIP</t>
        </is>
      </c>
      <c r="N80" s="151">
        <f>IF($J80="NO","NO","SI")</f>
        <v/>
      </c>
      <c r="O80" s="151">
        <f>IF($J80="SI","🟢",IF($J80="NO","🔴","🟡"))</f>
        <v/>
      </c>
      <c r="P80" s="151" t="inlineStr"/>
    </row>
    <row r="81" ht="24" customHeight="1">
      <c r="A81" s="153" t="n">
        <v>80</v>
      </c>
      <c r="B81" s="153" t="n">
        <v>80</v>
      </c>
      <c r="C81" s="154" t="inlineStr">
        <is>
          <t>OPA</t>
        </is>
      </c>
      <c r="D81" s="154" t="inlineStr">
        <is>
          <t>Honorable Senador</t>
        </is>
      </c>
      <c r="E81" s="155">
        <f>IF($J81="NO","",IF($M81="","",$M81))</f>
        <v/>
      </c>
      <c r="F81" s="154" t="inlineStr">
        <is>
          <t>Cruz-coke Carvallo, Luciano</t>
        </is>
      </c>
      <c r="G81" s="154" t="inlineStr">
        <is>
          <t>Luciano</t>
        </is>
      </c>
      <c r="H81" s="154" t="inlineStr">
        <is>
          <t>Cruz-coke</t>
        </is>
      </c>
      <c r="I81" s="154" t="inlineStr">
        <is>
          <t>Carvallo</t>
        </is>
      </c>
      <c r="J81" s="157" t="inlineStr">
        <is>
          <t>NO</t>
        </is>
      </c>
      <c r="K81" s="154" t="inlineStr">
        <is>
          <t>Comisión de Desafíos del Futuro, Ciencia, Tecnología e Innovación</t>
        </is>
      </c>
      <c r="L81" s="154" t="n"/>
      <c r="M81" s="155" t="inlineStr">
        <is>
          <t>VIP</t>
        </is>
      </c>
      <c r="N81" s="155">
        <f>IF($J81="NO","NO","SI")</f>
        <v/>
      </c>
      <c r="O81" s="155">
        <f>IF($J81="SI","🟢",IF($J81="NO","🔴","🟡"))</f>
        <v/>
      </c>
      <c r="P81" s="155" t="inlineStr"/>
    </row>
    <row r="82" ht="24" customHeight="1">
      <c r="A82" s="149" t="n">
        <v>81</v>
      </c>
      <c r="B82" s="149" t="n">
        <v>81</v>
      </c>
      <c r="C82" s="150" t="inlineStr">
        <is>
          <t>OPA</t>
        </is>
      </c>
      <c r="D82" s="150" t="inlineStr">
        <is>
          <t>Honorable Senador</t>
        </is>
      </c>
      <c r="E82" s="151">
        <f>IF($J82="NO","",IF($M82="","",$M82))</f>
        <v/>
      </c>
      <c r="F82" s="150" t="inlineStr">
        <is>
          <t>Ossandón Irarrázabal, Manuel José</t>
        </is>
      </c>
      <c r="G82" s="150" t="inlineStr">
        <is>
          <t>Manuel José</t>
        </is>
      </c>
      <c r="H82" s="150" t="inlineStr">
        <is>
          <t>Ossandón</t>
        </is>
      </c>
      <c r="I82" s="150" t="inlineStr">
        <is>
          <t>Irarrázabal</t>
        </is>
      </c>
      <c r="J82" s="157" t="inlineStr">
        <is>
          <t>NO</t>
        </is>
      </c>
      <c r="K82" s="150" t="inlineStr">
        <is>
          <t>Comisión de Desafíos del Futuro, Ciencia, Tecnología e Innovación</t>
        </is>
      </c>
      <c r="L82" s="150" t="n"/>
      <c r="M82" s="151" t="inlineStr">
        <is>
          <t>VIP</t>
        </is>
      </c>
      <c r="N82" s="151">
        <f>IF($J82="NO","NO","SI")</f>
        <v/>
      </c>
      <c r="O82" s="151">
        <f>IF($J82="SI","🟢",IF($J82="NO","🔴","🟡"))</f>
        <v/>
      </c>
      <c r="P82" s="151" t="inlineStr"/>
    </row>
    <row r="83" ht="24" customHeight="1">
      <c r="A83" s="153" t="n">
        <v>82</v>
      </c>
      <c r="B83" s="153" t="n">
        <v>82</v>
      </c>
      <c r="C83" s="154" t="inlineStr">
        <is>
          <t>OPA</t>
        </is>
      </c>
      <c r="D83" s="154" t="inlineStr">
        <is>
          <t>Honorable Senador</t>
        </is>
      </c>
      <c r="E83" s="155">
        <f>IF($J83="NO","",IF($M83="","",$M83))</f>
        <v/>
      </c>
      <c r="F83" s="154" t="inlineStr">
        <is>
          <t>Keitel Bianchi, Sebastián</t>
        </is>
      </c>
      <c r="G83" s="154" t="inlineStr">
        <is>
          <t>Sebastián</t>
        </is>
      </c>
      <c r="H83" s="154" t="inlineStr">
        <is>
          <t>Keitel</t>
        </is>
      </c>
      <c r="I83" s="154" t="inlineStr">
        <is>
          <t>Bianchi</t>
        </is>
      </c>
      <c r="J83" s="156" t="inlineStr">
        <is>
          <t>PENDIENTE</t>
        </is>
      </c>
      <c r="K83" s="154" t="inlineStr">
        <is>
          <t>Circunscripción 10 Región Biobío</t>
        </is>
      </c>
      <c r="L83" s="154" t="n"/>
      <c r="M83" s="155" t="inlineStr">
        <is>
          <t>VIP</t>
        </is>
      </c>
      <c r="N83" s="155">
        <f>IF($J83="NO","NO","SI")</f>
        <v/>
      </c>
      <c r="O83" s="155">
        <f>IF($J83="SI","🟢",IF($J83="NO","🔴","🟡"))</f>
        <v/>
      </c>
      <c r="P83" s="155" t="inlineStr">
        <is>
          <t>B24</t>
        </is>
      </c>
    </row>
    <row r="84" ht="24" customHeight="1">
      <c r="A84" s="149" t="n">
        <v>83</v>
      </c>
      <c r="B84" s="149" t="n">
        <v>83</v>
      </c>
      <c r="C84" s="150" t="inlineStr">
        <is>
          <t>OPA</t>
        </is>
      </c>
      <c r="D84" s="150" t="inlineStr">
        <is>
          <t>Honorable Senador</t>
        </is>
      </c>
      <c r="E84" s="151">
        <f>IF($J84="NO","",IF($M84="","",$M84))</f>
        <v/>
      </c>
      <c r="F84" s="150" t="inlineStr">
        <is>
          <t>Van Rysselberghe Herrera, Enrique</t>
        </is>
      </c>
      <c r="G84" s="150" t="inlineStr">
        <is>
          <t>Enrique</t>
        </is>
      </c>
      <c r="H84" s="150" t="inlineStr">
        <is>
          <t>Van Rysselberghe</t>
        </is>
      </c>
      <c r="I84" s="150" t="inlineStr">
        <is>
          <t>Herrera</t>
        </is>
      </c>
      <c r="J84" s="152" t="inlineStr">
        <is>
          <t>SI</t>
        </is>
      </c>
      <c r="K84" s="150" t="inlineStr">
        <is>
          <t>Circunscripción 10 Región Biobío</t>
        </is>
      </c>
      <c r="L84" s="150" t="n"/>
      <c r="M84" s="151" t="inlineStr">
        <is>
          <t>VIP</t>
        </is>
      </c>
      <c r="N84" s="151">
        <f>IF($J84="NO","NO","SI")</f>
        <v/>
      </c>
      <c r="O84" s="151">
        <f>IF($J84="SI","🟢",IF($J84="NO","🔴","🟡"))</f>
        <v/>
      </c>
      <c r="P84" s="151" t="inlineStr">
        <is>
          <t>B17</t>
        </is>
      </c>
    </row>
    <row r="85" ht="24" customHeight="1">
      <c r="A85" s="153" t="n">
        <v>84</v>
      </c>
      <c r="B85" s="153" t="n">
        <v>84</v>
      </c>
      <c r="C85" s="154" t="inlineStr">
        <is>
          <t>OPA</t>
        </is>
      </c>
      <c r="D85" s="154" t="inlineStr">
        <is>
          <t>Honorable Senador</t>
        </is>
      </c>
      <c r="E85" s="155">
        <f>IF($J85="NO","",IF($M85="","",$M85))</f>
        <v/>
      </c>
      <c r="F85" s="154" t="inlineStr">
        <is>
          <t>De Urresti Longton, Alfonso</t>
        </is>
      </c>
      <c r="G85" s="154" t="inlineStr">
        <is>
          <t>Alfonso</t>
        </is>
      </c>
      <c r="H85" s="154" t="inlineStr">
        <is>
          <t>De Urresti</t>
        </is>
      </c>
      <c r="I85" s="154" t="inlineStr">
        <is>
          <t>Longton</t>
        </is>
      </c>
      <c r="J85" s="152" t="inlineStr">
        <is>
          <t>SI</t>
        </is>
      </c>
      <c r="K85" s="154" t="inlineStr">
        <is>
          <t>Senador de la República</t>
        </is>
      </c>
      <c r="L85" s="154" t="n"/>
      <c r="M85" s="155" t="inlineStr">
        <is>
          <t>VIP</t>
        </is>
      </c>
      <c r="N85" s="155">
        <f>IF($J85="NO","NO","SI")</f>
        <v/>
      </c>
      <c r="O85" s="155">
        <f>IF($J85="SI","🟢",IF($J85="NO","🔴","🟡"))</f>
        <v/>
      </c>
      <c r="P85" s="155" t="inlineStr">
        <is>
          <t>B25</t>
        </is>
      </c>
    </row>
    <row r="86" ht="24" customHeight="1">
      <c r="A86" s="149" t="n">
        <v>85</v>
      </c>
      <c r="B86" s="149" t="n">
        <v>85</v>
      </c>
      <c r="C86" s="150" t="inlineStr">
        <is>
          <t>OPA</t>
        </is>
      </c>
      <c r="D86" s="150" t="inlineStr">
        <is>
          <t>Honorable Senador</t>
        </is>
      </c>
      <c r="E86" s="151">
        <f>IF($J86="NO","",IF($M86="","",$M86))</f>
        <v/>
      </c>
      <c r="F86" s="150" t="inlineStr">
        <is>
          <t>Sanhueza Dueñas, Gustavo</t>
        </is>
      </c>
      <c r="G86" s="150" t="inlineStr">
        <is>
          <t>Gustavo</t>
        </is>
      </c>
      <c r="H86" s="150" t="inlineStr">
        <is>
          <t>Sanhueza</t>
        </is>
      </c>
      <c r="I86" s="150" t="inlineStr">
        <is>
          <t>Dueñas</t>
        </is>
      </c>
      <c r="J86" s="156" t="inlineStr">
        <is>
          <t>PENDIENTE</t>
        </is>
      </c>
      <c r="K86" s="150" t="inlineStr">
        <is>
          <t>Circunsripción Zona Ñuble</t>
        </is>
      </c>
      <c r="L86" s="150" t="n"/>
      <c r="M86" s="151" t="inlineStr">
        <is>
          <t>VIP</t>
        </is>
      </c>
      <c r="N86" s="151">
        <f>IF($J86="NO","NO","SI")</f>
        <v/>
      </c>
      <c r="O86" s="151">
        <f>IF($J86="SI","🟢",IF($J86="NO","🔴","🟡"))</f>
        <v/>
      </c>
      <c r="P86" s="151" t="inlineStr">
        <is>
          <t>B16</t>
        </is>
      </c>
    </row>
    <row r="87" ht="24" customHeight="1">
      <c r="A87" s="153" t="n">
        <v>86</v>
      </c>
      <c r="B87" s="153" t="n">
        <v>86</v>
      </c>
      <c r="C87" s="154" t="inlineStr">
        <is>
          <t>OPA</t>
        </is>
      </c>
      <c r="D87" s="154" t="inlineStr">
        <is>
          <t>Honorable Senador</t>
        </is>
      </c>
      <c r="E87" s="155">
        <f>IF($J87="NO","",IF($M87="","",$M87))</f>
        <v/>
      </c>
      <c r="F87" s="154" t="inlineStr">
        <is>
          <t>Carvajal Ambiado, Loreto</t>
        </is>
      </c>
      <c r="G87" s="154" t="inlineStr">
        <is>
          <t>Loreto</t>
        </is>
      </c>
      <c r="H87" s="154" t="inlineStr">
        <is>
          <t>Carvajal</t>
        </is>
      </c>
      <c r="I87" s="154" t="inlineStr">
        <is>
          <t>Ambiado</t>
        </is>
      </c>
      <c r="J87" s="152" t="inlineStr">
        <is>
          <t>SI</t>
        </is>
      </c>
      <c r="K87" s="154" t="inlineStr">
        <is>
          <t>Circunsripción Zona Ñuble</t>
        </is>
      </c>
      <c r="L87" s="154" t="n"/>
      <c r="M87" s="155" t="inlineStr">
        <is>
          <t>VIP</t>
        </is>
      </c>
      <c r="N87" s="155">
        <f>IF($J87="NO","NO","SI")</f>
        <v/>
      </c>
      <c r="O87" s="155">
        <f>IF($J87="SI","🟢",IF($J87="NO","🔴","🟡"))</f>
        <v/>
      </c>
      <c r="P87" s="155" t="inlineStr">
        <is>
          <t>B26</t>
        </is>
      </c>
    </row>
    <row r="88" ht="24" customHeight="1">
      <c r="A88" s="149" t="n">
        <v>87</v>
      </c>
      <c r="B88" s="149" t="n">
        <v>87</v>
      </c>
      <c r="C88" s="150" t="inlineStr">
        <is>
          <t>OPA</t>
        </is>
      </c>
      <c r="D88" s="150" t="inlineStr">
        <is>
          <t>Honorable Diputado</t>
        </is>
      </c>
      <c r="E88" s="151">
        <f>IF($J88="NO","",IF($M88="","",$M88))</f>
        <v/>
      </c>
      <c r="F88" s="150" t="inlineStr">
        <is>
          <t>Carter Fernández, Álvaro</t>
        </is>
      </c>
      <c r="G88" s="150" t="inlineStr">
        <is>
          <t>Álvaro</t>
        </is>
      </c>
      <c r="H88" s="150" t="inlineStr">
        <is>
          <t>Carter</t>
        </is>
      </c>
      <c r="I88" s="150" t="inlineStr">
        <is>
          <t>Fernández</t>
        </is>
      </c>
      <c r="J88" s="152" t="inlineStr">
        <is>
          <t>SI</t>
        </is>
      </c>
      <c r="K88" s="150" t="inlineStr">
        <is>
          <t>Presidente de la Comisión de Defensa Nacional</t>
        </is>
      </c>
      <c r="L88" s="150" t="n"/>
      <c r="M88" s="151" t="inlineStr">
        <is>
          <t>VIP</t>
        </is>
      </c>
      <c r="N88" s="151">
        <f>IF($J88="NO","NO","SI")</f>
        <v/>
      </c>
      <c r="O88" s="151">
        <f>IF($J88="SI","🟢",IF($J88="NO","🔴","🟡"))</f>
        <v/>
      </c>
      <c r="P88" s="151" t="inlineStr">
        <is>
          <t>B15</t>
        </is>
      </c>
    </row>
    <row r="89" ht="24" customHeight="1">
      <c r="A89" s="153" t="n">
        <v>88</v>
      </c>
      <c r="B89" s="153" t="n">
        <v>88</v>
      </c>
      <c r="C89" s="154" t="inlineStr">
        <is>
          <t>OPA</t>
        </is>
      </c>
      <c r="D89" s="154" t="inlineStr">
        <is>
          <t>Honorable Diputado</t>
        </is>
      </c>
      <c r="E89" s="155">
        <f>IF($J89="NO","",IF($M89="","",$M89))</f>
        <v/>
      </c>
      <c r="F89" s="154" t="inlineStr">
        <is>
          <t>Barraza Gómez, Marcos</t>
        </is>
      </c>
      <c r="G89" s="154" t="inlineStr">
        <is>
          <t>Marcos</t>
        </is>
      </c>
      <c r="H89" s="154" t="inlineStr">
        <is>
          <t>Barraza</t>
        </is>
      </c>
      <c r="I89" s="154" t="inlineStr">
        <is>
          <t>Gómez</t>
        </is>
      </c>
      <c r="J89" s="156" t="inlineStr">
        <is>
          <t>PENDIENTE</t>
        </is>
      </c>
      <c r="K89" s="154" t="inlineStr">
        <is>
          <t>Integrante de la Comisión de Defensa Nacional</t>
        </is>
      </c>
      <c r="L89" s="154" t="n"/>
      <c r="M89" s="155" t="inlineStr">
        <is>
          <t>VIP</t>
        </is>
      </c>
      <c r="N89" s="155">
        <f>IF($J89="NO","NO","SI")</f>
        <v/>
      </c>
      <c r="O89" s="155">
        <f>IF($J89="SI","🟢",IF($J89="NO","🔴","🟡"))</f>
        <v/>
      </c>
      <c r="P89" s="155" t="inlineStr">
        <is>
          <t>B27</t>
        </is>
      </c>
    </row>
    <row r="90" ht="24" customHeight="1">
      <c r="A90" s="149" t="n">
        <v>89</v>
      </c>
      <c r="B90" s="149" t="n">
        <v>89</v>
      </c>
      <c r="C90" s="150" t="inlineStr">
        <is>
          <t>OPA</t>
        </is>
      </c>
      <c r="D90" s="150" t="inlineStr">
        <is>
          <t>Honorable Diputado</t>
        </is>
      </c>
      <c r="E90" s="151">
        <f>IF($J90="NO","",IF($M90="","",$M90))</f>
        <v/>
      </c>
      <c r="F90" s="150" t="inlineStr">
        <is>
          <t>Bassa Mercado, Jaime</t>
        </is>
      </c>
      <c r="G90" s="150" t="inlineStr">
        <is>
          <t>Jaime</t>
        </is>
      </c>
      <c r="H90" s="150" t="inlineStr">
        <is>
          <t>Bassa</t>
        </is>
      </c>
      <c r="I90" s="150" t="inlineStr">
        <is>
          <t>Mercado</t>
        </is>
      </c>
      <c r="J90" s="157" t="inlineStr">
        <is>
          <t>NO</t>
        </is>
      </c>
      <c r="K90" s="150" t="inlineStr">
        <is>
          <t>Integrante de la Comisión de Defensa Nacional</t>
        </is>
      </c>
      <c r="L90" s="150" t="n"/>
      <c r="M90" s="151" t="inlineStr">
        <is>
          <t>VIP</t>
        </is>
      </c>
      <c r="N90" s="151">
        <f>IF($J90="NO","NO","SI")</f>
        <v/>
      </c>
      <c r="O90" s="151">
        <f>IF($J90="SI","🟢",IF($J90="NO","🔴","🟡"))</f>
        <v/>
      </c>
      <c r="P90" s="151" t="inlineStr"/>
    </row>
    <row r="91" ht="24" customHeight="1">
      <c r="A91" s="153" t="n">
        <v>90</v>
      </c>
      <c r="B91" s="153" t="n">
        <v>90</v>
      </c>
      <c r="C91" s="154" t="inlineStr">
        <is>
          <t>OPA</t>
        </is>
      </c>
      <c r="D91" s="154" t="inlineStr">
        <is>
          <t>Honorable Diputado</t>
        </is>
      </c>
      <c r="E91" s="155">
        <f>IF($J91="NO","",IF($M91="","",$M91))</f>
        <v/>
      </c>
      <c r="F91" s="154" t="inlineStr">
        <is>
          <t>Brito Hasbún, Jorge</t>
        </is>
      </c>
      <c r="G91" s="154" t="inlineStr">
        <is>
          <t>Jorge</t>
        </is>
      </c>
      <c r="H91" s="154" t="inlineStr">
        <is>
          <t>Brito</t>
        </is>
      </c>
      <c r="I91" s="154" t="inlineStr">
        <is>
          <t>Hasbún</t>
        </is>
      </c>
      <c r="J91" s="156" t="inlineStr">
        <is>
          <t>PENDIENTE</t>
        </is>
      </c>
      <c r="K91" s="154" t="inlineStr">
        <is>
          <t>Integrante de la Comisión de Defensa Nacional</t>
        </is>
      </c>
      <c r="L91" s="154" t="n"/>
      <c r="M91" s="155" t="inlineStr">
        <is>
          <t>VIP</t>
        </is>
      </c>
      <c r="N91" s="155">
        <f>IF($J91="NO","NO","SI")</f>
        <v/>
      </c>
      <c r="O91" s="155">
        <f>IF($J91="SI","🟢",IF($J91="NO","🔴","🟡"))</f>
        <v/>
      </c>
      <c r="P91" s="155" t="inlineStr">
        <is>
          <t>B14</t>
        </is>
      </c>
    </row>
    <row r="92" ht="24" customHeight="1">
      <c r="A92" s="149" t="n">
        <v>91</v>
      </c>
      <c r="B92" s="149" t="n">
        <v>91</v>
      </c>
      <c r="C92" s="150" t="inlineStr">
        <is>
          <t>OPA</t>
        </is>
      </c>
      <c r="D92" s="150" t="inlineStr">
        <is>
          <t>Honorable Diputado</t>
        </is>
      </c>
      <c r="E92" s="151">
        <f>IF($J92="NO","",IF($M92="","",$M92))</f>
        <v/>
      </c>
      <c r="F92" s="150" t="inlineStr">
        <is>
          <t>Cuadrado Prats, Carlos</t>
        </is>
      </c>
      <c r="G92" s="150" t="inlineStr">
        <is>
          <t>Carlos</t>
        </is>
      </c>
      <c r="H92" s="150" t="inlineStr">
        <is>
          <t>Cuadrado</t>
        </is>
      </c>
      <c r="I92" s="150" t="inlineStr">
        <is>
          <t>Prats</t>
        </is>
      </c>
      <c r="J92" s="156" t="inlineStr">
        <is>
          <t>PENDIENTE</t>
        </is>
      </c>
      <c r="K92" s="150" t="inlineStr">
        <is>
          <t>Integrante de la Comisión de Defensa Nacional</t>
        </is>
      </c>
      <c r="L92" s="150" t="n"/>
      <c r="M92" s="151" t="inlineStr">
        <is>
          <t>VIP</t>
        </is>
      </c>
      <c r="N92" s="151">
        <f>IF($J92="NO","NO","SI")</f>
        <v/>
      </c>
      <c r="O92" s="151">
        <f>IF($J92="SI","🟢",IF($J92="NO","🔴","🟡"))</f>
        <v/>
      </c>
      <c r="P92" s="151" t="inlineStr">
        <is>
          <t>B28</t>
        </is>
      </c>
    </row>
    <row r="93" ht="24" customHeight="1">
      <c r="A93" s="153" t="n">
        <v>92</v>
      </c>
      <c r="B93" s="153" t="n">
        <v>92</v>
      </c>
      <c r="C93" s="154" t="inlineStr">
        <is>
          <t>OPA</t>
        </is>
      </c>
      <c r="D93" s="154" t="inlineStr">
        <is>
          <t>Honorable Diputado</t>
        </is>
      </c>
      <c r="E93" s="155">
        <f>IF($J93="NO","",IF($M93="","",$M93))</f>
        <v/>
      </c>
      <c r="F93" s="154" t="inlineStr">
        <is>
          <t>Kast Sommerhoff, Tomás</t>
        </is>
      </c>
      <c r="G93" s="154" t="inlineStr">
        <is>
          <t>Tomás</t>
        </is>
      </c>
      <c r="H93" s="154" t="inlineStr">
        <is>
          <t>Kast</t>
        </is>
      </c>
      <c r="I93" s="154" t="inlineStr">
        <is>
          <t>Sommerhoff</t>
        </is>
      </c>
      <c r="J93" s="156" t="inlineStr">
        <is>
          <t>PENDIENTE</t>
        </is>
      </c>
      <c r="K93" s="154" t="inlineStr">
        <is>
          <t>Integrante de la Comisión de Defensa Nacional</t>
        </is>
      </c>
      <c r="L93" s="154" t="n"/>
      <c r="M93" s="155" t="inlineStr">
        <is>
          <t>VIP</t>
        </is>
      </c>
      <c r="N93" s="155">
        <f>IF($J93="NO","NO","SI")</f>
        <v/>
      </c>
      <c r="O93" s="155">
        <f>IF($J93="SI","🟢",IF($J93="NO","🔴","🟡"))</f>
        <v/>
      </c>
      <c r="P93" s="155" t="inlineStr">
        <is>
          <t>B13</t>
        </is>
      </c>
    </row>
    <row r="94" ht="24" customHeight="1">
      <c r="A94" s="149" t="n">
        <v>93</v>
      </c>
      <c r="B94" s="149" t="n">
        <v>93</v>
      </c>
      <c r="C94" s="150" t="inlineStr">
        <is>
          <t>OPA</t>
        </is>
      </c>
      <c r="D94" s="150" t="inlineStr">
        <is>
          <t>Honorable Diputado</t>
        </is>
      </c>
      <c r="E94" s="151">
        <f>IF($J94="NO","",IF($M94="","",$M94))</f>
        <v/>
      </c>
      <c r="F94" s="150" t="inlineStr">
        <is>
          <t>Leiva Carvajal, Raúl</t>
        </is>
      </c>
      <c r="G94" s="150" t="inlineStr">
        <is>
          <t>Raúl</t>
        </is>
      </c>
      <c r="H94" s="150" t="inlineStr">
        <is>
          <t>Leiva</t>
        </is>
      </c>
      <c r="I94" s="150" t="inlineStr">
        <is>
          <t>Carvajal</t>
        </is>
      </c>
      <c r="J94" s="156" t="inlineStr">
        <is>
          <t>PENDIENTE</t>
        </is>
      </c>
      <c r="K94" s="150" t="inlineStr">
        <is>
          <t>Integrante de la Comisión de Defensa Nacional</t>
        </is>
      </c>
      <c r="L94" s="150" t="n"/>
      <c r="M94" s="151" t="inlineStr">
        <is>
          <t>VIP</t>
        </is>
      </c>
      <c r="N94" s="151">
        <f>IF($J94="NO","NO","SI")</f>
        <v/>
      </c>
      <c r="O94" s="151">
        <f>IF($J94="SI","🟢",IF($J94="NO","🔴","🟡"))</f>
        <v/>
      </c>
      <c r="P94" s="151" t="inlineStr">
        <is>
          <t>B29</t>
        </is>
      </c>
    </row>
    <row r="95" ht="24" customHeight="1">
      <c r="A95" s="153" t="n">
        <v>94</v>
      </c>
      <c r="B95" s="153" t="n">
        <v>94</v>
      </c>
      <c r="C95" s="154" t="inlineStr">
        <is>
          <t>OPA</t>
        </is>
      </c>
      <c r="D95" s="154" t="inlineStr">
        <is>
          <t>Honorable Diputado</t>
        </is>
      </c>
      <c r="E95" s="155">
        <f>IF($J95="NO","",IF($M95="","",$M95))</f>
        <v/>
      </c>
      <c r="F95" s="154" t="inlineStr">
        <is>
          <t>Marowski Cuevas, Hans</t>
        </is>
      </c>
      <c r="G95" s="154" t="inlineStr">
        <is>
          <t>Hans</t>
        </is>
      </c>
      <c r="H95" s="154" t="inlineStr">
        <is>
          <t>Marowski</t>
        </is>
      </c>
      <c r="I95" s="154" t="inlineStr">
        <is>
          <t>Cuevas</t>
        </is>
      </c>
      <c r="J95" s="156" t="inlineStr">
        <is>
          <t>PENDIENTE</t>
        </is>
      </c>
      <c r="K95" s="154" t="inlineStr">
        <is>
          <t>Integrante de la Comisión de Defensa Nacional</t>
        </is>
      </c>
      <c r="L95" s="154" t="n"/>
      <c r="M95" s="155" t="inlineStr">
        <is>
          <t>VIP</t>
        </is>
      </c>
      <c r="N95" s="155">
        <f>IF($J95="NO","NO","SI")</f>
        <v/>
      </c>
      <c r="O95" s="155">
        <f>IF($J95="SI","🟢",IF($J95="NO","🔴","🟡"))</f>
        <v/>
      </c>
      <c r="P95" s="155" t="inlineStr">
        <is>
          <t>B12</t>
        </is>
      </c>
    </row>
    <row r="96" ht="24" customHeight="1">
      <c r="A96" s="149" t="n">
        <v>95</v>
      </c>
      <c r="B96" s="149" t="n">
        <v>95</v>
      </c>
      <c r="C96" s="150" t="inlineStr">
        <is>
          <t>OPA</t>
        </is>
      </c>
      <c r="D96" s="150" t="inlineStr">
        <is>
          <t>Honorable Diputado</t>
        </is>
      </c>
      <c r="E96" s="151">
        <f>IF($J96="NO","",IF($M96="","",$M96))</f>
        <v/>
      </c>
      <c r="F96" s="150" t="inlineStr">
        <is>
          <t>Olivares Avendaño, Javier</t>
        </is>
      </c>
      <c r="G96" s="150" t="inlineStr">
        <is>
          <t>Javier</t>
        </is>
      </c>
      <c r="H96" s="150" t="inlineStr">
        <is>
          <t>Olivares</t>
        </is>
      </c>
      <c r="I96" s="150" t="inlineStr">
        <is>
          <t>Avendaño</t>
        </is>
      </c>
      <c r="J96" s="156" t="inlineStr">
        <is>
          <t>PENDIENTE</t>
        </is>
      </c>
      <c r="K96" s="150" t="inlineStr">
        <is>
          <t>Integrante de la Comisión de Defensa Nacional</t>
        </is>
      </c>
      <c r="L96" s="150" t="n"/>
      <c r="M96" s="151" t="inlineStr">
        <is>
          <t>VIP</t>
        </is>
      </c>
      <c r="N96" s="151">
        <f>IF($J96="NO","NO","SI")</f>
        <v/>
      </c>
      <c r="O96" s="151">
        <f>IF($J96="SI","🟢",IF($J96="NO","🔴","🟡"))</f>
        <v/>
      </c>
      <c r="P96" s="151" t="inlineStr">
        <is>
          <t>B30</t>
        </is>
      </c>
    </row>
    <row r="97" ht="24" customHeight="1">
      <c r="A97" s="153" t="n">
        <v>96</v>
      </c>
      <c r="B97" s="153" t="n">
        <v>96</v>
      </c>
      <c r="C97" s="154" t="inlineStr">
        <is>
          <t>OPA</t>
        </is>
      </c>
      <c r="D97" s="154" t="inlineStr">
        <is>
          <t>Honorable Diputado</t>
        </is>
      </c>
      <c r="E97" s="155">
        <f>IF($J97="NO","",IF($M97="","",$M97))</f>
        <v/>
      </c>
      <c r="F97" s="154" t="inlineStr">
        <is>
          <t>Sabat Guzmán, Omar</t>
        </is>
      </c>
      <c r="G97" s="154" t="inlineStr">
        <is>
          <t>Omar</t>
        </is>
      </c>
      <c r="H97" s="154" t="inlineStr">
        <is>
          <t>Sabat</t>
        </is>
      </c>
      <c r="I97" s="154" t="inlineStr">
        <is>
          <t>Guzmán</t>
        </is>
      </c>
      <c r="J97" s="156" t="inlineStr">
        <is>
          <t>PENDIENTE</t>
        </is>
      </c>
      <c r="K97" s="154" t="inlineStr">
        <is>
          <t>Integrante de la Comisión de Defensa Nacional</t>
        </is>
      </c>
      <c r="L97" s="154" t="n"/>
      <c r="M97" s="155" t="inlineStr">
        <is>
          <t>VIP</t>
        </is>
      </c>
      <c r="N97" s="155">
        <f>IF($J97="NO","NO","SI")</f>
        <v/>
      </c>
      <c r="O97" s="155">
        <f>IF($J97="SI","🟢",IF($J97="NO","🔴","🟡"))</f>
        <v/>
      </c>
      <c r="P97" s="155" t="inlineStr">
        <is>
          <t>B11</t>
        </is>
      </c>
    </row>
    <row r="98" ht="24" customHeight="1">
      <c r="A98" s="149" t="n">
        <v>97</v>
      </c>
      <c r="B98" s="149" t="n">
        <v>97</v>
      </c>
      <c r="C98" s="150" t="inlineStr">
        <is>
          <t>OPA</t>
        </is>
      </c>
      <c r="D98" s="150" t="inlineStr">
        <is>
          <t>Honorable Diputado</t>
        </is>
      </c>
      <c r="E98" s="151">
        <f>IF($J98="NO","",IF($M98="","",$M98))</f>
        <v/>
      </c>
      <c r="F98" s="150" t="inlineStr">
        <is>
          <t>Sánchez Ossa, Luis</t>
        </is>
      </c>
      <c r="G98" s="150" t="inlineStr">
        <is>
          <t>Luis</t>
        </is>
      </c>
      <c r="H98" s="150" t="inlineStr">
        <is>
          <t>Sánchez</t>
        </is>
      </c>
      <c r="I98" s="150" t="inlineStr">
        <is>
          <t>Ossa</t>
        </is>
      </c>
      <c r="J98" s="152" t="inlineStr">
        <is>
          <t>SI</t>
        </is>
      </c>
      <c r="K98" s="150" t="inlineStr">
        <is>
          <t>Integrante de la Comisión de Defensa Nacional</t>
        </is>
      </c>
      <c r="L98" s="150" t="n"/>
      <c r="M98" s="151" t="inlineStr">
        <is>
          <t>VIP</t>
        </is>
      </c>
      <c r="N98" s="151">
        <f>IF($J98="NO","NO","SI")</f>
        <v/>
      </c>
      <c r="O98" s="151">
        <f>IF($J98="SI","🟢",IF($J98="NO","🔴","🟡"))</f>
        <v/>
      </c>
      <c r="P98" s="151" t="inlineStr">
        <is>
          <t>B31</t>
        </is>
      </c>
    </row>
    <row r="99" ht="24" customHeight="1">
      <c r="A99" s="153" t="n">
        <v>98</v>
      </c>
      <c r="B99" s="153" t="n">
        <v>98</v>
      </c>
      <c r="C99" s="154" t="inlineStr">
        <is>
          <t>OPA</t>
        </is>
      </c>
      <c r="D99" s="154" t="inlineStr">
        <is>
          <t>Honorable Diputado</t>
        </is>
      </c>
      <c r="E99" s="155">
        <f>IF($J99="NO","",IF($M99="","",$M99))</f>
        <v/>
      </c>
      <c r="F99" s="154" t="inlineStr">
        <is>
          <t>Valenzuela Salazar, Daniel</t>
        </is>
      </c>
      <c r="G99" s="154" t="inlineStr">
        <is>
          <t>Daniel</t>
        </is>
      </c>
      <c r="H99" s="154" t="inlineStr">
        <is>
          <t>Valenzuela</t>
        </is>
      </c>
      <c r="I99" s="154" t="inlineStr">
        <is>
          <t>Salazar</t>
        </is>
      </c>
      <c r="J99" s="152" t="inlineStr">
        <is>
          <t>SI</t>
        </is>
      </c>
      <c r="K99" s="154" t="inlineStr">
        <is>
          <t>Integrante de la Comisión de Defensa Nacional</t>
        </is>
      </c>
      <c r="L99" s="154" t="n"/>
      <c r="M99" s="155" t="inlineStr">
        <is>
          <t>VIP</t>
        </is>
      </c>
      <c r="N99" s="155">
        <f>IF($J99="NO","NO","SI")</f>
        <v/>
      </c>
      <c r="O99" s="155">
        <f>IF($J99="SI","🟢",IF($J99="NO","🔴","🟡"))</f>
        <v/>
      </c>
      <c r="P99" s="155" t="inlineStr">
        <is>
          <t>B10</t>
        </is>
      </c>
    </row>
    <row r="100" ht="24" customHeight="1">
      <c r="A100" s="149" t="n">
        <v>99</v>
      </c>
      <c r="B100" s="149" t="n">
        <v>99</v>
      </c>
      <c r="C100" s="150" t="inlineStr">
        <is>
          <t>OPA</t>
        </is>
      </c>
      <c r="D100" s="150" t="inlineStr">
        <is>
          <t>Honorable Diputado</t>
        </is>
      </c>
      <c r="E100" s="151">
        <f>IF($J100="NO","",IF($M100="","",$M100))</f>
        <v/>
      </c>
      <c r="F100" s="150" t="inlineStr">
        <is>
          <t>Zamora Soto, Sebastián</t>
        </is>
      </c>
      <c r="G100" s="150" t="inlineStr">
        <is>
          <t>Sebastián</t>
        </is>
      </c>
      <c r="H100" s="150" t="inlineStr">
        <is>
          <t>Zamora</t>
        </is>
      </c>
      <c r="I100" s="150" t="inlineStr">
        <is>
          <t>Soto</t>
        </is>
      </c>
      <c r="J100" s="157" t="inlineStr">
        <is>
          <t>NO</t>
        </is>
      </c>
      <c r="K100" s="150" t="inlineStr">
        <is>
          <t>Integrante de la Comisión de Defensa Nacional</t>
        </is>
      </c>
      <c r="L100" s="150" t="n"/>
      <c r="M100" s="151" t="inlineStr">
        <is>
          <t>VIP</t>
        </is>
      </c>
      <c r="N100" s="151">
        <f>IF($J100="NO","NO","SI")</f>
        <v/>
      </c>
      <c r="O100" s="151">
        <f>IF($J100="SI","🟢",IF($J100="NO","🔴","🟡"))</f>
        <v/>
      </c>
      <c r="P100" s="151" t="inlineStr"/>
    </row>
    <row r="101" ht="24" customHeight="1">
      <c r="A101" s="153" t="n">
        <v>100</v>
      </c>
      <c r="B101" s="153" t="n">
        <v>100</v>
      </c>
      <c r="C101" s="154" t="inlineStr">
        <is>
          <t>OPA</t>
        </is>
      </c>
      <c r="D101" s="154" t="inlineStr">
        <is>
          <t>Honorable Diputado</t>
        </is>
      </c>
      <c r="E101" s="155">
        <f>IF($J101="NO","",IF($M101="","",$M101))</f>
        <v/>
      </c>
      <c r="F101" s="154" t="inlineStr">
        <is>
          <t>Manouchehri Lobos, Daniel</t>
        </is>
      </c>
      <c r="G101" s="154" t="inlineStr">
        <is>
          <t>Daniel</t>
        </is>
      </c>
      <c r="H101" s="154" t="inlineStr">
        <is>
          <t>Manouchehri</t>
        </is>
      </c>
      <c r="I101" s="154" t="inlineStr">
        <is>
          <t>Lobos</t>
        </is>
      </c>
      <c r="J101" s="156" t="inlineStr">
        <is>
          <t>PENDIENTE</t>
        </is>
      </c>
      <c r="K101" s="154" t="inlineStr">
        <is>
          <t>Presidente Comisión de Futuro, Ciencia, Tecnología, Conocimiento e Innovación</t>
        </is>
      </c>
      <c r="L101" s="154" t="n"/>
      <c r="M101" s="155" t="inlineStr">
        <is>
          <t>VIP</t>
        </is>
      </c>
      <c r="N101" s="155">
        <f>IF($J101="NO","NO","SI")</f>
        <v/>
      </c>
      <c r="O101" s="155">
        <f>IF($J101="SI","🟢",IF($J101="NO","🔴","🟡"))</f>
        <v/>
      </c>
      <c r="P101" s="155" t="inlineStr">
        <is>
          <t>B32</t>
        </is>
      </c>
    </row>
    <row r="102" ht="24" customHeight="1">
      <c r="A102" s="149" t="n">
        <v>101</v>
      </c>
      <c r="B102" s="149" t="n">
        <v>101</v>
      </c>
      <c r="C102" s="150" t="inlineStr">
        <is>
          <t>OPA</t>
        </is>
      </c>
      <c r="D102" s="150" t="inlineStr">
        <is>
          <t>Honorable Diputado</t>
        </is>
      </c>
      <c r="E102" s="151">
        <f>IF($J102="NO","",IF($M102="","",$M102))</f>
        <v/>
      </c>
      <c r="F102" s="150" t="inlineStr">
        <is>
          <t>Briones Moller, Patricio</t>
        </is>
      </c>
      <c r="G102" s="150" t="inlineStr">
        <is>
          <t>Patricio</t>
        </is>
      </c>
      <c r="H102" s="150" t="inlineStr">
        <is>
          <t>Briones</t>
        </is>
      </c>
      <c r="I102" s="150" t="inlineStr">
        <is>
          <t>Moller</t>
        </is>
      </c>
      <c r="J102" s="156" t="inlineStr">
        <is>
          <t>PENDIENTE</t>
        </is>
      </c>
      <c r="K102" s="150" t="inlineStr">
        <is>
          <t>Diputado Distrito 20</t>
        </is>
      </c>
      <c r="L102" s="150" t="n"/>
      <c r="M102" s="151" t="inlineStr">
        <is>
          <t>VIP</t>
        </is>
      </c>
      <c r="N102" s="151">
        <f>IF($J102="NO","NO","SI")</f>
        <v/>
      </c>
      <c r="O102" s="151">
        <f>IF($J102="SI","🟢",IF($J102="NO","🔴","🟡"))</f>
        <v/>
      </c>
      <c r="P102" s="151" t="inlineStr">
        <is>
          <t>B9</t>
        </is>
      </c>
    </row>
    <row r="103" ht="24" customHeight="1">
      <c r="A103" s="153" t="n">
        <v>102</v>
      </c>
      <c r="B103" s="153" t="n">
        <v>102</v>
      </c>
      <c r="C103" s="154" t="inlineStr">
        <is>
          <t>OPA</t>
        </is>
      </c>
      <c r="D103" s="154" t="inlineStr">
        <is>
          <t>Honorable Diputado</t>
        </is>
      </c>
      <c r="E103" s="155">
        <f>IF($J103="NO","",IF($M103="","",$M103))</f>
        <v/>
      </c>
      <c r="F103" s="154" t="inlineStr">
        <is>
          <t>Celis Montt, Andrés</t>
        </is>
      </c>
      <c r="G103" s="154" t="inlineStr">
        <is>
          <t>Andrés</t>
        </is>
      </c>
      <c r="H103" s="154" t="inlineStr">
        <is>
          <t>Celis</t>
        </is>
      </c>
      <c r="I103" s="154" t="inlineStr">
        <is>
          <t>Montt</t>
        </is>
      </c>
      <c r="J103" s="157" t="inlineStr">
        <is>
          <t>NO</t>
        </is>
      </c>
      <c r="K103" s="154" t="inlineStr">
        <is>
          <t>Comisión de Futuro, Ciencia, Tecnología, Conocimiento e Innovación</t>
        </is>
      </c>
      <c r="L103" s="154" t="n"/>
      <c r="M103" s="155" t="inlineStr">
        <is>
          <t>VIP</t>
        </is>
      </c>
      <c r="N103" s="155">
        <f>IF($J103="NO","NO","SI")</f>
        <v/>
      </c>
      <c r="O103" s="155">
        <f>IF($J103="SI","🟢",IF($J103="NO","🔴","🟡"))</f>
        <v/>
      </c>
      <c r="P103" s="155" t="inlineStr"/>
    </row>
    <row r="104" ht="24" customHeight="1">
      <c r="A104" s="149" t="n">
        <v>103</v>
      </c>
      <c r="B104" s="149" t="n">
        <v>103</v>
      </c>
      <c r="C104" s="150" t="inlineStr">
        <is>
          <t>OPA</t>
        </is>
      </c>
      <c r="D104" s="150" t="inlineStr">
        <is>
          <t>Honorable Diputado</t>
        </is>
      </c>
      <c r="E104" s="151">
        <f>IF($J104="NO","",IF($M104="","",$M104))</f>
        <v/>
      </c>
      <c r="F104" s="150" t="inlineStr">
        <is>
          <t>Martínez Ramírez, Cristóbal</t>
        </is>
      </c>
      <c r="G104" s="150" t="inlineStr">
        <is>
          <t>Cristóbal</t>
        </is>
      </c>
      <c r="H104" s="150" t="inlineStr">
        <is>
          <t>Martínez</t>
        </is>
      </c>
      <c r="I104" s="150" t="inlineStr">
        <is>
          <t>Ramírez</t>
        </is>
      </c>
      <c r="J104" s="156" t="inlineStr">
        <is>
          <t>PENDIENTE</t>
        </is>
      </c>
      <c r="K104" s="150" t="inlineStr">
        <is>
          <t>Comisión de Futuro, Ciencia, Tecnología, Conocimiento e Innovación</t>
        </is>
      </c>
      <c r="L104" s="150" t="n"/>
      <c r="M104" s="151" t="inlineStr">
        <is>
          <t>VIP</t>
        </is>
      </c>
      <c r="N104" s="151">
        <f>IF($J104="NO","NO","SI")</f>
        <v/>
      </c>
      <c r="O104" s="151">
        <f>IF($J104="SI","🟢",IF($J104="NO","🔴","🟡"))</f>
        <v/>
      </c>
      <c r="P104" s="151" t="inlineStr">
        <is>
          <t>B33</t>
        </is>
      </c>
    </row>
    <row r="105" ht="24" customHeight="1">
      <c r="A105" s="153" t="n">
        <v>104</v>
      </c>
      <c r="B105" s="153" t="n">
        <v>104</v>
      </c>
      <c r="C105" s="154" t="inlineStr">
        <is>
          <t>OPA</t>
        </is>
      </c>
      <c r="D105" s="154" t="inlineStr">
        <is>
          <t>Honorable Diputado</t>
        </is>
      </c>
      <c r="E105" s="155">
        <f>IF($J105="NO","",IF($M105="","",$M105))</f>
        <v/>
      </c>
      <c r="F105" s="154" t="inlineStr">
        <is>
          <t>Montalva Feuerhake, José</t>
        </is>
      </c>
      <c r="G105" s="154" t="inlineStr">
        <is>
          <t>José</t>
        </is>
      </c>
      <c r="H105" s="154" t="inlineStr">
        <is>
          <t>Montalva</t>
        </is>
      </c>
      <c r="I105" s="154" t="inlineStr">
        <is>
          <t>Feuerhake</t>
        </is>
      </c>
      <c r="J105" s="156" t="inlineStr">
        <is>
          <t>PENDIENTE</t>
        </is>
      </c>
      <c r="K105" s="154" t="inlineStr">
        <is>
          <t>Comisión de Futuro, Ciencia, Tecnología, Conocimiento e Innovación</t>
        </is>
      </c>
      <c r="L105" s="154" t="n"/>
      <c r="M105" s="155" t="inlineStr">
        <is>
          <t>VIP</t>
        </is>
      </c>
      <c r="N105" s="155">
        <f>IF($J105="NO","NO","SI")</f>
        <v/>
      </c>
      <c r="O105" s="155">
        <f>IF($J105="SI","🟢",IF($J105="NO","🔴","🟡"))</f>
        <v/>
      </c>
      <c r="P105" s="155" t="inlineStr">
        <is>
          <t>B8</t>
        </is>
      </c>
    </row>
    <row r="106" ht="24" customHeight="1">
      <c r="A106" s="149" t="n">
        <v>105</v>
      </c>
      <c r="B106" s="149" t="n">
        <v>105</v>
      </c>
      <c r="C106" s="150" t="inlineStr">
        <is>
          <t>OPA</t>
        </is>
      </c>
      <c r="D106" s="150" t="inlineStr">
        <is>
          <t>Honorable Diputado</t>
        </is>
      </c>
      <c r="E106" s="151">
        <f>IF($J106="NO","",IF($M106="","",$M106))</f>
        <v/>
      </c>
      <c r="F106" s="150" t="inlineStr">
        <is>
          <t>Neira Martínez, Cristian</t>
        </is>
      </c>
      <c r="G106" s="150" t="inlineStr">
        <is>
          <t>Cristian</t>
        </is>
      </c>
      <c r="H106" s="150" t="inlineStr">
        <is>
          <t>Neira</t>
        </is>
      </c>
      <c r="I106" s="150" t="inlineStr">
        <is>
          <t>Martínez</t>
        </is>
      </c>
      <c r="J106" s="156" t="inlineStr">
        <is>
          <t>PENDIENTE</t>
        </is>
      </c>
      <c r="K106" s="150" t="inlineStr">
        <is>
          <t>Comisión de Futuro, Ciencia, Tecnología, Conocimiento e Innovación</t>
        </is>
      </c>
      <c r="L106" s="150" t="n"/>
      <c r="M106" s="151" t="inlineStr">
        <is>
          <t>VIP</t>
        </is>
      </c>
      <c r="N106" s="151">
        <f>IF($J106="NO","NO","SI")</f>
        <v/>
      </c>
      <c r="O106" s="151">
        <f>IF($J106="SI","🟢",IF($J106="NO","🔴","🟡"))</f>
        <v/>
      </c>
      <c r="P106" s="151" t="inlineStr">
        <is>
          <t>B34</t>
        </is>
      </c>
    </row>
    <row r="107" ht="24" customHeight="1">
      <c r="A107" s="153" t="n">
        <v>106</v>
      </c>
      <c r="B107" s="153" t="n">
        <v>106</v>
      </c>
      <c r="C107" s="154" t="inlineStr">
        <is>
          <t>OPA</t>
        </is>
      </c>
      <c r="D107" s="154" t="inlineStr">
        <is>
          <t>Honorable Diputado</t>
        </is>
      </c>
      <c r="E107" s="155">
        <f>IF($J107="NO","",IF($M107="","",$M107))</f>
        <v/>
      </c>
      <c r="F107" s="154" t="inlineStr">
        <is>
          <t>Ross Correa, Felipe</t>
        </is>
      </c>
      <c r="G107" s="154" t="inlineStr">
        <is>
          <t>Felipe</t>
        </is>
      </c>
      <c r="H107" s="154" t="inlineStr">
        <is>
          <t>Ross</t>
        </is>
      </c>
      <c r="I107" s="154" t="inlineStr">
        <is>
          <t>Correa</t>
        </is>
      </c>
      <c r="J107" s="157" t="inlineStr">
        <is>
          <t>NO</t>
        </is>
      </c>
      <c r="K107" s="154" t="inlineStr">
        <is>
          <t>Comisión de Futuro, Ciencia, Tecnología, Conocimiento e Innovación</t>
        </is>
      </c>
      <c r="L107" s="154" t="n"/>
      <c r="M107" s="155" t="inlineStr">
        <is>
          <t>VIP</t>
        </is>
      </c>
      <c r="N107" s="155">
        <f>IF($J107="NO","NO","SI")</f>
        <v/>
      </c>
      <c r="O107" s="155">
        <f>IF($J107="SI","🟢",IF($J107="NO","🔴","🟡"))</f>
        <v/>
      </c>
      <c r="P107" s="155" t="inlineStr"/>
    </row>
    <row r="108" ht="24" customHeight="1">
      <c r="A108" s="149" t="n">
        <v>107</v>
      </c>
      <c r="B108" s="149" t="n">
        <v>107</v>
      </c>
      <c r="C108" s="150" t="inlineStr">
        <is>
          <t>OPA</t>
        </is>
      </c>
      <c r="D108" s="150" t="inlineStr">
        <is>
          <t>Honorable Diputado</t>
        </is>
      </c>
      <c r="E108" s="151">
        <f>IF($J108="NO","",IF($M108="","",$M108))</f>
        <v/>
      </c>
      <c r="F108" s="150" t="inlineStr">
        <is>
          <t>Schalper Sepúlveda, Diego</t>
        </is>
      </c>
      <c r="G108" s="150" t="inlineStr">
        <is>
          <t>Diego</t>
        </is>
      </c>
      <c r="H108" s="150" t="inlineStr">
        <is>
          <t>Schalper</t>
        </is>
      </c>
      <c r="I108" s="150" t="inlineStr">
        <is>
          <t>Sepúlveda</t>
        </is>
      </c>
      <c r="J108" s="156" t="inlineStr">
        <is>
          <t>PENDIENTE</t>
        </is>
      </c>
      <c r="K108" s="150" t="inlineStr">
        <is>
          <t>Comisión de Futuro, Ciencia, Tecnología, Conocimiento e Innovación</t>
        </is>
      </c>
      <c r="L108" s="150" t="n"/>
      <c r="M108" s="151" t="inlineStr">
        <is>
          <t>VIP</t>
        </is>
      </c>
      <c r="N108" s="151">
        <f>IF($J108="NO","NO","SI")</f>
        <v/>
      </c>
      <c r="O108" s="151">
        <f>IF($J108="SI","🟢",IF($J108="NO","🔴","🟡"))</f>
        <v/>
      </c>
      <c r="P108" s="151" t="inlineStr">
        <is>
          <t>B7</t>
        </is>
      </c>
    </row>
    <row r="109" ht="24" customHeight="1">
      <c r="A109" s="153" t="n">
        <v>108</v>
      </c>
      <c r="B109" s="153" t="n">
        <v>108</v>
      </c>
      <c r="C109" s="154" t="inlineStr">
        <is>
          <t>OPA</t>
        </is>
      </c>
      <c r="D109" s="154" t="inlineStr">
        <is>
          <t>Honorable Diputado</t>
        </is>
      </c>
      <c r="E109" s="155">
        <f>IF($J109="NO","",IF($M109="","",$M109))</f>
        <v/>
      </c>
      <c r="F109" s="154" t="inlineStr">
        <is>
          <t>Serrano Salazar, Daniela</t>
        </is>
      </c>
      <c r="G109" s="154" t="inlineStr">
        <is>
          <t>Daniela</t>
        </is>
      </c>
      <c r="H109" s="154" t="inlineStr">
        <is>
          <t>Serrano</t>
        </is>
      </c>
      <c r="I109" s="154" t="inlineStr">
        <is>
          <t>Salazar</t>
        </is>
      </c>
      <c r="J109" s="156" t="inlineStr">
        <is>
          <t>PENDIENTE</t>
        </is>
      </c>
      <c r="K109" s="154" t="inlineStr">
        <is>
          <t>Comisión de Futuro, Ciencia, Tecnología, Conocimiento e Innovación</t>
        </is>
      </c>
      <c r="L109" s="154" t="n"/>
      <c r="M109" s="155" t="inlineStr">
        <is>
          <t>VIP</t>
        </is>
      </c>
      <c r="N109" s="155">
        <f>IF($J109="NO","NO","SI")</f>
        <v/>
      </c>
      <c r="O109" s="155">
        <f>IF($J109="SI","🟢",IF($J109="NO","🔴","🟡"))</f>
        <v/>
      </c>
      <c r="P109" s="155" t="inlineStr">
        <is>
          <t>B35</t>
        </is>
      </c>
    </row>
    <row r="110" ht="24" customHeight="1">
      <c r="A110" s="149" t="n">
        <v>109</v>
      </c>
      <c r="B110" s="149" t="n">
        <v>109</v>
      </c>
      <c r="C110" s="150" t="inlineStr">
        <is>
          <t>OPA</t>
        </is>
      </c>
      <c r="D110" s="150" t="inlineStr">
        <is>
          <t>Honorable Diputado</t>
        </is>
      </c>
      <c r="E110" s="151">
        <f>IF($J110="NO","",IF($M110="","",$M110))</f>
        <v/>
      </c>
      <c r="F110" s="150" t="inlineStr">
        <is>
          <t>Veloso Ávila, Consuelo</t>
        </is>
      </c>
      <c r="G110" s="150" t="inlineStr">
        <is>
          <t>Consuelo</t>
        </is>
      </c>
      <c r="H110" s="150" t="inlineStr">
        <is>
          <t>Veloso</t>
        </is>
      </c>
      <c r="I110" s="150" t="inlineStr">
        <is>
          <t>Ávila</t>
        </is>
      </c>
      <c r="J110" s="156" t="inlineStr">
        <is>
          <t>PENDIENTE</t>
        </is>
      </c>
      <c r="K110" s="150" t="inlineStr">
        <is>
          <t>Comisión de Futuro, Ciencia, Tecnología, Conocimiento e Innovación</t>
        </is>
      </c>
      <c r="L110" s="150" t="n"/>
      <c r="M110" s="151" t="inlineStr">
        <is>
          <t>VIP</t>
        </is>
      </c>
      <c r="N110" s="151">
        <f>IF($J110="NO","NO","SI")</f>
        <v/>
      </c>
      <c r="O110" s="151">
        <f>IF($J110="SI","🟢",IF($J110="NO","🔴","🟡"))</f>
        <v/>
      </c>
      <c r="P110" s="151" t="inlineStr">
        <is>
          <t>B6</t>
        </is>
      </c>
    </row>
    <row r="111" ht="24" customHeight="1">
      <c r="A111" s="153" t="n">
        <v>110</v>
      </c>
      <c r="B111" s="153" t="n">
        <v>110</v>
      </c>
      <c r="C111" s="154" t="inlineStr">
        <is>
          <t>OPA</t>
        </is>
      </c>
      <c r="D111" s="154" t="inlineStr">
        <is>
          <t>Honorable Diputado</t>
        </is>
      </c>
      <c r="E111" s="155">
        <f>IF($J111="NO","",IF($M111="","",$M111))</f>
        <v/>
      </c>
      <c r="F111" s="154" t="inlineStr">
        <is>
          <t>Winter Etcheberry, Gonzalo</t>
        </is>
      </c>
      <c r="G111" s="154" t="inlineStr">
        <is>
          <t>Gonzalo</t>
        </is>
      </c>
      <c r="H111" s="154" t="inlineStr">
        <is>
          <t>Winter</t>
        </is>
      </c>
      <c r="I111" s="154" t="inlineStr">
        <is>
          <t>Etcheberry</t>
        </is>
      </c>
      <c r="J111" s="156" t="inlineStr">
        <is>
          <t>PENDIENTE</t>
        </is>
      </c>
      <c r="K111" s="154" t="inlineStr">
        <is>
          <t>Comisión de Futuro, Ciencia, Tecnología, Conocimiento e Innovación</t>
        </is>
      </c>
      <c r="L111" s="154" t="n"/>
      <c r="M111" s="155" t="inlineStr">
        <is>
          <t>VIP</t>
        </is>
      </c>
      <c r="N111" s="155">
        <f>IF($J111="NO","NO","SI")</f>
        <v/>
      </c>
      <c r="O111" s="155">
        <f>IF($J111="SI","🟢",IF($J111="NO","🔴","🟡"))</f>
        <v/>
      </c>
      <c r="P111" s="155" t="inlineStr">
        <is>
          <t>B36</t>
        </is>
      </c>
    </row>
    <row r="112" ht="24" customHeight="1">
      <c r="A112" s="149" t="n">
        <v>111</v>
      </c>
      <c r="B112" s="149" t="n">
        <v>111</v>
      </c>
      <c r="C112" s="150" t="inlineStr">
        <is>
          <t>OPA</t>
        </is>
      </c>
      <c r="D112" s="150" t="inlineStr">
        <is>
          <t>Honorable Diputado</t>
        </is>
      </c>
      <c r="E112" s="151">
        <f>IF($J112="NO","",IF($M112="","",$M112))</f>
        <v/>
      </c>
      <c r="F112" s="150" t="inlineStr">
        <is>
          <t>Yeomans Araya, Gael</t>
        </is>
      </c>
      <c r="G112" s="150" t="inlineStr">
        <is>
          <t>Gael</t>
        </is>
      </c>
      <c r="H112" s="150" t="inlineStr">
        <is>
          <t>Yeomans</t>
        </is>
      </c>
      <c r="I112" s="150" t="inlineStr">
        <is>
          <t>Araya</t>
        </is>
      </c>
      <c r="J112" s="156" t="inlineStr">
        <is>
          <t>PENDIENTE</t>
        </is>
      </c>
      <c r="K112" s="150" t="inlineStr">
        <is>
          <t>Comisión de Futuro, Ciencia, Tecnología, Conocimiento e Innovación</t>
        </is>
      </c>
      <c r="L112" s="150" t="n"/>
      <c r="M112" s="151" t="inlineStr">
        <is>
          <t>VIP</t>
        </is>
      </c>
      <c r="N112" s="151">
        <f>IF($J112="NO","NO","SI")</f>
        <v/>
      </c>
      <c r="O112" s="151">
        <f>IF($J112="SI","🟢",IF($J112="NO","🔴","🟡"))</f>
        <v/>
      </c>
      <c r="P112" s="151" t="inlineStr">
        <is>
          <t>B5</t>
        </is>
      </c>
    </row>
    <row r="113" ht="24" customHeight="1">
      <c r="A113" s="153" t="n">
        <v>112</v>
      </c>
      <c r="B113" s="153" t="n">
        <v>112</v>
      </c>
      <c r="C113" s="154" t="inlineStr">
        <is>
          <t>OPA</t>
        </is>
      </c>
      <c r="D113" s="154" t="inlineStr">
        <is>
          <t>Honorable Diputado</t>
        </is>
      </c>
      <c r="E113" s="155">
        <f>IF($J113="NO","",IF($M113="","",$M113))</f>
        <v/>
      </c>
      <c r="F113" s="154" t="inlineStr">
        <is>
          <t>Arroyo Muñoz, Roberto</t>
        </is>
      </c>
      <c r="G113" s="154" t="inlineStr">
        <is>
          <t>Roberto</t>
        </is>
      </c>
      <c r="H113" s="154" t="inlineStr">
        <is>
          <t>Arroyo</t>
        </is>
      </c>
      <c r="I113" s="154" t="inlineStr">
        <is>
          <t>Muñoz</t>
        </is>
      </c>
      <c r="J113" s="152" t="inlineStr">
        <is>
          <t>SI</t>
        </is>
      </c>
      <c r="K113" s="154" t="inlineStr">
        <is>
          <t>Diputado Distrito 20</t>
        </is>
      </c>
      <c r="L113" s="154" t="n"/>
      <c r="M113" s="155" t="inlineStr">
        <is>
          <t>VIP</t>
        </is>
      </c>
      <c r="N113" s="155">
        <f>IF($J113="NO","NO","SI")</f>
        <v/>
      </c>
      <c r="O113" s="155">
        <f>IF($J113="SI","🟢",IF($J113="NO","🔴","🟡"))</f>
        <v/>
      </c>
      <c r="P113" s="155" t="inlineStr">
        <is>
          <t>B37</t>
        </is>
      </c>
    </row>
    <row r="114" ht="24" customHeight="1">
      <c r="A114" s="149" t="n">
        <v>113</v>
      </c>
      <c r="B114" s="149" t="n">
        <v>113</v>
      </c>
      <c r="C114" s="150" t="inlineStr">
        <is>
          <t>OPA</t>
        </is>
      </c>
      <c r="D114" s="150" t="inlineStr">
        <is>
          <t>Honorable Diputado</t>
        </is>
      </c>
      <c r="E114" s="151">
        <f>IF($J114="NO","",IF($M114="","",$M114))</f>
        <v/>
      </c>
      <c r="F114" s="150" t="inlineStr">
        <is>
          <t>Bobadilla Muñoz, Sergio</t>
        </is>
      </c>
      <c r="G114" s="150" t="inlineStr">
        <is>
          <t>Sergio</t>
        </is>
      </c>
      <c r="H114" s="150" t="inlineStr">
        <is>
          <t>Bobadilla</t>
        </is>
      </c>
      <c r="I114" s="150" t="inlineStr">
        <is>
          <t>Muñoz</t>
        </is>
      </c>
      <c r="J114" s="152" t="inlineStr">
        <is>
          <t>SI</t>
        </is>
      </c>
      <c r="K114" s="150" t="inlineStr">
        <is>
          <t>Diputado Distrito 20</t>
        </is>
      </c>
      <c r="L114" s="150" t="n"/>
      <c r="M114" s="151" t="inlineStr">
        <is>
          <t>VIP</t>
        </is>
      </c>
      <c r="N114" s="151">
        <f>IF($J114="NO","NO","SI")</f>
        <v/>
      </c>
      <c r="O114" s="151">
        <f>IF($J114="SI","🟢",IF($J114="NO","🔴","🟡"))</f>
        <v/>
      </c>
      <c r="P114" s="151" t="inlineStr">
        <is>
          <t>B4</t>
        </is>
      </c>
    </row>
    <row r="115" ht="24" customHeight="1">
      <c r="A115" s="153" t="n">
        <v>114</v>
      </c>
      <c r="B115" s="153" t="n">
        <v>114</v>
      </c>
      <c r="C115" s="154" t="inlineStr">
        <is>
          <t>OPA</t>
        </is>
      </c>
      <c r="D115" s="154" t="inlineStr">
        <is>
          <t>Honorable Diputado</t>
        </is>
      </c>
      <c r="E115" s="155">
        <f>IF($J115="NO","",IF($M115="","",$M115))</f>
        <v/>
      </c>
      <c r="F115" s="154" t="inlineStr">
        <is>
          <t>Charpentier Rajcevich, Paz</t>
        </is>
      </c>
      <c r="G115" s="154" t="inlineStr">
        <is>
          <t>Paz</t>
        </is>
      </c>
      <c r="H115" s="154" t="inlineStr">
        <is>
          <t>Charpentier</t>
        </is>
      </c>
      <c r="I115" s="154" t="inlineStr">
        <is>
          <t>Rajcevich</t>
        </is>
      </c>
      <c r="J115" s="156" t="inlineStr">
        <is>
          <t>PENDIENTE</t>
        </is>
      </c>
      <c r="K115" s="154" t="inlineStr">
        <is>
          <t>Diputado Distrito 20</t>
        </is>
      </c>
      <c r="L115" s="154" t="n"/>
      <c r="M115" s="155" t="inlineStr">
        <is>
          <t>VIP</t>
        </is>
      </c>
      <c r="N115" s="155">
        <f>IF($J115="NO","NO","SI")</f>
        <v/>
      </c>
      <c r="O115" s="155">
        <f>IF($J115="SI","🟢",IF($J115="NO","🔴","🟡"))</f>
        <v/>
      </c>
      <c r="P115" s="155" t="inlineStr">
        <is>
          <t>B38</t>
        </is>
      </c>
    </row>
    <row r="116" ht="24" customHeight="1">
      <c r="A116" s="149" t="n">
        <v>115</v>
      </c>
      <c r="B116" s="149" t="n">
        <v>115</v>
      </c>
      <c r="C116" s="150" t="inlineStr">
        <is>
          <t>OPA</t>
        </is>
      </c>
      <c r="D116" s="150" t="inlineStr">
        <is>
          <t>Honorable Diputado</t>
        </is>
      </c>
      <c r="E116" s="151">
        <f>IF($J116="NO","",IF($M116="","",$M116))</f>
        <v/>
      </c>
      <c r="F116" s="150" t="inlineStr">
        <is>
          <t>Muñoz González, Francesca</t>
        </is>
      </c>
      <c r="G116" s="150" t="inlineStr">
        <is>
          <t>Francesca</t>
        </is>
      </c>
      <c r="H116" s="150" t="inlineStr">
        <is>
          <t>Muñoz</t>
        </is>
      </c>
      <c r="I116" s="150" t="inlineStr">
        <is>
          <t>González</t>
        </is>
      </c>
      <c r="J116" s="152" t="inlineStr">
        <is>
          <t>SI</t>
        </is>
      </c>
      <c r="K116" s="150" t="inlineStr">
        <is>
          <t>Diputado Distrito 20</t>
        </is>
      </c>
      <c r="L116" s="150" t="n"/>
      <c r="M116" s="151" t="inlineStr">
        <is>
          <t>VIP</t>
        </is>
      </c>
      <c r="N116" s="151">
        <f>IF($J116="NO","NO","SI")</f>
        <v/>
      </c>
      <c r="O116" s="151">
        <f>IF($J116="SI","🟢",IF($J116="NO","🔴","🟡"))</f>
        <v/>
      </c>
      <c r="P116" s="151" t="inlineStr">
        <is>
          <t>B3</t>
        </is>
      </c>
    </row>
    <row r="117" ht="24" customHeight="1">
      <c r="A117" s="153" t="n">
        <v>116</v>
      </c>
      <c r="B117" s="153" t="n">
        <v>116</v>
      </c>
      <c r="C117" s="154" t="inlineStr">
        <is>
          <t>OPA</t>
        </is>
      </c>
      <c r="D117" s="154" t="inlineStr">
        <is>
          <t>Honorable Diputado</t>
        </is>
      </c>
      <c r="E117" s="155">
        <f>IF($J117="NO","",IF($M117="","",$M117))</f>
        <v/>
      </c>
      <c r="F117" s="154" t="inlineStr">
        <is>
          <t>Ortíz Vera, Álvaro</t>
        </is>
      </c>
      <c r="G117" s="154" t="inlineStr">
        <is>
          <t>Álvaro</t>
        </is>
      </c>
      <c r="H117" s="154" t="inlineStr">
        <is>
          <t>Ortíz</t>
        </is>
      </c>
      <c r="I117" s="154" t="inlineStr">
        <is>
          <t>Vera</t>
        </is>
      </c>
      <c r="J117" s="156" t="inlineStr">
        <is>
          <t>PENDIENTE</t>
        </is>
      </c>
      <c r="K117" s="154" t="inlineStr">
        <is>
          <t>Diputado Distrito 20</t>
        </is>
      </c>
      <c r="L117" s="154" t="n"/>
      <c r="M117" s="155" t="inlineStr">
        <is>
          <t>VIP</t>
        </is>
      </c>
      <c r="N117" s="155">
        <f>IF($J117="NO","NO","SI")</f>
        <v/>
      </c>
      <c r="O117" s="155">
        <f>IF($J117="SI","🟢",IF($J117="NO","🔴","🟡"))</f>
        <v/>
      </c>
      <c r="P117" s="155" t="inlineStr">
        <is>
          <t>B39</t>
        </is>
      </c>
    </row>
    <row r="118" ht="24" customHeight="1">
      <c r="A118" s="149" t="n">
        <v>117</v>
      </c>
      <c r="B118" s="149" t="n">
        <v>117</v>
      </c>
      <c r="C118" s="150" t="inlineStr">
        <is>
          <t>OPA</t>
        </is>
      </c>
      <c r="D118" s="150" t="inlineStr">
        <is>
          <t>Honorable Diputado</t>
        </is>
      </c>
      <c r="E118" s="151">
        <f>IF($J118="NO","",IF($M118="","",$M118))</f>
        <v/>
      </c>
      <c r="F118" s="150" t="inlineStr">
        <is>
          <t>Pérez Cartes, Marlene</t>
        </is>
      </c>
      <c r="G118" s="150" t="inlineStr">
        <is>
          <t>Marlene</t>
        </is>
      </c>
      <c r="H118" s="150" t="inlineStr">
        <is>
          <t>Pérez</t>
        </is>
      </c>
      <c r="I118" s="150" t="inlineStr">
        <is>
          <t>Cartes</t>
        </is>
      </c>
      <c r="J118" s="152" t="inlineStr">
        <is>
          <t>SI</t>
        </is>
      </c>
      <c r="K118" s="150" t="inlineStr">
        <is>
          <t>Diputado Distrito 20</t>
        </is>
      </c>
      <c r="L118" s="150" t="n"/>
      <c r="M118" s="151" t="inlineStr">
        <is>
          <t>VIP</t>
        </is>
      </c>
      <c r="N118" s="151">
        <f>IF($J118="NO","NO","SI")</f>
        <v/>
      </c>
      <c r="O118" s="151">
        <f>IF($J118="SI","🟢",IF($J118="NO","🔴","🟡"))</f>
        <v/>
      </c>
      <c r="P118" s="151" t="inlineStr">
        <is>
          <t>B2</t>
        </is>
      </c>
    </row>
    <row r="119" ht="24" customHeight="1">
      <c r="A119" s="153" t="n">
        <v>118</v>
      </c>
      <c r="B119" s="153" t="n">
        <v>118</v>
      </c>
      <c r="C119" s="154" t="inlineStr">
        <is>
          <t>OPA</t>
        </is>
      </c>
      <c r="D119" s="154" t="inlineStr">
        <is>
          <t>Honorable Diputado</t>
        </is>
      </c>
      <c r="E119" s="155">
        <f>IF($J119="NO","",IF($M119="","",$M119))</f>
        <v/>
      </c>
      <c r="F119" s="154" t="inlineStr">
        <is>
          <t>Rivas Villalobos, José</t>
        </is>
      </c>
      <c r="G119" s="154" t="inlineStr">
        <is>
          <t>José</t>
        </is>
      </c>
      <c r="H119" s="154" t="inlineStr">
        <is>
          <t>Rivas</t>
        </is>
      </c>
      <c r="I119" s="154" t="inlineStr">
        <is>
          <t>Villalobos</t>
        </is>
      </c>
      <c r="J119" s="152" t="inlineStr">
        <is>
          <t>SI</t>
        </is>
      </c>
      <c r="K119" s="154" t="inlineStr">
        <is>
          <t>Diputado Distrito 20</t>
        </is>
      </c>
      <c r="L119" s="154" t="n"/>
      <c r="M119" s="155" t="inlineStr">
        <is>
          <t>VIP</t>
        </is>
      </c>
      <c r="N119" s="155">
        <f>IF($J119="NO","NO","SI")</f>
        <v/>
      </c>
      <c r="O119" s="155">
        <f>IF($J119="SI","🟢",IF($J119="NO","🔴","🟡"))</f>
        <v/>
      </c>
      <c r="P119" s="155" t="inlineStr">
        <is>
          <t>B40</t>
        </is>
      </c>
    </row>
    <row r="120" ht="24" customHeight="1">
      <c r="A120" s="149" t="n">
        <v>119</v>
      </c>
      <c r="B120" s="149" t="n">
        <v>119</v>
      </c>
      <c r="C120" s="150" t="inlineStr">
        <is>
          <t>OPA</t>
        </is>
      </c>
      <c r="D120" s="150" t="inlineStr">
        <is>
          <t>Honorable Diputado</t>
        </is>
      </c>
      <c r="E120" s="151">
        <f>IF($J120="NO","",IF($M120="","",$M120))</f>
        <v/>
      </c>
      <c r="F120" s="150" t="inlineStr">
        <is>
          <t>Betancurt Delgado, Lilian</t>
        </is>
      </c>
      <c r="G120" s="150" t="inlineStr">
        <is>
          <t>Lilian</t>
        </is>
      </c>
      <c r="H120" s="150" t="inlineStr">
        <is>
          <t>Betancurt</t>
        </is>
      </c>
      <c r="I120" s="150" t="inlineStr">
        <is>
          <t>Delgado</t>
        </is>
      </c>
      <c r="J120" s="156" t="inlineStr">
        <is>
          <t>PENDIENTE</t>
        </is>
      </c>
      <c r="K120" s="150" t="inlineStr">
        <is>
          <t>Diputado Distrito 21</t>
        </is>
      </c>
      <c r="L120" s="150" t="n"/>
      <c r="M120" s="151" t="inlineStr">
        <is>
          <t>VIP</t>
        </is>
      </c>
      <c r="N120" s="151">
        <f>IF($J120="NO","NO","SI")</f>
        <v/>
      </c>
      <c r="O120" s="151">
        <f>IF($J120="SI","🟢",IF($J120="NO","🔴","🟡"))</f>
        <v/>
      </c>
      <c r="P120" s="151" t="inlineStr">
        <is>
          <t>B1</t>
        </is>
      </c>
    </row>
    <row r="121" ht="24" customHeight="1">
      <c r="A121" s="153" t="n">
        <v>120</v>
      </c>
      <c r="B121" s="153" t="n">
        <v>120</v>
      </c>
      <c r="C121" s="154" t="inlineStr">
        <is>
          <t>OPA</t>
        </is>
      </c>
      <c r="D121" s="154" t="inlineStr">
        <is>
          <t>Honorable Diputado</t>
        </is>
      </c>
      <c r="E121" s="155">
        <f>IF($J121="NO","",IF($M121="","",$M121))</f>
        <v/>
      </c>
      <c r="F121" s="154" t="inlineStr">
        <is>
          <t>Pérez Olea, Joanna</t>
        </is>
      </c>
      <c r="G121" s="154" t="inlineStr">
        <is>
          <t>Joanna</t>
        </is>
      </c>
      <c r="H121" s="154" t="inlineStr">
        <is>
          <t>Pérez</t>
        </is>
      </c>
      <c r="I121" s="154" t="inlineStr">
        <is>
          <t>Olea</t>
        </is>
      </c>
      <c r="J121" s="156" t="inlineStr">
        <is>
          <t>PENDIENTE</t>
        </is>
      </c>
      <c r="K121" s="154" t="inlineStr">
        <is>
          <t>Diputado Distrito 21</t>
        </is>
      </c>
      <c r="L121" s="154" t="n"/>
      <c r="M121" s="155" t="inlineStr">
        <is>
          <t>VIP</t>
        </is>
      </c>
      <c r="N121" s="155">
        <f>IF($J121="NO","NO","SI")</f>
        <v/>
      </c>
      <c r="O121" s="155">
        <f>IF($J121="SI","🟢",IF($J121="NO","🔴","🟡"))</f>
        <v/>
      </c>
      <c r="P121" s="155" t="inlineStr">
        <is>
          <t>B41</t>
        </is>
      </c>
    </row>
    <row r="122" ht="24" customHeight="1">
      <c r="A122" s="149" t="n">
        <v>121</v>
      </c>
      <c r="B122" s="149" t="n">
        <v>121</v>
      </c>
      <c r="C122" s="150" t="inlineStr">
        <is>
          <t>OPA</t>
        </is>
      </c>
      <c r="D122" s="150" t="inlineStr">
        <is>
          <t>Honorable Diputado</t>
        </is>
      </c>
      <c r="E122" s="151">
        <f>IF($J122="NO","",IF($M122="","",$M122))</f>
        <v/>
      </c>
      <c r="F122" s="150" t="inlineStr">
        <is>
          <t>Pinilla Valencia, Patricio</t>
        </is>
      </c>
      <c r="G122" s="150" t="inlineStr">
        <is>
          <t>Patricio</t>
        </is>
      </c>
      <c r="H122" s="150" t="inlineStr">
        <is>
          <t>Pinilla</t>
        </is>
      </c>
      <c r="I122" s="150" t="inlineStr">
        <is>
          <t>Valencia</t>
        </is>
      </c>
      <c r="J122" s="157" t="inlineStr">
        <is>
          <t>NO</t>
        </is>
      </c>
      <c r="K122" s="150" t="inlineStr">
        <is>
          <t>Diputado Distrito 21</t>
        </is>
      </c>
      <c r="L122" s="150" t="n"/>
      <c r="M122" s="151" t="inlineStr">
        <is>
          <t>VIP</t>
        </is>
      </c>
      <c r="N122" s="151">
        <f>IF($J122="NO","NO","SI")</f>
        <v/>
      </c>
      <c r="O122" s="151">
        <f>IF($J122="SI","🟢",IF($J122="NO","🔴","🟡"))</f>
        <v/>
      </c>
      <c r="P122" s="151" t="inlineStr"/>
    </row>
    <row r="123" ht="24" customHeight="1">
      <c r="A123" s="153" t="n">
        <v>122</v>
      </c>
      <c r="B123" s="153" t="n">
        <v>122</v>
      </c>
      <c r="C123" s="154" t="inlineStr">
        <is>
          <t>OPA</t>
        </is>
      </c>
      <c r="D123" s="154" t="inlineStr">
        <is>
          <t>Honorable Diputado</t>
        </is>
      </c>
      <c r="E123" s="155">
        <f>IF($J123="NO","",IF($M123="","",$M123))</f>
        <v/>
      </c>
      <c r="F123" s="154" t="inlineStr">
        <is>
          <t>Urruticoechea Ríos, Cristóbal</t>
        </is>
      </c>
      <c r="G123" s="154" t="inlineStr">
        <is>
          <t>Cristóbal</t>
        </is>
      </c>
      <c r="H123" s="154" t="inlineStr">
        <is>
          <t>Urruticoechea</t>
        </is>
      </c>
      <c r="I123" s="154" t="inlineStr">
        <is>
          <t>Ríos</t>
        </is>
      </c>
      <c r="J123" s="156" t="inlineStr">
        <is>
          <t>PENDIENTE</t>
        </is>
      </c>
      <c r="K123" s="154" t="inlineStr">
        <is>
          <t>Diputado Distrito 21</t>
        </is>
      </c>
      <c r="L123" s="154" t="n"/>
      <c r="M123" s="155" t="inlineStr">
        <is>
          <t>VIP</t>
        </is>
      </c>
      <c r="N123" s="155">
        <f>IF($J123="NO","NO","SI")</f>
        <v/>
      </c>
      <c r="O123" s="155">
        <f>IF($J123="SI","🟢",IF($J123="NO","🔴","🟡"))</f>
        <v/>
      </c>
      <c r="P123" s="155" t="inlineStr">
        <is>
          <t>C21</t>
        </is>
      </c>
    </row>
    <row r="124" ht="24" customHeight="1">
      <c r="A124" s="149" t="n">
        <v>123</v>
      </c>
      <c r="B124" s="149" t="n">
        <v>123</v>
      </c>
      <c r="C124" s="150" t="inlineStr">
        <is>
          <t>OPA</t>
        </is>
      </c>
      <c r="D124" s="150" t="inlineStr">
        <is>
          <t>Honorable Diputado</t>
        </is>
      </c>
      <c r="E124" s="151">
        <f>IF($J124="NO","",IF($M124="","",$M124))</f>
        <v/>
      </c>
      <c r="F124" s="150" t="inlineStr">
        <is>
          <t>Weisse Novoa, Flor</t>
        </is>
      </c>
      <c r="G124" s="150" t="inlineStr">
        <is>
          <t>Flor</t>
        </is>
      </c>
      <c r="H124" s="150" t="inlineStr">
        <is>
          <t>Weisse</t>
        </is>
      </c>
      <c r="I124" s="150" t="inlineStr">
        <is>
          <t>Novoa</t>
        </is>
      </c>
      <c r="J124" s="156" t="inlineStr">
        <is>
          <t>PENDIENTE</t>
        </is>
      </c>
      <c r="K124" s="150" t="inlineStr">
        <is>
          <t>Diputado Distrito 21</t>
        </is>
      </c>
      <c r="L124" s="150" t="n"/>
      <c r="M124" s="151" t="inlineStr">
        <is>
          <t>VIP</t>
        </is>
      </c>
      <c r="N124" s="151">
        <f>IF($J124="NO","NO","SI")</f>
        <v/>
      </c>
      <c r="O124" s="151">
        <f>IF($J124="SI","🟢",IF($J124="NO","🔴","🟡"))</f>
        <v/>
      </c>
      <c r="P124" s="151" t="inlineStr">
        <is>
          <t>C20</t>
        </is>
      </c>
    </row>
    <row r="125" ht="24" customHeight="1">
      <c r="A125" s="153" t="n">
        <v>124</v>
      </c>
      <c r="B125" s="153" t="n">
        <v>124</v>
      </c>
      <c r="C125" s="154" t="inlineStr">
        <is>
          <t>OPA</t>
        </is>
      </c>
      <c r="D125" s="154" t="inlineStr">
        <is>
          <t>Subsecretario</t>
        </is>
      </c>
      <c r="E125" s="155">
        <f>IF($J125="NO","",IF($M125="","",$M125))</f>
        <v/>
      </c>
      <c r="F125" s="154" t="inlineStr">
        <is>
          <t>Torres Espinosa, Patricio</t>
        </is>
      </c>
      <c r="G125" s="154" t="inlineStr">
        <is>
          <t>Patricio</t>
        </is>
      </c>
      <c r="H125" s="154" t="inlineStr">
        <is>
          <t>Torres</t>
        </is>
      </c>
      <c r="I125" s="154" t="inlineStr">
        <is>
          <t>Espinosa</t>
        </is>
      </c>
      <c r="J125" s="157" t="inlineStr">
        <is>
          <t>NO</t>
        </is>
      </c>
      <c r="K125" s="154" t="inlineStr">
        <is>
          <t>Subsecretario de Relaciones Exteriores</t>
        </is>
      </c>
      <c r="L125" s="154" t="n"/>
      <c r="M125" s="155" t="inlineStr">
        <is>
          <t>VIP</t>
        </is>
      </c>
      <c r="N125" s="155">
        <f>IF($J125="NO","NO","SI")</f>
        <v/>
      </c>
      <c r="O125" s="155">
        <f>IF($J125="SI","🟢",IF($J125="NO","🔴","🟡"))</f>
        <v/>
      </c>
      <c r="P125" s="155" t="inlineStr"/>
    </row>
    <row r="126" ht="24" customHeight="1">
      <c r="A126" s="149" t="n">
        <v>125</v>
      </c>
      <c r="B126" s="149" t="n">
        <v>125</v>
      </c>
      <c r="C126" s="150" t="inlineStr">
        <is>
          <t>OPA</t>
        </is>
      </c>
      <c r="D126" s="150" t="inlineStr">
        <is>
          <t>Subsecretario</t>
        </is>
      </c>
      <c r="E126" s="151">
        <f>IF($J126="NO","",IF($M126="","",$M126))</f>
        <v/>
      </c>
      <c r="F126" s="150" t="inlineStr">
        <is>
          <t>Álvarez Aguirre, Rodrigo</t>
        </is>
      </c>
      <c r="G126" s="150" t="inlineStr">
        <is>
          <t>Rodrigo</t>
        </is>
      </c>
      <c r="H126" s="150" t="inlineStr">
        <is>
          <t>Álvarez</t>
        </is>
      </c>
      <c r="I126" s="150" t="inlineStr">
        <is>
          <t>Aguirre</t>
        </is>
      </c>
      <c r="J126" s="152" t="inlineStr">
        <is>
          <t>SI</t>
        </is>
      </c>
      <c r="K126" s="150" t="inlineStr">
        <is>
          <t>*Subsecretario de Defensa</t>
        </is>
      </c>
      <c r="L126" s="150" t="n"/>
      <c r="M126" s="151" t="inlineStr">
        <is>
          <t>VIP</t>
        </is>
      </c>
      <c r="N126" s="151">
        <f>IF($J126="NO","NO","SI")</f>
        <v/>
      </c>
      <c r="O126" s="151">
        <f>IF($J126="SI","🟢",IF($J126="NO","🔴","🟡"))</f>
        <v/>
      </c>
      <c r="P126" s="151" t="inlineStr">
        <is>
          <t>C22</t>
        </is>
      </c>
    </row>
    <row r="127" ht="24" customHeight="1">
      <c r="A127" s="153" t="n">
        <v>126</v>
      </c>
      <c r="B127" s="153" t="n">
        <v>126</v>
      </c>
      <c r="C127" s="154" t="inlineStr">
        <is>
          <t>OPA</t>
        </is>
      </c>
      <c r="D127" s="154" t="inlineStr">
        <is>
          <t>Subsecretario</t>
        </is>
      </c>
      <c r="E127" s="155">
        <f>IF($J127="NO","",IF($M127="","",$M127))</f>
        <v/>
      </c>
      <c r="F127" s="154" t="inlineStr">
        <is>
          <t>Bolívar Romero, Christian</t>
        </is>
      </c>
      <c r="G127" s="154" t="inlineStr">
        <is>
          <t>Christian</t>
        </is>
      </c>
      <c r="H127" s="154" t="inlineStr">
        <is>
          <t>Bolívar</t>
        </is>
      </c>
      <c r="I127" s="154" t="inlineStr">
        <is>
          <t>Romero</t>
        </is>
      </c>
      <c r="J127" s="152" t="inlineStr">
        <is>
          <t>SI</t>
        </is>
      </c>
      <c r="K127" s="154" t="inlineStr">
        <is>
          <t>*Subsecretario de las Fuerzas Armadas</t>
        </is>
      </c>
      <c r="L127" s="154" t="n"/>
      <c r="M127" s="155" t="inlineStr">
        <is>
          <t>VIP</t>
        </is>
      </c>
      <c r="N127" s="155">
        <f>IF($J127="NO","NO","SI")</f>
        <v/>
      </c>
      <c r="O127" s="155">
        <f>IF($J127="SI","🟢",IF($J127="NO","🔴","🟡"))</f>
        <v/>
      </c>
      <c r="P127" s="155" t="inlineStr">
        <is>
          <t>C19</t>
        </is>
      </c>
    </row>
    <row r="128" ht="24" customHeight="1">
      <c r="A128" s="149" t="n">
        <v>127</v>
      </c>
      <c r="B128" s="149" t="n">
        <v>127</v>
      </c>
      <c r="C128" s="150" t="inlineStr">
        <is>
          <t>OPA</t>
        </is>
      </c>
      <c r="D128" s="150" t="inlineStr">
        <is>
          <t>Subsecretario</t>
        </is>
      </c>
      <c r="E128" s="151">
        <f>IF($J128="NO","",IF($M128="","",$M128))</f>
        <v/>
      </c>
      <c r="F128" s="150" t="inlineStr">
        <is>
          <t>Rodríguez Oyarzún, Juan Pablo</t>
        </is>
      </c>
      <c r="G128" s="150" t="inlineStr">
        <is>
          <t>Juan Pablo</t>
        </is>
      </c>
      <c r="H128" s="150" t="inlineStr">
        <is>
          <t>Rodríguez</t>
        </is>
      </c>
      <c r="I128" s="150" t="inlineStr">
        <is>
          <t>Oyarzún</t>
        </is>
      </c>
      <c r="J128" s="157" t="inlineStr">
        <is>
          <t>NO</t>
        </is>
      </c>
      <c r="K128" s="150" t="inlineStr">
        <is>
          <t>Subsecretario de Hacienda</t>
        </is>
      </c>
      <c r="L128" s="150" t="n"/>
      <c r="M128" s="151" t="inlineStr">
        <is>
          <t>VIP</t>
        </is>
      </c>
      <c r="N128" s="151">
        <f>IF($J128="NO","NO","SI")</f>
        <v/>
      </c>
      <c r="O128" s="151">
        <f>IF($J128="SI","🟢",IF($J128="NO","🔴","🟡"))</f>
        <v/>
      </c>
      <c r="P128" s="151" t="inlineStr"/>
    </row>
    <row r="129" ht="24" customHeight="1">
      <c r="A129" s="153" t="n">
        <v>128</v>
      </c>
      <c r="B129" s="153" t="n">
        <v>128</v>
      </c>
      <c r="C129" s="154" t="inlineStr">
        <is>
          <t>OPA</t>
        </is>
      </c>
      <c r="D129" s="154" t="inlineStr">
        <is>
          <t>Subsecretario</t>
        </is>
      </c>
      <c r="E129" s="155">
        <f>IF($J129="NO","",IF($M129="","",$M129))</f>
        <v/>
      </c>
      <c r="F129" s="154" t="inlineStr">
        <is>
          <t>Franz Koehler, Karl</t>
        </is>
      </c>
      <c r="G129" s="154" t="inlineStr">
        <is>
          <t>Karlfrans</t>
        </is>
      </c>
      <c r="H129" s="154" t="inlineStr">
        <is>
          <t>Koehler</t>
        </is>
      </c>
      <c r="I129" s="154" t="inlineStr">
        <is>
          <t>Dunkler</t>
        </is>
      </c>
      <c r="J129" s="157" t="inlineStr">
        <is>
          <t>NO</t>
        </is>
      </c>
      <c r="K129" s="154" t="inlineStr">
        <is>
          <t>Subsecretario de Economía y Empresas de Menor Tamaño</t>
        </is>
      </c>
      <c r="L129" s="154" t="n"/>
      <c r="M129" s="155" t="inlineStr">
        <is>
          <t>VIP</t>
        </is>
      </c>
      <c r="N129" s="155">
        <f>IF($J129="NO","NO","SI")</f>
        <v/>
      </c>
      <c r="O129" s="155">
        <f>IF($J129="SI","🟢",IF($J129="NO","🔴","🟡"))</f>
        <v/>
      </c>
      <c r="P129" s="155" t="inlineStr"/>
    </row>
    <row r="130" ht="24" customHeight="1">
      <c r="A130" s="149" t="n">
        <v>129</v>
      </c>
      <c r="B130" s="149" t="n">
        <v>129</v>
      </c>
      <c r="C130" s="150" t="inlineStr">
        <is>
          <t>OPA</t>
        </is>
      </c>
      <c r="D130" s="150" t="inlineStr">
        <is>
          <t>Subsecretario</t>
        </is>
      </c>
      <c r="E130" s="151">
        <f>IF($J130="NO","",IF($M130="","",$M130))</f>
        <v/>
      </c>
      <c r="F130" s="150" t="inlineStr">
        <is>
          <t>Urrutia Silva, Osvaldo</t>
        </is>
      </c>
      <c r="G130" s="150" t="inlineStr">
        <is>
          <t>Osvaldo</t>
        </is>
      </c>
      <c r="H130" s="150" t="inlineStr">
        <is>
          <t>Urrutia</t>
        </is>
      </c>
      <c r="I130" s="150" t="inlineStr">
        <is>
          <t>Silva</t>
        </is>
      </c>
      <c r="J130" s="157" t="inlineStr">
        <is>
          <t>NO</t>
        </is>
      </c>
      <c r="K130" s="150" t="inlineStr">
        <is>
          <t>Subsecretario de Pesca y Acuicultura</t>
        </is>
      </c>
      <c r="L130" s="150" t="n"/>
      <c r="M130" s="151" t="inlineStr">
        <is>
          <t>VIP</t>
        </is>
      </c>
      <c r="N130" s="151">
        <f>IF($J130="NO","NO","SI")</f>
        <v/>
      </c>
      <c r="O130" s="151">
        <f>IF($J130="SI","🟢",IF($J130="NO","🔴","🟡"))</f>
        <v/>
      </c>
      <c r="P130" s="151" t="inlineStr"/>
    </row>
    <row r="131" ht="24" customHeight="1">
      <c r="A131" s="153" t="n">
        <v>130</v>
      </c>
      <c r="B131" s="153" t="n">
        <v>130</v>
      </c>
      <c r="C131" s="154" t="inlineStr">
        <is>
          <t>OPA</t>
        </is>
      </c>
      <c r="D131" s="154" t="inlineStr">
        <is>
          <t>Subsecretario</t>
        </is>
      </c>
      <c r="E131" s="155">
        <f>IF($J131="NO","",IF($M131="","",$M131))</f>
        <v/>
      </c>
      <c r="F131" s="154" t="inlineStr">
        <is>
          <t>Araos Bralic, Rafael</t>
        </is>
      </c>
      <c r="G131" s="154" t="inlineStr">
        <is>
          <t>Rafael</t>
        </is>
      </c>
      <c r="H131" s="154" t="inlineStr">
        <is>
          <t>Araos</t>
        </is>
      </c>
      <c r="I131" s="154" t="inlineStr">
        <is>
          <t>Bralic</t>
        </is>
      </c>
      <c r="J131" s="152" t="inlineStr">
        <is>
          <t>SI</t>
        </is>
      </c>
      <c r="K131" s="154" t="inlineStr">
        <is>
          <t>Subsecretaria de Ciencia, Tecnología, Conocimiento e Innovación</t>
        </is>
      </c>
      <c r="L131" s="154" t="n"/>
      <c r="M131" s="155" t="inlineStr">
        <is>
          <t>VIP</t>
        </is>
      </c>
      <c r="N131" s="155">
        <f>IF($J131="NO","NO","SI")</f>
        <v/>
      </c>
      <c r="O131" s="155">
        <f>IF($J131="SI","🟢",IF($J131="NO","🔴","🟡"))</f>
        <v/>
      </c>
      <c r="P131" s="155" t="inlineStr">
        <is>
          <t>C23</t>
        </is>
      </c>
    </row>
    <row r="132" ht="24" customHeight="1">
      <c r="A132" s="149" t="n">
        <v>131</v>
      </c>
      <c r="B132" s="149" t="n">
        <v>131</v>
      </c>
      <c r="C132" s="150" t="inlineStr">
        <is>
          <t>OPA</t>
        </is>
      </c>
      <c r="D132" s="150" t="inlineStr">
        <is>
          <t>Vicealmirante</t>
        </is>
      </c>
      <c r="E132" s="151">
        <f>IF($J132="NO","",IF($M132="","",$M132))</f>
        <v/>
      </c>
      <c r="F132" s="150" t="inlineStr">
        <is>
          <t>Cacho Morán, Julio</t>
        </is>
      </c>
      <c r="G132" s="150" t="inlineStr">
        <is>
          <t>Julio</t>
        </is>
      </c>
      <c r="H132" s="150" t="inlineStr">
        <is>
          <t>Cacho</t>
        </is>
      </c>
      <c r="I132" s="150" t="inlineStr">
        <is>
          <t>Morán</t>
        </is>
      </c>
      <c r="J132" s="152" t="inlineStr">
        <is>
          <t>SI</t>
        </is>
      </c>
      <c r="K132" s="150" t="inlineStr">
        <is>
          <t>*Jefe del Estado Mayor de la Armada de Perú</t>
        </is>
      </c>
      <c r="L132" s="150" t="n"/>
      <c r="M132" s="151" t="inlineStr">
        <is>
          <t>VIP</t>
        </is>
      </c>
      <c r="N132" s="151">
        <f>IF($J132="NO","NO","SI")</f>
        <v/>
      </c>
      <c r="O132" s="151">
        <f>IF($J132="SI","🟢",IF($J132="NO","🔴","🟡"))</f>
        <v/>
      </c>
      <c r="P132" s="151" t="inlineStr">
        <is>
          <t>C18</t>
        </is>
      </c>
    </row>
    <row r="133" ht="24" customHeight="1">
      <c r="A133" s="153" t="n">
        <v>132</v>
      </c>
      <c r="B133" s="153" t="n">
        <v>132</v>
      </c>
      <c r="C133" s="154" t="inlineStr">
        <is>
          <t>OPA</t>
        </is>
      </c>
      <c r="D133" s="154" t="inlineStr">
        <is>
          <t>Subsecretario</t>
        </is>
      </c>
      <c r="E133" s="155">
        <f>IF($J133="NO","",IF($M133="","",$M133))</f>
        <v/>
      </c>
      <c r="F133" s="154" t="inlineStr">
        <is>
          <t>De la Maza Riquelme, Cristián</t>
        </is>
      </c>
      <c r="G133" s="154" t="inlineStr">
        <is>
          <t>Cristián</t>
        </is>
      </c>
      <c r="H133" s="154" t="inlineStr">
        <is>
          <t>De la Maza</t>
        </is>
      </c>
      <c r="I133" s="154" t="inlineStr">
        <is>
          <t>Riquelme</t>
        </is>
      </c>
      <c r="J133" s="157" t="inlineStr">
        <is>
          <t>NO</t>
        </is>
      </c>
      <c r="K133" s="154" t="inlineStr">
        <is>
          <t>Ex Subsecretario de Defensa</t>
        </is>
      </c>
      <c r="L133" s="154" t="n"/>
      <c r="M133" s="155" t="inlineStr">
        <is>
          <t>VIP</t>
        </is>
      </c>
      <c r="N133" s="155">
        <f>IF($J133="NO","NO","SI")</f>
        <v/>
      </c>
      <c r="O133" s="155">
        <f>IF($J133="SI","🟢",IF($J133="NO","🔴","🟡"))</f>
        <v/>
      </c>
      <c r="P133" s="155" t="inlineStr"/>
    </row>
    <row r="134" ht="24" customHeight="1">
      <c r="A134" s="149" t="n">
        <v>133</v>
      </c>
      <c r="B134" s="149" t="n">
        <v>133</v>
      </c>
      <c r="C134" s="150" t="inlineStr">
        <is>
          <t>OPA</t>
        </is>
      </c>
      <c r="D134" s="150" t="inlineStr">
        <is>
          <t>Vicealmirante</t>
        </is>
      </c>
      <c r="E134" s="151">
        <f>IF($J134="NO","",IF($M134="","",$M134))</f>
        <v/>
      </c>
      <c r="F134" s="150" t="inlineStr">
        <is>
          <t>Navajas Santini, Ramiro</t>
        </is>
      </c>
      <c r="G134" s="150" t="inlineStr">
        <is>
          <t>Ramiro</t>
        </is>
      </c>
      <c r="H134" s="150" t="inlineStr">
        <is>
          <t>Navajas</t>
        </is>
      </c>
      <c r="I134" s="150" t="inlineStr">
        <is>
          <t>Santini</t>
        </is>
      </c>
      <c r="J134" s="152" t="inlineStr">
        <is>
          <t>SI</t>
        </is>
      </c>
      <c r="K134" s="150" t="inlineStr">
        <is>
          <t>DTS</t>
        </is>
      </c>
      <c r="L134" s="150" t="n"/>
      <c r="M134" s="151" t="inlineStr">
        <is>
          <t>LATERAL</t>
        </is>
      </c>
      <c r="N134" s="151">
        <f>IF($J134="NO","NO","SI")</f>
        <v/>
      </c>
      <c r="O134" s="151">
        <f>IF($J134="SI","🟢",IF($J134="NO","🔴","🟡"))</f>
        <v/>
      </c>
      <c r="P134" s="151" t="inlineStr"/>
    </row>
    <row r="135" ht="24" customFormat="1" customHeight="1" s="40">
      <c r="A135" s="153" t="n">
        <v>134</v>
      </c>
      <c r="B135" s="153" t="n">
        <v>134</v>
      </c>
      <c r="C135" s="154" t="inlineStr">
        <is>
          <t>OPA</t>
        </is>
      </c>
      <c r="D135" s="154" t="inlineStr"/>
      <c r="E135" s="155">
        <f>IF($J135="NO","",IF($M135="","",$M135))</f>
        <v/>
      </c>
      <c r="F135" s="154" t="inlineStr">
        <is>
          <t>Ugarte Millán, Catalina</t>
        </is>
      </c>
      <c r="G135" s="154" t="inlineStr">
        <is>
          <t>Catalina</t>
        </is>
      </c>
      <c r="H135" s="154" t="inlineStr">
        <is>
          <t>Ugarte</t>
        </is>
      </c>
      <c r="I135" s="154" t="inlineStr">
        <is>
          <t>Millán</t>
        </is>
      </c>
      <c r="J135" s="156" t="inlineStr">
        <is>
          <t>PENDIENTE</t>
        </is>
      </c>
      <c r="K135" s="154" t="inlineStr">
        <is>
          <t>Jefe Gabinete Precidencial</t>
        </is>
      </c>
      <c r="L135" s="154" t="n"/>
      <c r="M135" s="155" t="inlineStr">
        <is>
          <t>VIP</t>
        </is>
      </c>
      <c r="N135" s="155">
        <f>IF($J135="NO","NO","SI")</f>
        <v/>
      </c>
      <c r="O135" s="155">
        <f>IF($J135="SI","🟢",IF($J135="NO","🔴","🟡"))</f>
        <v/>
      </c>
      <c r="P135" s="155" t="inlineStr">
        <is>
          <t>C24</t>
        </is>
      </c>
    </row>
    <row r="136" ht="24" customHeight="1">
      <c r="A136" s="149" t="n">
        <v>135</v>
      </c>
      <c r="B136" s="149" t="n">
        <v>135</v>
      </c>
      <c r="C136" s="150" t="inlineStr">
        <is>
          <t>OPA</t>
        </is>
      </c>
      <c r="D136" s="150" t="inlineStr">
        <is>
          <t>Presidente</t>
        </is>
      </c>
      <c r="E136" s="151">
        <f>IF($J136="NO","",IF($M136="","",$M136))</f>
        <v/>
      </c>
      <c r="F136" s="150" t="inlineStr">
        <is>
          <t>Mujica Castro, José Ignacio</t>
        </is>
      </c>
      <c r="G136" s="150" t="inlineStr">
        <is>
          <t>José Ignacio</t>
        </is>
      </c>
      <c r="H136" s="150" t="inlineStr">
        <is>
          <t>Mujica</t>
        </is>
      </c>
      <c r="I136" s="150" t="inlineStr">
        <is>
          <t>Castro</t>
        </is>
      </c>
      <c r="J136" s="152" t="inlineStr">
        <is>
          <t>SI</t>
        </is>
      </c>
      <c r="K136" s="150" t="inlineStr">
        <is>
          <t>Vicepresidente Corfo</t>
        </is>
      </c>
      <c r="L136" s="150" t="n"/>
      <c r="M136" s="151" t="inlineStr">
        <is>
          <t>VIP</t>
        </is>
      </c>
      <c r="N136" s="151">
        <f>IF($J136="NO","NO","SI")</f>
        <v/>
      </c>
      <c r="O136" s="151">
        <f>IF($J136="SI","🟢",IF($J136="NO","🔴","🟡"))</f>
        <v/>
      </c>
      <c r="P136" s="151" t="inlineStr">
        <is>
          <t>C17</t>
        </is>
      </c>
    </row>
    <row r="137" ht="24" customHeight="1">
      <c r="A137" s="153" t="n">
        <v>136</v>
      </c>
      <c r="B137" s="153" t="n">
        <v>136</v>
      </c>
      <c r="C137" s="154" t="inlineStr">
        <is>
          <t>OPA</t>
        </is>
      </c>
      <c r="D137" s="154" t="inlineStr">
        <is>
          <t>Señor</t>
        </is>
      </c>
      <c r="E137" s="155">
        <f>IF($J137="NO","",IF($M137="","",$M137))</f>
        <v/>
      </c>
      <c r="F137" s="154" t="inlineStr">
        <is>
          <t>Zapata González, Elizabeth</t>
        </is>
      </c>
      <c r="G137" s="154" t="inlineStr">
        <is>
          <t>Elizabeth</t>
        </is>
      </c>
      <c r="H137" s="154" t="inlineStr">
        <is>
          <t>Zapata</t>
        </is>
      </c>
      <c r="I137" s="154" t="inlineStr">
        <is>
          <t>González</t>
        </is>
      </c>
      <c r="J137" s="152" t="inlineStr">
        <is>
          <t>SI</t>
        </is>
      </c>
      <c r="K137" s="154" t="inlineStr">
        <is>
          <t>Directora Desarrollo Tecnológico Corfo y Directora Ejecutiva Comité de Construcción Naval</t>
        </is>
      </c>
      <c r="L137" s="154" t="n"/>
      <c r="M137" s="155" t="inlineStr">
        <is>
          <t>VIP</t>
        </is>
      </c>
      <c r="N137" s="155">
        <f>IF($J137="NO","NO","SI")</f>
        <v/>
      </c>
      <c r="O137" s="155">
        <f>IF($J137="SI","🟢",IF($J137="NO","🔴","🟡"))</f>
        <v/>
      </c>
      <c r="P137" s="155" t="inlineStr">
        <is>
          <t>C25</t>
        </is>
      </c>
    </row>
    <row r="138" ht="24" customHeight="1">
      <c r="A138" s="149" t="n">
        <v>137</v>
      </c>
      <c r="B138" s="149" t="n">
        <v>137</v>
      </c>
      <c r="C138" s="150" t="inlineStr">
        <is>
          <t>OPA</t>
        </is>
      </c>
      <c r="D138" s="150" t="inlineStr"/>
      <c r="E138" s="151">
        <f>IF($J138="NO","",IF($M138="","",$M138))</f>
        <v/>
      </c>
      <c r="F138" s="150" t="inlineStr">
        <is>
          <t>Browne Hurtado, Santiago</t>
        </is>
      </c>
      <c r="G138" s="150" t="inlineStr">
        <is>
          <t>Santiago</t>
        </is>
      </c>
      <c r="H138" s="150" t="inlineStr">
        <is>
          <t>Browne</t>
        </is>
      </c>
      <c r="I138" s="150" t="inlineStr">
        <is>
          <t>Hurtado</t>
        </is>
      </c>
      <c r="J138" s="152" t="inlineStr">
        <is>
          <t>SI</t>
        </is>
      </c>
      <c r="K138" s="150" t="inlineStr">
        <is>
          <t>Gerente de Asuntos Estratégicos (s) de Corfo</t>
        </is>
      </c>
      <c r="L138" s="150" t="n"/>
      <c r="M138" s="151" t="inlineStr">
        <is>
          <t>VIP</t>
        </is>
      </c>
      <c r="N138" s="151">
        <f>IF($J138="NO","NO","SI")</f>
        <v/>
      </c>
      <c r="O138" s="151">
        <f>IF($J138="SI","🟢",IF($J138="NO","🔴","🟡"))</f>
        <v/>
      </c>
      <c r="P138" s="151" t="inlineStr">
        <is>
          <t>C16</t>
        </is>
      </c>
    </row>
    <row r="139" ht="24" customHeight="1">
      <c r="A139" s="153" t="n">
        <v>138</v>
      </c>
      <c r="B139" s="153" t="n">
        <v>138</v>
      </c>
      <c r="C139" s="154" t="inlineStr">
        <is>
          <t>OPA</t>
        </is>
      </c>
      <c r="D139" s="154" t="inlineStr"/>
      <c r="E139" s="155">
        <f>IF($J139="NO","",IF($M139="","",$M139))</f>
        <v/>
      </c>
      <c r="F139" s="154" t="inlineStr">
        <is>
          <t>Bustos, Óscar</t>
        </is>
      </c>
      <c r="G139" s="154" t="inlineStr">
        <is>
          <t>Óscar</t>
        </is>
      </c>
      <c r="H139" s="154" t="inlineStr">
        <is>
          <t>Bustos</t>
        </is>
      </c>
      <c r="I139" s="154" t="n"/>
      <c r="J139" s="157" t="inlineStr">
        <is>
          <t>NO</t>
        </is>
      </c>
      <c r="K139" s="154" t="inlineStr">
        <is>
          <t>Jefe División de Desarrollo Tecnológico e Industria Consejo Directivo de Construcción Naval</t>
        </is>
      </c>
      <c r="L139" s="154" t="n"/>
      <c r="M139" s="155" t="inlineStr">
        <is>
          <t>VIP</t>
        </is>
      </c>
      <c r="N139" s="155">
        <f>IF($J139="NO","NO","SI")</f>
        <v/>
      </c>
      <c r="O139" s="155">
        <f>IF($J139="SI","🟢",IF($J139="NO","🔴","🟡"))</f>
        <v/>
      </c>
      <c r="P139" s="155" t="inlineStr"/>
    </row>
    <row r="140" ht="24" customHeight="1">
      <c r="A140" s="149" t="n">
        <v>139</v>
      </c>
      <c r="B140" s="149" t="n">
        <v>139</v>
      </c>
      <c r="C140" s="150" t="inlineStr">
        <is>
          <t>OPA</t>
        </is>
      </c>
      <c r="D140" s="150" t="inlineStr"/>
      <c r="E140" s="151">
        <f>IF($J140="NO","",IF($M140="","",$M140))</f>
        <v/>
      </c>
      <c r="F140" s="150" t="inlineStr">
        <is>
          <t>Carrasco, Patricio</t>
        </is>
      </c>
      <c r="G140" s="150" t="inlineStr">
        <is>
          <t>Patricio</t>
        </is>
      </c>
      <c r="H140" s="150" t="inlineStr">
        <is>
          <t>Carrasco</t>
        </is>
      </c>
      <c r="I140" s="150" t="inlineStr">
        <is>
          <t>Alvarez</t>
        </is>
      </c>
      <c r="J140" s="157" t="inlineStr">
        <is>
          <t>NO</t>
        </is>
      </c>
      <c r="K140" s="150" t="inlineStr">
        <is>
          <t>Jefe Depto. de Investigación Desarrollo e Innovación Consejo Directivo de Construcción Naval</t>
        </is>
      </c>
      <c r="L140" s="150" t="n"/>
      <c r="M140" s="151" t="inlineStr">
        <is>
          <t>VIP</t>
        </is>
      </c>
      <c r="N140" s="151">
        <f>IF($J140="NO","NO","SI")</f>
        <v/>
      </c>
      <c r="O140" s="151">
        <f>IF($J140="SI","🟢",IF($J140="NO","🔴","🟡"))</f>
        <v/>
      </c>
      <c r="P140" s="151" t="inlineStr"/>
    </row>
    <row r="141" ht="24" customHeight="1">
      <c r="A141" s="153" t="n">
        <v>140</v>
      </c>
      <c r="B141" s="153" t="n">
        <v>140</v>
      </c>
      <c r="C141" s="154" t="inlineStr">
        <is>
          <t>OPA</t>
        </is>
      </c>
      <c r="D141" s="154" t="inlineStr"/>
      <c r="E141" s="155">
        <f>IF($J141="NO","",IF($M141="","",$M141))</f>
        <v/>
      </c>
      <c r="F141" s="154" t="inlineStr">
        <is>
          <t>Coronado, Carla</t>
        </is>
      </c>
      <c r="G141" s="154" t="inlineStr">
        <is>
          <t>Carla</t>
        </is>
      </c>
      <c r="H141" s="154" t="inlineStr">
        <is>
          <t>Coronado</t>
        </is>
      </c>
      <c r="I141" s="154" t="n"/>
      <c r="J141" s="156" t="inlineStr">
        <is>
          <t>PENDIENTE</t>
        </is>
      </c>
      <c r="K141" s="154" t="inlineStr">
        <is>
          <t>Asesora Ministerio Consejo Directivo de Construcción Naval</t>
        </is>
      </c>
      <c r="L141" s="154" t="n"/>
      <c r="M141" s="155" t="inlineStr">
        <is>
          <t>VIP</t>
        </is>
      </c>
      <c r="N141" s="155">
        <f>IF($J141="NO","NO","SI")</f>
        <v/>
      </c>
      <c r="O141" s="155">
        <f>IF($J141="SI","🟢",IF($J141="NO","🔴","🟡"))</f>
        <v/>
      </c>
      <c r="P141" s="155" t="inlineStr">
        <is>
          <t>C26</t>
        </is>
      </c>
    </row>
    <row r="142" ht="24" customHeight="1">
      <c r="A142" s="149" t="n">
        <v>141</v>
      </c>
      <c r="B142" s="149" t="n">
        <v>141</v>
      </c>
      <c r="C142" s="150" t="inlineStr">
        <is>
          <t>OPA</t>
        </is>
      </c>
      <c r="D142" s="150" t="inlineStr"/>
      <c r="E142" s="151">
        <f>IF($J142="NO","",IF($M142="","",$M142))</f>
        <v/>
      </c>
      <c r="F142" s="150" t="inlineStr">
        <is>
          <t>Hentzschel, Fernando</t>
        </is>
      </c>
      <c r="G142" s="150" t="inlineStr">
        <is>
          <t>Fernando</t>
        </is>
      </c>
      <c r="H142" s="150" t="inlineStr">
        <is>
          <t>Hentzschel</t>
        </is>
      </c>
      <c r="I142" s="150" t="n"/>
      <c r="J142" s="156" t="inlineStr">
        <is>
          <t>PENDIENTE</t>
        </is>
      </c>
      <c r="K142" s="150" t="inlineStr">
        <is>
          <t>Gerente de Capacidades Tecnológicas Consejo Directivo de Construcción Naval</t>
        </is>
      </c>
      <c r="L142" s="150" t="n"/>
      <c r="M142" s="151" t="inlineStr">
        <is>
          <t>VIP</t>
        </is>
      </c>
      <c r="N142" s="151">
        <f>IF($J142="NO","NO","SI")</f>
        <v/>
      </c>
      <c r="O142" s="151">
        <f>IF($J142="SI","🟢",IF($J142="NO","🔴","🟡"))</f>
        <v/>
      </c>
      <c r="P142" s="151" t="inlineStr">
        <is>
          <t>C15</t>
        </is>
      </c>
    </row>
    <row r="143" ht="24" customHeight="1">
      <c r="A143" s="153" t="n">
        <v>142</v>
      </c>
      <c r="B143" s="153" t="n">
        <v>142</v>
      </c>
      <c r="C143" s="154" t="inlineStr">
        <is>
          <t>OPA</t>
        </is>
      </c>
      <c r="D143" s="154" t="inlineStr">
        <is>
          <t>Presidente</t>
        </is>
      </c>
      <c r="E143" s="155">
        <f>IF($J143="NO","",IF($M143="","",$M143))</f>
        <v/>
      </c>
      <c r="F143" s="154" t="inlineStr">
        <is>
          <t>Von Appen, Richard</t>
        </is>
      </c>
      <c r="G143" s="154" t="inlineStr">
        <is>
          <t>Richard</t>
        </is>
      </c>
      <c r="H143" s="154" t="inlineStr">
        <is>
          <t>Von Appen</t>
        </is>
      </c>
      <c r="I143" s="154" t="inlineStr">
        <is>
          <t>Lahres</t>
        </is>
      </c>
      <c r="J143" s="157" t="inlineStr">
        <is>
          <t>NO</t>
        </is>
      </c>
      <c r="K143" s="154" t="inlineStr">
        <is>
          <t>Presidente Ultramar</t>
        </is>
      </c>
      <c r="L143" s="154" t="n"/>
      <c r="M143" s="155" t="inlineStr">
        <is>
          <t>VIP</t>
        </is>
      </c>
      <c r="N143" s="155">
        <f>IF($J143="NO","NO","SI")</f>
        <v/>
      </c>
      <c r="O143" s="155">
        <f>IF($J143="SI","🟢",IF($J143="NO","🔴","🟡"))</f>
        <v/>
      </c>
      <c r="P143" s="155" t="inlineStr"/>
    </row>
    <row r="144" ht="24" customHeight="1">
      <c r="A144" s="149" t="n">
        <v>143</v>
      </c>
      <c r="B144" s="149" t="n">
        <v>143</v>
      </c>
      <c r="C144" s="150" t="inlineStr">
        <is>
          <t>OPA</t>
        </is>
      </c>
      <c r="D144" s="150" t="inlineStr"/>
      <c r="E144" s="151">
        <f>IF($J144="NO","",IF($M144="","",$M144))</f>
        <v/>
      </c>
      <c r="F144" s="150" t="inlineStr">
        <is>
          <t>Fernández Ruiz, Ignacio</t>
        </is>
      </c>
      <c r="G144" s="150" t="inlineStr">
        <is>
          <t>Ignacio</t>
        </is>
      </c>
      <c r="H144" s="150" t="inlineStr">
        <is>
          <t>Fernández</t>
        </is>
      </c>
      <c r="I144" s="150" t="inlineStr">
        <is>
          <t>Ruiz</t>
        </is>
      </c>
      <c r="J144" s="157" t="inlineStr">
        <is>
          <t>NO</t>
        </is>
      </c>
      <c r="K144" s="150" t="inlineStr">
        <is>
          <t>Directror General de Prochile</t>
        </is>
      </c>
      <c r="L144" s="150" t="n"/>
      <c r="M144" s="151" t="inlineStr">
        <is>
          <t>VIP</t>
        </is>
      </c>
      <c r="N144" s="151">
        <f>IF($J144="NO","NO","SI")</f>
        <v/>
      </c>
      <c r="O144" s="151">
        <f>IF($J144="SI","🟢",IF($J144="NO","🔴","🟡"))</f>
        <v/>
      </c>
      <c r="P144" s="151" t="inlineStr"/>
    </row>
    <row r="145" ht="24" customHeight="1">
      <c r="A145" s="153" t="n">
        <v>144</v>
      </c>
      <c r="B145" s="153" t="n">
        <v>144</v>
      </c>
      <c r="C145" s="154" t="inlineStr">
        <is>
          <t>OPA</t>
        </is>
      </c>
      <c r="D145" s="154" t="inlineStr">
        <is>
          <t>Señor</t>
        </is>
      </c>
      <c r="E145" s="155">
        <f>IF($J145="NO","",IF($M145="","",$M145))</f>
        <v/>
      </c>
      <c r="F145" s="154" t="inlineStr">
        <is>
          <t>Dettloff Beros, Carlos</t>
        </is>
      </c>
      <c r="G145" s="154" t="inlineStr">
        <is>
          <t>Carlos</t>
        </is>
      </c>
      <c r="H145" s="154" t="inlineStr">
        <is>
          <t>Dettloff</t>
        </is>
      </c>
      <c r="I145" s="154" t="inlineStr">
        <is>
          <t>Beros</t>
        </is>
      </c>
      <c r="J145" s="157" t="inlineStr">
        <is>
          <t>NO</t>
        </is>
      </c>
      <c r="K145" s="154" t="inlineStr">
        <is>
          <t>Director de Fronteras y Límites</t>
        </is>
      </c>
      <c r="L145" s="154" t="n"/>
      <c r="M145" s="155" t="inlineStr">
        <is>
          <t>VIP</t>
        </is>
      </c>
      <c r="N145" s="155">
        <f>IF($J145="NO","NO","SI")</f>
        <v/>
      </c>
      <c r="O145" s="155">
        <f>IF($J145="SI","🟢",IF($J145="NO","🔴","🟡"))</f>
        <v/>
      </c>
      <c r="P145" s="155" t="inlineStr"/>
    </row>
    <row r="146" ht="24" customHeight="1">
      <c r="A146" s="149" t="n">
        <v>145</v>
      </c>
      <c r="B146" s="149" t="n">
        <v>145</v>
      </c>
      <c r="C146" s="150" t="inlineStr">
        <is>
          <t>OPA</t>
        </is>
      </c>
      <c r="D146" s="150" t="inlineStr"/>
      <c r="E146" s="151">
        <f>IF($J146="NO","",IF($M146="","",$M146))</f>
        <v/>
      </c>
      <c r="F146" s="150" t="inlineStr">
        <is>
          <t>Gómez, José Pablo</t>
        </is>
      </c>
      <c r="G146" s="150" t="inlineStr">
        <is>
          <t>José Pablo</t>
        </is>
      </c>
      <c r="H146" s="150" t="inlineStr">
        <is>
          <t>Gómez</t>
        </is>
      </c>
      <c r="I146" s="150" t="n"/>
      <c r="J146" s="156" t="inlineStr">
        <is>
          <t>PENDIENTE</t>
        </is>
      </c>
      <c r="K146" s="150" t="inlineStr">
        <is>
          <t>Dirección de Presupuesto</t>
        </is>
      </c>
      <c r="L146" s="150" t="n"/>
      <c r="M146" s="151" t="inlineStr">
        <is>
          <t>VIP</t>
        </is>
      </c>
      <c r="N146" s="151">
        <f>IF($J146="NO","NO","SI")</f>
        <v/>
      </c>
      <c r="O146" s="151">
        <f>IF($J146="SI","🟢",IF($J146="NO","🔴","🟡"))</f>
        <v/>
      </c>
      <c r="P146" s="151" t="inlineStr">
        <is>
          <t>C27</t>
        </is>
      </c>
    </row>
    <row r="147" ht="24" customHeight="1">
      <c r="A147" s="153" t="n">
        <v>146</v>
      </c>
      <c r="B147" s="153" t="n">
        <v>146</v>
      </c>
      <c r="C147" s="154" t="inlineStr">
        <is>
          <t>OPA</t>
        </is>
      </c>
      <c r="D147" s="154" t="inlineStr">
        <is>
          <t>Señor</t>
        </is>
      </c>
      <c r="E147" s="155">
        <f>IF($J147="NO","",IF($M147="","",$M147))</f>
        <v/>
      </c>
      <c r="F147" s="154" t="inlineStr">
        <is>
          <t>Llodrá Vial, José Ignacio</t>
        </is>
      </c>
      <c r="G147" s="154" t="inlineStr">
        <is>
          <t>José Ignacio</t>
        </is>
      </c>
      <c r="H147" s="154" t="inlineStr">
        <is>
          <t>Llodrá</t>
        </is>
      </c>
      <c r="I147" s="154" t="inlineStr">
        <is>
          <t>Vial</t>
        </is>
      </c>
      <c r="J147" s="156" t="inlineStr">
        <is>
          <t>PENDIENTE</t>
        </is>
      </c>
      <c r="K147" s="154" t="inlineStr">
        <is>
          <t>Subdirector de Racionalización y Función Pública</t>
        </is>
      </c>
      <c r="L147" s="154" t="n"/>
      <c r="M147" s="155" t="inlineStr">
        <is>
          <t>VIP</t>
        </is>
      </c>
      <c r="N147" s="155">
        <f>IF($J147="NO","NO","SI")</f>
        <v/>
      </c>
      <c r="O147" s="155">
        <f>IF($J147="SI","🟢",IF($J147="NO","🔴","🟡"))</f>
        <v/>
      </c>
      <c r="P147" s="155" t="inlineStr">
        <is>
          <t>C14</t>
        </is>
      </c>
    </row>
    <row r="148" ht="24" customHeight="1">
      <c r="A148" s="149" t="n">
        <v>147</v>
      </c>
      <c r="B148" s="149" t="n">
        <v>147</v>
      </c>
      <c r="C148" s="150" t="inlineStr">
        <is>
          <t>OPA</t>
        </is>
      </c>
      <c r="D148" s="150" t="inlineStr">
        <is>
          <t>Señor</t>
        </is>
      </c>
      <c r="E148" s="151">
        <f>IF($J148="NO","",IF($M148="","",$M148))</f>
        <v/>
      </c>
      <c r="F148" s="150" t="inlineStr">
        <is>
          <t>López Lara, Andrés</t>
        </is>
      </c>
      <c r="G148" s="150" t="inlineStr">
        <is>
          <t>Andrés</t>
        </is>
      </c>
      <c r="H148" s="150" t="inlineStr">
        <is>
          <t>López</t>
        </is>
      </c>
      <c r="I148" s="150" t="inlineStr">
        <is>
          <t>Lara</t>
        </is>
      </c>
      <c r="J148" s="156" t="inlineStr">
        <is>
          <t>PENDIENTE</t>
        </is>
      </c>
      <c r="K148" s="150" t="inlineStr">
        <is>
          <t>Director Instituto Antártico Chileno</t>
        </is>
      </c>
      <c r="L148" s="150" t="n"/>
      <c r="M148" s="151" t="inlineStr">
        <is>
          <t>VIP</t>
        </is>
      </c>
      <c r="N148" s="151">
        <f>IF($J148="NO","NO","SI")</f>
        <v/>
      </c>
      <c r="O148" s="151">
        <f>IF($J148="SI","🟢",IF($J148="NO","🔴","🟡"))</f>
        <v/>
      </c>
      <c r="P148" s="151" t="inlineStr">
        <is>
          <t>C28</t>
        </is>
      </c>
    </row>
    <row r="149" ht="24" customHeight="1">
      <c r="A149" s="153" t="n">
        <v>148</v>
      </c>
      <c r="B149" s="153" t="n">
        <v>148</v>
      </c>
      <c r="C149" s="154" t="inlineStr">
        <is>
          <t>OPA</t>
        </is>
      </c>
      <c r="D149" s="154" t="inlineStr"/>
      <c r="E149" s="155">
        <f>IF($J149="NO","",IF($M149="","",$M149))</f>
        <v/>
      </c>
      <c r="F149" s="154" t="inlineStr">
        <is>
          <t>Granifo, Pablo</t>
        </is>
      </c>
      <c r="G149" s="154" t="inlineStr">
        <is>
          <t>Pablo</t>
        </is>
      </c>
      <c r="H149" s="154" t="inlineStr">
        <is>
          <t>Granifo</t>
        </is>
      </c>
      <c r="I149" s="154" t="n"/>
      <c r="J149" s="157" t="inlineStr">
        <is>
          <t>NO</t>
        </is>
      </c>
      <c r="K149" s="154" t="inlineStr">
        <is>
          <t>Banco Chile</t>
        </is>
      </c>
      <c r="L149" s="154" t="n"/>
      <c r="M149" s="155" t="inlineStr">
        <is>
          <t>VIP</t>
        </is>
      </c>
      <c r="N149" s="155">
        <f>IF($J149="NO","NO","SI")</f>
        <v/>
      </c>
      <c r="O149" s="155">
        <f>IF($J149="SI","🟢",IF($J149="NO","🔴","🟡"))</f>
        <v/>
      </c>
      <c r="P149" s="155" t="inlineStr"/>
    </row>
    <row r="150" ht="24" customHeight="1">
      <c r="A150" s="149" t="n">
        <v>149</v>
      </c>
      <c r="B150" s="149" t="n">
        <v>149</v>
      </c>
      <c r="C150" s="150" t="inlineStr">
        <is>
          <t>OPA</t>
        </is>
      </c>
      <c r="D150" s="150" t="inlineStr"/>
      <c r="E150" s="151">
        <f>IF($J150="NO","",IF($M150="","",$M150))</f>
        <v/>
      </c>
      <c r="F150" s="150" t="inlineStr">
        <is>
          <t>Ebensberger, Eduardo</t>
        </is>
      </c>
      <c r="G150" s="150" t="inlineStr">
        <is>
          <t>Eduardo</t>
        </is>
      </c>
      <c r="H150" s="150" t="inlineStr">
        <is>
          <t>Ebensberger</t>
        </is>
      </c>
      <c r="I150" s="150" t="n"/>
      <c r="J150" s="157" t="inlineStr">
        <is>
          <t>NO</t>
        </is>
      </c>
      <c r="K150" s="150" t="inlineStr">
        <is>
          <t>Banco Chile</t>
        </is>
      </c>
      <c r="L150" s="150" t="n"/>
      <c r="M150" s="151" t="inlineStr">
        <is>
          <t>VIP</t>
        </is>
      </c>
      <c r="N150" s="151">
        <f>IF($J150="NO","NO","SI")</f>
        <v/>
      </c>
      <c r="O150" s="151">
        <f>IF($J150="SI","🟢",IF($J150="NO","🔴","🟡"))</f>
        <v/>
      </c>
      <c r="P150" s="151" t="inlineStr"/>
    </row>
    <row r="151" ht="24" customHeight="1">
      <c r="A151" s="153" t="n">
        <v>150</v>
      </c>
      <c r="B151" s="153" t="n">
        <v>150</v>
      </c>
      <c r="C151" s="154" t="inlineStr">
        <is>
          <t>OPA</t>
        </is>
      </c>
      <c r="D151" s="154" t="inlineStr"/>
      <c r="E151" s="155">
        <f>IF($J151="NO","",IF($M151="","",$M151))</f>
        <v/>
      </c>
      <c r="F151" s="154" t="inlineStr">
        <is>
          <t>Brancoli, Francisco</t>
        </is>
      </c>
      <c r="G151" s="154" t="inlineStr">
        <is>
          <t>Francisco</t>
        </is>
      </c>
      <c r="H151" s="154" t="inlineStr">
        <is>
          <t>Brancoli</t>
        </is>
      </c>
      <c r="I151" s="154" t="n"/>
      <c r="J151" s="157" t="inlineStr">
        <is>
          <t>NO</t>
        </is>
      </c>
      <c r="K151" s="154" t="inlineStr">
        <is>
          <t>Banco Chile</t>
        </is>
      </c>
      <c r="L151" s="154" t="n"/>
      <c r="M151" s="155" t="inlineStr">
        <is>
          <t>VIP</t>
        </is>
      </c>
      <c r="N151" s="155">
        <f>IF($J151="NO","NO","SI")</f>
        <v/>
      </c>
      <c r="O151" s="155">
        <f>IF($J151="SI","🟢",IF($J151="NO","🔴","🟡"))</f>
        <v/>
      </c>
      <c r="P151" s="155" t="inlineStr"/>
    </row>
    <row r="152" ht="24" customHeight="1">
      <c r="A152" s="149" t="n">
        <v>151</v>
      </c>
      <c r="B152" s="149" t="n">
        <v>151</v>
      </c>
      <c r="C152" s="150" t="inlineStr">
        <is>
          <t>OPA</t>
        </is>
      </c>
      <c r="D152" s="150" t="inlineStr"/>
      <c r="E152" s="151">
        <f>IF($J152="NO","",IF($M152="","",$M152))</f>
        <v/>
      </c>
      <c r="F152" s="150" t="inlineStr">
        <is>
          <t>Yarur, Ignacio</t>
        </is>
      </c>
      <c r="G152" s="150" t="inlineStr">
        <is>
          <t>Ignacio</t>
        </is>
      </c>
      <c r="H152" s="150" t="inlineStr">
        <is>
          <t>Yarur</t>
        </is>
      </c>
      <c r="I152" s="150" t="n"/>
      <c r="J152" s="157" t="inlineStr">
        <is>
          <t>NO</t>
        </is>
      </c>
      <c r="K152" s="150" t="inlineStr">
        <is>
          <t>Banco BCI</t>
        </is>
      </c>
      <c r="L152" s="150" t="n"/>
      <c r="M152" s="151" t="inlineStr">
        <is>
          <t>VIP</t>
        </is>
      </c>
      <c r="N152" s="151">
        <f>IF($J152="NO","NO","SI")</f>
        <v/>
      </c>
      <c r="O152" s="151">
        <f>IF($J152="SI","🟢",IF($J152="NO","🔴","🟡"))</f>
        <v/>
      </c>
      <c r="P152" s="151" t="inlineStr"/>
    </row>
    <row r="153" ht="24" customHeight="1">
      <c r="A153" s="153" t="n">
        <v>152</v>
      </c>
      <c r="B153" s="153" t="n">
        <v>152</v>
      </c>
      <c r="C153" s="154" t="inlineStr">
        <is>
          <t>OPA</t>
        </is>
      </c>
      <c r="D153" s="154" t="inlineStr"/>
      <c r="E153" s="155">
        <f>IF($J153="NO","",IF($M153="","",$M153))</f>
        <v/>
      </c>
      <c r="F153" s="154" t="inlineStr">
        <is>
          <t>Trautmann, Andrés</t>
        </is>
      </c>
      <c r="G153" s="154" t="inlineStr">
        <is>
          <t>Andrés</t>
        </is>
      </c>
      <c r="H153" s="154" t="inlineStr">
        <is>
          <t>Trautmann</t>
        </is>
      </c>
      <c r="I153" s="154" t="n"/>
      <c r="J153" s="157" t="inlineStr">
        <is>
          <t>NO</t>
        </is>
      </c>
      <c r="K153" s="154" t="inlineStr">
        <is>
          <t>Banco Santander</t>
        </is>
      </c>
      <c r="L153" s="154" t="n"/>
      <c r="M153" s="155" t="inlineStr">
        <is>
          <t>VIP</t>
        </is>
      </c>
      <c r="N153" s="155">
        <f>IF($J153="NO","NO","SI")</f>
        <v/>
      </c>
      <c r="O153" s="155">
        <f>IF($J153="SI","🟢",IF($J153="NO","🔴","🟡"))</f>
        <v/>
      </c>
      <c r="P153" s="155" t="inlineStr"/>
    </row>
    <row r="154" ht="24" customHeight="1">
      <c r="A154" s="149" t="n">
        <v>153</v>
      </c>
      <c r="B154" s="149" t="n">
        <v>153</v>
      </c>
      <c r="C154" s="150" t="inlineStr">
        <is>
          <t>OPA</t>
        </is>
      </c>
      <c r="D154" s="150" t="inlineStr">
        <is>
          <t>Ministro</t>
        </is>
      </c>
      <c r="E154" s="151">
        <f>IF($J154="NO","",IF($M154="","",$M154))</f>
        <v/>
      </c>
      <c r="F154" s="150" t="inlineStr">
        <is>
          <t>Coopman Corral, Javier</t>
        </is>
      </c>
      <c r="G154" s="150" t="inlineStr">
        <is>
          <t>Javier</t>
        </is>
      </c>
      <c r="H154" s="150" t="inlineStr">
        <is>
          <t>Coopman</t>
        </is>
      </c>
      <c r="I154" s="150" t="inlineStr">
        <is>
          <t>Corral</t>
        </is>
      </c>
      <c r="J154" s="156" t="inlineStr">
        <is>
          <t>PENDIENTE</t>
        </is>
      </c>
      <c r="K154" s="150" t="inlineStr">
        <is>
          <t>Jefe Gabinete Ministro de Defensa</t>
        </is>
      </c>
      <c r="L154" s="150" t="n"/>
      <c r="M154" s="151" t="inlineStr">
        <is>
          <t>VIP</t>
        </is>
      </c>
      <c r="N154" s="151">
        <f>IF($J154="NO","NO","SI")</f>
        <v/>
      </c>
      <c r="O154" s="151">
        <f>IF($J154="SI","🟢",IF($J154="NO","🔴","🟡"))</f>
        <v/>
      </c>
      <c r="P154" s="151" t="inlineStr">
        <is>
          <t>C13</t>
        </is>
      </c>
    </row>
    <row r="155" ht="24" customHeight="1">
      <c r="A155" s="153" t="n">
        <v>154</v>
      </c>
      <c r="B155" s="153" t="n">
        <v>154</v>
      </c>
      <c r="C155" s="154" t="inlineStr">
        <is>
          <t>OPA</t>
        </is>
      </c>
      <c r="D155" s="154" t="inlineStr">
        <is>
          <t>Subsecretario</t>
        </is>
      </c>
      <c r="E155" s="155">
        <f>IF($J155="NO","",IF($M155="","",$M155))</f>
        <v/>
      </c>
      <c r="F155" s="154" t="inlineStr">
        <is>
          <t>Carvajal Madariaga, Bárbara</t>
        </is>
      </c>
      <c r="G155" s="154" t="inlineStr">
        <is>
          <t>Bárbara</t>
        </is>
      </c>
      <c r="H155" s="154" t="inlineStr">
        <is>
          <t>Carvajal</t>
        </is>
      </c>
      <c r="I155" s="154" t="inlineStr">
        <is>
          <t>Madariaga</t>
        </is>
      </c>
      <c r="J155" s="156" t="inlineStr">
        <is>
          <t>PENDIENTE</t>
        </is>
      </c>
      <c r="K155" s="154" t="inlineStr">
        <is>
          <t>Jefa de Gabinete Subsecretario para las FF.AA.</t>
        </is>
      </c>
      <c r="L155" s="154" t="n"/>
      <c r="M155" s="155" t="inlineStr">
        <is>
          <t>VIP</t>
        </is>
      </c>
      <c r="N155" s="155">
        <f>IF($J155="NO","NO","SI")</f>
        <v/>
      </c>
      <c r="O155" s="155">
        <f>IF($J155="SI","🟢",IF($J155="NO","🔴","🟡"))</f>
        <v/>
      </c>
      <c r="P155" s="155" t="inlineStr">
        <is>
          <t>C29</t>
        </is>
      </c>
    </row>
    <row r="156" ht="24" customHeight="1">
      <c r="A156" s="149" t="n">
        <v>155</v>
      </c>
      <c r="B156" s="149" t="n">
        <v>155</v>
      </c>
      <c r="C156" s="150" t="inlineStr">
        <is>
          <t>OPA</t>
        </is>
      </c>
      <c r="D156" s="150" t="inlineStr">
        <is>
          <t>Subsecretario</t>
        </is>
      </c>
      <c r="E156" s="151">
        <f>IF($J156="NO","",IF($M156="","",$M156))</f>
        <v/>
      </c>
      <c r="F156" s="150" t="inlineStr">
        <is>
          <t>Lira, Pablo</t>
        </is>
      </c>
      <c r="G156" s="150" t="inlineStr">
        <is>
          <t>Pablo</t>
        </is>
      </c>
      <c r="H156" s="150" t="inlineStr">
        <is>
          <t>Lira</t>
        </is>
      </c>
      <c r="I156" s="150" t="n"/>
      <c r="J156" s="156" t="inlineStr">
        <is>
          <t>PENDIENTE</t>
        </is>
      </c>
      <c r="K156" s="150" t="inlineStr">
        <is>
          <t>Jefe Gabinete Subsecretario de Defensa</t>
        </is>
      </c>
      <c r="L156" s="150" t="n"/>
      <c r="M156" s="151" t="inlineStr">
        <is>
          <t>VIP</t>
        </is>
      </c>
      <c r="N156" s="151">
        <f>IF($J156="NO","NO","SI")</f>
        <v/>
      </c>
      <c r="O156" s="151">
        <f>IF($J156="SI","🟢",IF($J156="NO","🔴","🟡"))</f>
        <v/>
      </c>
      <c r="P156" s="151" t="inlineStr">
        <is>
          <t>C12</t>
        </is>
      </c>
    </row>
    <row r="157" ht="24" customHeight="1">
      <c r="A157" s="153" t="n">
        <v>156</v>
      </c>
      <c r="B157" s="153" t="n">
        <v>156</v>
      </c>
      <c r="C157" s="154" t="inlineStr">
        <is>
          <t>OPA</t>
        </is>
      </c>
      <c r="D157" s="154" t="inlineStr">
        <is>
          <t>Rector</t>
        </is>
      </c>
      <c r="E157" s="155">
        <f>IF($J157="NO","",IF($M157="","",$M157))</f>
        <v/>
      </c>
      <c r="F157" s="154" t="inlineStr">
        <is>
          <t>De la Llera Martin, Juan Carlos</t>
        </is>
      </c>
      <c r="G157" s="154" t="inlineStr">
        <is>
          <t>Juan Carlos</t>
        </is>
      </c>
      <c r="H157" s="154" t="inlineStr">
        <is>
          <t>De la Llera</t>
        </is>
      </c>
      <c r="I157" s="154" t="inlineStr">
        <is>
          <t>Martin</t>
        </is>
      </c>
      <c r="J157" s="157" t="inlineStr">
        <is>
          <t>NO</t>
        </is>
      </c>
      <c r="K157" s="154" t="inlineStr">
        <is>
          <t>Rector Puc</t>
        </is>
      </c>
      <c r="L157" s="154" t="n"/>
      <c r="M157" s="155" t="inlineStr">
        <is>
          <t>VIP</t>
        </is>
      </c>
      <c r="N157" s="155">
        <f>IF($J157="NO","NO","SI")</f>
        <v/>
      </c>
      <c r="O157" s="155">
        <f>IF($J157="SI","🟢",IF($J157="NO","🔴","🟡"))</f>
        <v/>
      </c>
      <c r="P157" s="155" t="inlineStr"/>
    </row>
    <row r="158" ht="24" customHeight="1">
      <c r="A158" s="149" t="n">
        <v>157</v>
      </c>
      <c r="B158" s="149" t="n">
        <v>157</v>
      </c>
      <c r="C158" s="150" t="inlineStr">
        <is>
          <t>OPA</t>
        </is>
      </c>
      <c r="D158" s="150" t="inlineStr"/>
      <c r="E158" s="151">
        <f>IF($J158="NO","",IF($M158="","",$M158))</f>
        <v/>
      </c>
      <c r="F158" s="150" t="inlineStr">
        <is>
          <t>Irarrázabal Alfonso, Alejandro</t>
        </is>
      </c>
      <c r="G158" s="150" t="inlineStr">
        <is>
          <t>Alejandro</t>
        </is>
      </c>
      <c r="H158" s="150" t="inlineStr">
        <is>
          <t>Irarrázabal</t>
        </is>
      </c>
      <c r="I158" s="150" t="inlineStr">
        <is>
          <t>Alfonso</t>
        </is>
      </c>
      <c r="J158" s="156" t="inlineStr">
        <is>
          <t>PENDIENTE</t>
        </is>
      </c>
      <c r="K158" s="150" t="inlineStr">
        <is>
          <t>Jefe Asesor Presidencial</t>
        </is>
      </c>
      <c r="L158" s="150" t="n"/>
      <c r="M158" s="151" t="inlineStr">
        <is>
          <t>VIP</t>
        </is>
      </c>
      <c r="N158" s="151">
        <f>IF($J158="NO","NO","SI")</f>
        <v/>
      </c>
      <c r="O158" s="151">
        <f>IF($J158="SI","🟢",IF($J158="NO","🔴","🟡"))</f>
        <v/>
      </c>
      <c r="P158" s="151" t="inlineStr">
        <is>
          <t>C30</t>
        </is>
      </c>
    </row>
    <row r="159" ht="24" customHeight="1">
      <c r="A159" s="153" t="n">
        <v>158</v>
      </c>
      <c r="B159" s="153" t="n">
        <v>158</v>
      </c>
      <c r="C159" s="154" t="inlineStr">
        <is>
          <t>OPA</t>
        </is>
      </c>
      <c r="D159" s="154" t="inlineStr"/>
      <c r="E159" s="155">
        <f>IF($J159="NO","",IF($M159="","",$M159))</f>
        <v/>
      </c>
      <c r="F159" s="154" t="inlineStr">
        <is>
          <t>Leiva Larrañaga, Constanza</t>
        </is>
      </c>
      <c r="G159" s="154" t="inlineStr">
        <is>
          <t>Constanza</t>
        </is>
      </c>
      <c r="H159" s="154" t="inlineStr">
        <is>
          <t>Leiva</t>
        </is>
      </c>
      <c r="I159" s="154" t="inlineStr">
        <is>
          <t>Larrañaga</t>
        </is>
      </c>
      <c r="J159" s="152" t="inlineStr">
        <is>
          <t>SI</t>
        </is>
      </c>
      <c r="K159" s="154" t="inlineStr">
        <is>
          <t>T2 RNY</t>
        </is>
      </c>
      <c r="L159" s="154" t="inlineStr">
        <is>
          <t>Madrina</t>
        </is>
      </c>
      <c r="M159" s="155" t="inlineStr">
        <is>
          <t>VIP</t>
        </is>
      </c>
      <c r="N159" s="155">
        <f>IF($J159="NO","NO","SI")</f>
        <v/>
      </c>
      <c r="O159" s="155">
        <f>IF($J159="SI","🟢",IF($J159="NO","🔴","🟡"))</f>
        <v/>
      </c>
      <c r="P159" s="155" t="inlineStr">
        <is>
          <t>C11</t>
        </is>
      </c>
    </row>
    <row r="160" ht="24" customHeight="1">
      <c r="A160" s="149" t="n">
        <v>159</v>
      </c>
      <c r="B160" s="149" t="n">
        <v>159</v>
      </c>
      <c r="C160" s="150" t="inlineStr">
        <is>
          <t>OPA</t>
        </is>
      </c>
      <c r="D160" s="150" t="inlineStr"/>
      <c r="E160" s="151">
        <f>IF($J160="NO","",IF($M160="","",$M160))</f>
        <v/>
      </c>
      <c r="F160" s="150" t="inlineStr">
        <is>
          <t>Leiva Larrañaga, Marcela Paz</t>
        </is>
      </c>
      <c r="G160" s="150" t="inlineStr">
        <is>
          <t>Marcela Paz</t>
        </is>
      </c>
      <c r="H160" s="150" t="inlineStr">
        <is>
          <t>Leiva</t>
        </is>
      </c>
      <c r="I160" s="150" t="inlineStr">
        <is>
          <t>Larrañaga</t>
        </is>
      </c>
      <c r="J160" s="152" t="inlineStr">
        <is>
          <t>SI</t>
        </is>
      </c>
      <c r="K160" s="150" t="inlineStr">
        <is>
          <t>Hija Madrina</t>
        </is>
      </c>
      <c r="L160" s="150" t="inlineStr">
        <is>
          <t>Madrina</t>
        </is>
      </c>
      <c r="M160" s="151" t="inlineStr">
        <is>
          <t>VIP</t>
        </is>
      </c>
      <c r="N160" s="151">
        <f>IF($J160="NO","NO","SI")</f>
        <v/>
      </c>
      <c r="O160" s="151">
        <f>IF($J160="SI","🟢",IF($J160="NO","🔴","🟡"))</f>
        <v/>
      </c>
      <c r="P160" s="151" t="inlineStr">
        <is>
          <t>C31</t>
        </is>
      </c>
    </row>
    <row r="161" ht="24" customHeight="1">
      <c r="A161" s="153" t="n">
        <v>160</v>
      </c>
      <c r="B161" s="153" t="n">
        <v>160</v>
      </c>
      <c r="C161" s="154" t="inlineStr">
        <is>
          <t>OPA</t>
        </is>
      </c>
      <c r="D161" s="154" t="inlineStr"/>
      <c r="E161" s="155">
        <f>IF($J161="NO","",IF($M161="","",$M161))</f>
        <v/>
      </c>
      <c r="F161" s="154" t="inlineStr">
        <is>
          <t>Pérez Cruz, Matias</t>
        </is>
      </c>
      <c r="G161" s="154" t="inlineStr">
        <is>
          <t>Matias</t>
        </is>
      </c>
      <c r="H161" s="154" t="inlineStr">
        <is>
          <t>Pérez</t>
        </is>
      </c>
      <c r="I161" s="154" t="inlineStr">
        <is>
          <t>Cruz</t>
        </is>
      </c>
      <c r="J161" s="152" t="inlineStr">
        <is>
          <t>SI</t>
        </is>
      </c>
      <c r="K161" s="154" t="inlineStr">
        <is>
          <t>Gerenete Perezcruz</t>
        </is>
      </c>
      <c r="L161" s="154" t="n"/>
      <c r="M161" s="155" t="inlineStr">
        <is>
          <t>VIP</t>
        </is>
      </c>
      <c r="N161" s="155">
        <f>IF($J161="NO","NO","SI")</f>
        <v/>
      </c>
      <c r="O161" s="155">
        <f>IF($J161="SI","🟢",IF($J161="NO","🔴","🟡"))</f>
        <v/>
      </c>
      <c r="P161" s="155" t="inlineStr">
        <is>
          <t>C10</t>
        </is>
      </c>
    </row>
    <row r="162" ht="24" customHeight="1">
      <c r="A162" s="149" t="n">
        <v>161</v>
      </c>
      <c r="B162" s="149" t="n">
        <v>161</v>
      </c>
      <c r="C162" s="150" t="inlineStr">
        <is>
          <t>OPA</t>
        </is>
      </c>
      <c r="D162" s="150" t="inlineStr">
        <is>
          <t>Señora</t>
        </is>
      </c>
      <c r="E162" s="151">
        <f>IF($J162="NO","",IF($M162="","",$M162))</f>
        <v/>
      </c>
      <c r="F162" s="150" t="inlineStr">
        <is>
          <t>Jeldes, Siria</t>
        </is>
      </c>
      <c r="G162" s="150" t="inlineStr">
        <is>
          <t>Siria</t>
        </is>
      </c>
      <c r="H162" s="150" t="inlineStr">
        <is>
          <t>Jeldes</t>
        </is>
      </c>
      <c r="I162" s="150" t="n"/>
      <c r="J162" s="157" t="inlineStr">
        <is>
          <t>NO</t>
        </is>
      </c>
      <c r="K162" s="150" t="inlineStr">
        <is>
          <t>Presidenta COOPEUCH</t>
        </is>
      </c>
      <c r="L162" s="150" t="inlineStr">
        <is>
          <t>Agregado al final OPA VIP</t>
        </is>
      </c>
      <c r="M162" s="151" t="inlineStr">
        <is>
          <t>VIP</t>
        </is>
      </c>
      <c r="N162" s="151">
        <f>IF($J162="NO","NO","SI")</f>
        <v/>
      </c>
      <c r="O162" s="151">
        <f>IF($J162="SI","🟢",IF($J162="NO","🔴","🟡"))</f>
        <v/>
      </c>
      <c r="P162" s="151" t="inlineStr"/>
    </row>
    <row r="163" ht="24" customHeight="1">
      <c r="A163" s="153" t="n">
        <v>162</v>
      </c>
      <c r="B163" s="153" t="n">
        <v>162</v>
      </c>
      <c r="C163" s="154" t="inlineStr">
        <is>
          <t>OPA</t>
        </is>
      </c>
      <c r="D163" s="154" t="inlineStr">
        <is>
          <t>Señor</t>
        </is>
      </c>
      <c r="E163" s="155">
        <f>IF($J163="NO","",IF($M163="","",$M163))</f>
        <v/>
      </c>
      <c r="F163" s="154" t="inlineStr">
        <is>
          <t>Arriagada, Andrés</t>
        </is>
      </c>
      <c r="G163" s="154" t="inlineStr">
        <is>
          <t>Andrés</t>
        </is>
      </c>
      <c r="H163" s="154" t="inlineStr">
        <is>
          <t>Arriagada</t>
        </is>
      </c>
      <c r="I163" s="154" t="n"/>
      <c r="J163" s="157" t="inlineStr">
        <is>
          <t>NO</t>
        </is>
      </c>
      <c r="K163" s="154" t="inlineStr">
        <is>
          <t>Presidente Caja Los Andes</t>
        </is>
      </c>
      <c r="L163" s="154" t="inlineStr">
        <is>
          <t>Agregado al final OPA VIP</t>
        </is>
      </c>
      <c r="M163" s="155" t="inlineStr">
        <is>
          <t>VIP</t>
        </is>
      </c>
      <c r="N163" s="155">
        <f>IF($J163="NO","NO","SI")</f>
        <v/>
      </c>
      <c r="O163" s="155">
        <f>IF($J163="SI","🟢",IF($J163="NO","🔴","🟡"))</f>
        <v/>
      </c>
      <c r="P163" s="155" t="inlineStr"/>
    </row>
    <row r="164" ht="24" customHeight="1">
      <c r="A164" s="149" t="n">
        <v>163</v>
      </c>
      <c r="B164" s="149" t="n">
        <v>163</v>
      </c>
      <c r="C164" s="150" t="inlineStr">
        <is>
          <t>OPA</t>
        </is>
      </c>
      <c r="D164" s="150" t="inlineStr">
        <is>
          <t>Señor</t>
        </is>
      </c>
      <c r="E164" s="151">
        <f>IF($J164="NO","",IF($M164="","",$M164))</f>
        <v/>
      </c>
      <c r="F164" s="150" t="inlineStr">
        <is>
          <t>Cornejo, Eugenio</t>
        </is>
      </c>
      <c r="G164" s="150" t="inlineStr">
        <is>
          <t>Eugenio</t>
        </is>
      </c>
      <c r="H164" s="150" t="inlineStr">
        <is>
          <t>Cornejo</t>
        </is>
      </c>
      <c r="I164" s="150" t="inlineStr">
        <is>
          <t>Locroix</t>
        </is>
      </c>
      <c r="J164" s="152" t="inlineStr">
        <is>
          <t>SI</t>
        </is>
      </c>
      <c r="K164" s="150" t="inlineStr">
        <is>
          <t>Presidente Mutual de Seguros de Chile</t>
        </is>
      </c>
      <c r="L164" s="150" t="inlineStr">
        <is>
          <t>Agregado al final OPA VIP</t>
        </is>
      </c>
      <c r="M164" s="151" t="inlineStr">
        <is>
          <t>VIP</t>
        </is>
      </c>
      <c r="N164" s="151">
        <f>IF($J164="NO","NO","SI")</f>
        <v/>
      </c>
      <c r="O164" s="151">
        <f>IF($J164="SI","🟢",IF($J164="NO","🔴","🟡"))</f>
        <v/>
      </c>
      <c r="P164" s="151" t="inlineStr">
        <is>
          <t>C32</t>
        </is>
      </c>
    </row>
    <row r="165" ht="24" customHeight="1">
      <c r="A165" s="153" t="n">
        <v>164</v>
      </c>
      <c r="B165" s="153" t="n">
        <v>164</v>
      </c>
      <c r="C165" s="154" t="inlineStr">
        <is>
          <t>OPA</t>
        </is>
      </c>
      <c r="D165" s="154" t="inlineStr">
        <is>
          <t>Señor</t>
        </is>
      </c>
      <c r="E165" s="155">
        <f>IF($J165="NO","",IF($M165="","",$M165))</f>
        <v/>
      </c>
      <c r="F165" s="154" t="inlineStr">
        <is>
          <t>Leiva Larrañaga, Vicente</t>
        </is>
      </c>
      <c r="G165" s="154" t="inlineStr">
        <is>
          <t>Vicente</t>
        </is>
      </c>
      <c r="H165" s="154" t="inlineStr">
        <is>
          <t>Leiva</t>
        </is>
      </c>
      <c r="I165" s="154" t="inlineStr">
        <is>
          <t>Larrañaga</t>
        </is>
      </c>
      <c r="J165" s="152" t="inlineStr">
        <is>
          <t>SI</t>
        </is>
      </c>
      <c r="K165" s="154" t="inlineStr">
        <is>
          <t>Hijo Madrina</t>
        </is>
      </c>
      <c r="L165" s="154" t="inlineStr">
        <is>
          <t>Madrina</t>
        </is>
      </c>
      <c r="M165" s="155" t="inlineStr">
        <is>
          <t>VIP</t>
        </is>
      </c>
      <c r="N165" s="155">
        <f>IF($J165="NO","NO","SI")</f>
        <v/>
      </c>
      <c r="O165" s="155">
        <f>IF($J165="SI","🟢",IF($J165="NO","🔴","🟡"))</f>
        <v/>
      </c>
      <c r="P165" s="155" t="inlineStr">
        <is>
          <t>C9</t>
        </is>
      </c>
    </row>
    <row r="166" ht="24" customHeight="1">
      <c r="A166" s="149" t="n">
        <v>165</v>
      </c>
      <c r="B166" s="149" t="n">
        <v>165</v>
      </c>
      <c r="C166" s="150" t="inlineStr">
        <is>
          <t>OPA</t>
        </is>
      </c>
      <c r="D166" s="150" t="inlineStr"/>
      <c r="E166" s="151">
        <f>IF($J166="NO","",IF($M166="","",$M166))</f>
        <v/>
      </c>
      <c r="F166" s="150" t="inlineStr">
        <is>
          <t>Jackson Zamora, Cyril</t>
        </is>
      </c>
      <c r="G166" s="150" t="inlineStr">
        <is>
          <t>Cyril</t>
        </is>
      </c>
      <c r="H166" s="150" t="inlineStr">
        <is>
          <t>Jackson</t>
        </is>
      </c>
      <c r="I166" s="150" t="inlineStr">
        <is>
          <t>Zamora</t>
        </is>
      </c>
      <c r="J166" s="152" t="inlineStr">
        <is>
          <t>SI</t>
        </is>
      </c>
      <c r="K166" s="150" t="inlineStr">
        <is>
          <t>Jefmayor</t>
        </is>
      </c>
      <c r="L166" s="150" t="n"/>
      <c r="M166" s="151" t="inlineStr">
        <is>
          <t>LATERAL VIP</t>
        </is>
      </c>
      <c r="N166" s="151">
        <f>IF($J166="NO","NO","SI")</f>
        <v/>
      </c>
      <c r="O166" s="151">
        <f>IF($J166="SI","🟢",IF($J166="NO","🔴","🟡"))</f>
        <v/>
      </c>
      <c r="P166" s="151" t="inlineStr"/>
    </row>
    <row r="167" ht="24" customHeight="1">
      <c r="A167" s="153" t="n">
        <v>166</v>
      </c>
      <c r="B167" s="153" t="n">
        <v>166</v>
      </c>
      <c r="C167" s="154" t="inlineStr">
        <is>
          <t>OPA</t>
        </is>
      </c>
      <c r="D167" s="154" t="inlineStr"/>
      <c r="E167" s="155">
        <f>IF($J167="NO","",IF($M167="","",$M167))</f>
        <v/>
      </c>
      <c r="F167" s="154" t="inlineStr">
        <is>
          <t>Espinoza Martin, Rodrigo</t>
        </is>
      </c>
      <c r="G167" s="154" t="inlineStr">
        <is>
          <t>Rodrigo</t>
        </is>
      </c>
      <c r="H167" s="154" t="inlineStr">
        <is>
          <t>Espinoza</t>
        </is>
      </c>
      <c r="I167" s="154" t="inlineStr">
        <is>
          <t>Martin</t>
        </is>
      </c>
      <c r="J167" s="152" t="inlineStr">
        <is>
          <t>SI</t>
        </is>
      </c>
      <c r="K167" s="154" t="inlineStr">
        <is>
          <t>Jefmayor</t>
        </is>
      </c>
      <c r="L167" s="154" t="inlineStr">
        <is>
          <t>Madrina</t>
        </is>
      </c>
      <c r="M167" s="155" t="inlineStr">
        <is>
          <t>LATERAL VIP</t>
        </is>
      </c>
      <c r="N167" s="155">
        <f>IF($J167="NO","NO","SI")</f>
        <v/>
      </c>
      <c r="O167" s="155">
        <f>IF($J167="SI","🟢",IF($J167="NO","🔴","🟡"))</f>
        <v/>
      </c>
      <c r="P167" s="155" t="inlineStr"/>
    </row>
    <row r="168" ht="24" customHeight="1">
      <c r="A168" s="149" t="n">
        <v>167</v>
      </c>
      <c r="B168" s="149" t="n">
        <v>167</v>
      </c>
      <c r="C168" s="150" t="inlineStr">
        <is>
          <t>OPA</t>
        </is>
      </c>
      <c r="D168" s="150" t="inlineStr">
        <is>
          <t>Señora</t>
        </is>
      </c>
      <c r="E168" s="151">
        <f>IF($J168="NO","",IF($M168="","",$M168))</f>
        <v/>
      </c>
      <c r="F168" s="150" t="inlineStr">
        <is>
          <t>Quijada Pérez, Cecy Sirena</t>
        </is>
      </c>
      <c r="G168" s="150" t="inlineStr">
        <is>
          <t>Cecy Sirena</t>
        </is>
      </c>
      <c r="H168" s="150" t="inlineStr">
        <is>
          <t>Quijada</t>
        </is>
      </c>
      <c r="I168" s="150" t="inlineStr">
        <is>
          <t>Pérez</t>
        </is>
      </c>
      <c r="J168" s="152" t="inlineStr">
        <is>
          <t>SI</t>
        </is>
      </c>
      <c r="K168" s="150" t="inlineStr">
        <is>
          <t>Esposa del Jefe estado mayor de la Armada de Perú.</t>
        </is>
      </c>
      <c r="L168" s="150" t="n"/>
      <c r="M168" s="151" t="inlineStr">
        <is>
          <t>VIP</t>
        </is>
      </c>
      <c r="N168" s="151">
        <f>IF($J168="NO","NO","SI")</f>
        <v/>
      </c>
      <c r="O168" s="151">
        <f>IF($J168="SI","🟢",IF($J168="NO","🔴","🟡"))</f>
        <v/>
      </c>
      <c r="P168" s="151" t="inlineStr">
        <is>
          <t>C33</t>
        </is>
      </c>
    </row>
    <row r="169" ht="24" customHeight="1">
      <c r="A169" s="153" t="n">
        <v>168</v>
      </c>
      <c r="B169" s="153" t="n">
        <v>168</v>
      </c>
      <c r="C169" s="154" t="inlineStr">
        <is>
          <t>OPA</t>
        </is>
      </c>
      <c r="D169" s="154" t="inlineStr">
        <is>
          <t>Señor</t>
        </is>
      </c>
      <c r="E169" s="155">
        <f>IF($J169="NO","",IF($M169="","",$M169))</f>
        <v/>
      </c>
      <c r="F169" s="154" t="inlineStr">
        <is>
          <t>Alcorta, Francisco</t>
        </is>
      </c>
      <c r="G169" s="154" t="inlineStr">
        <is>
          <t>Francisco</t>
        </is>
      </c>
      <c r="H169" s="154" t="inlineStr">
        <is>
          <t>Alcorta</t>
        </is>
      </c>
      <c r="I169" s="154" t="n"/>
      <c r="J169" s="156" t="inlineStr">
        <is>
          <t>PENDIENTE</t>
        </is>
      </c>
      <c r="K169" s="154" t="inlineStr">
        <is>
          <t>Asesor politico estrategico MINDEF</t>
        </is>
      </c>
      <c r="L169" s="154" t="n"/>
      <c r="M169" s="155" t="inlineStr">
        <is>
          <t>VIP</t>
        </is>
      </c>
      <c r="N169" s="155">
        <f>IF($J169="NO","NO","SI")</f>
        <v/>
      </c>
      <c r="O169" s="155">
        <f>IF($J169="SI","🟢",IF($J169="NO","🔴","🟡"))</f>
        <v/>
      </c>
      <c r="P169" s="155" t="inlineStr">
        <is>
          <t>C8</t>
        </is>
      </c>
    </row>
    <row r="170" ht="24" customHeight="1">
      <c r="A170" s="149" t="n">
        <v>169</v>
      </c>
      <c r="B170" s="149" t="n">
        <v>169</v>
      </c>
      <c r="C170" s="150" t="inlineStr">
        <is>
          <t>OPA</t>
        </is>
      </c>
      <c r="D170" s="150" t="inlineStr">
        <is>
          <t>Señor</t>
        </is>
      </c>
      <c r="E170" s="151">
        <f>IF($J170="NO","",IF($M170="","",$M170))</f>
        <v/>
      </c>
      <c r="F170" s="150" t="inlineStr">
        <is>
          <t>Larrondo, José</t>
        </is>
      </c>
      <c r="G170" s="150" t="inlineStr">
        <is>
          <t>José</t>
        </is>
      </c>
      <c r="H170" s="150" t="inlineStr">
        <is>
          <t>Larrondo</t>
        </is>
      </c>
      <c r="I170" s="150" t="n"/>
      <c r="J170" s="156" t="inlineStr">
        <is>
          <t>PENDIENTE</t>
        </is>
      </c>
      <c r="K170" s="150" t="inlineStr">
        <is>
          <t>Director de Operaciones y Ventas FEMESA Chile</t>
        </is>
      </c>
      <c r="L170" s="150" t="n"/>
      <c r="M170" s="151" t="inlineStr">
        <is>
          <t>LATERAL VIP</t>
        </is>
      </c>
      <c r="N170" s="151">
        <f>IF($J170="NO","NO","SI")</f>
        <v/>
      </c>
      <c r="O170" s="151">
        <f>IF($J170="SI","🟢",IF($J170="NO","🔴","🟡"))</f>
        <v/>
      </c>
      <c r="P170" s="151" t="inlineStr"/>
    </row>
    <row r="171" ht="24" customHeight="1">
      <c r="A171" s="153" t="n">
        <v>170</v>
      </c>
      <c r="B171" s="153" t="n">
        <v>170</v>
      </c>
      <c r="C171" s="154" t="inlineStr">
        <is>
          <t>OPA</t>
        </is>
      </c>
      <c r="D171" s="154" t="inlineStr">
        <is>
          <t>Señor</t>
        </is>
      </c>
      <c r="E171" s="155">
        <f>IF($J171="NO","",IF($M171="","",$M171))</f>
        <v/>
      </c>
      <c r="F171" s="154" t="inlineStr">
        <is>
          <t>Jerez, Sebastian</t>
        </is>
      </c>
      <c r="G171" s="154" t="inlineStr">
        <is>
          <t>Sebastian</t>
        </is>
      </c>
      <c r="H171" s="154" t="inlineStr">
        <is>
          <t>Jerez</t>
        </is>
      </c>
      <c r="I171" s="154" t="n"/>
      <c r="J171" s="156" t="inlineStr">
        <is>
          <t>PENDIENTE</t>
        </is>
      </c>
      <c r="K171" s="154" t="inlineStr">
        <is>
          <t>Gerente General Farmacia Cruz Verde</t>
        </is>
      </c>
      <c r="L171" s="154" t="n"/>
      <c r="M171" s="155" t="inlineStr">
        <is>
          <t>VIP</t>
        </is>
      </c>
      <c r="N171" s="155">
        <f>IF($J171="NO","NO","SI")</f>
        <v/>
      </c>
      <c r="O171" s="155">
        <f>IF($J171="SI","🟢",IF($J171="NO","🔴","🟡"))</f>
        <v/>
      </c>
      <c r="P171" s="155" t="inlineStr">
        <is>
          <t>C34</t>
        </is>
      </c>
    </row>
    <row r="172" ht="24" customHeight="1">
      <c r="A172" s="149" t="n">
        <v>171</v>
      </c>
      <c r="B172" s="149" t="n">
        <v>171</v>
      </c>
      <c r="C172" s="150" t="inlineStr">
        <is>
          <t>OPA</t>
        </is>
      </c>
      <c r="D172" s="150" t="inlineStr">
        <is>
          <t>Señor</t>
        </is>
      </c>
      <c r="E172" s="151">
        <f>IF($J172="NO","",IF($M172="","",$M172))</f>
        <v/>
      </c>
      <c r="F172" s="150" t="inlineStr">
        <is>
          <t>García, Italo</t>
        </is>
      </c>
      <c r="G172" s="150" t="inlineStr">
        <is>
          <t>Italo</t>
        </is>
      </c>
      <c r="H172" s="150" t="inlineStr">
        <is>
          <t>García</t>
        </is>
      </c>
      <c r="I172" s="150" t="n"/>
      <c r="J172" s="156" t="inlineStr">
        <is>
          <t>PENDIENTE</t>
        </is>
      </c>
      <c r="K172" s="150" t="inlineStr">
        <is>
          <t>Gerente Alianzas y Convenios FEMESA Chile</t>
        </is>
      </c>
      <c r="L172" s="150" t="n"/>
      <c r="M172" s="151" t="inlineStr">
        <is>
          <t>LATERAL VIP</t>
        </is>
      </c>
      <c r="N172" s="151">
        <f>IF($J172="NO","NO","SI")</f>
        <v/>
      </c>
      <c r="O172" s="151">
        <f>IF($J172="SI","🟢",IF($J172="NO","🔴","🟡"))</f>
        <v/>
      </c>
      <c r="P172" s="151" t="inlineStr"/>
    </row>
    <row r="173" ht="24" customHeight="1">
      <c r="A173" s="153" t="n">
        <v>172</v>
      </c>
      <c r="B173" s="153" t="n">
        <v>172</v>
      </c>
      <c r="C173" s="154" t="inlineStr">
        <is>
          <t>OPA</t>
        </is>
      </c>
      <c r="D173" s="154" t="inlineStr">
        <is>
          <t>Capitán de Navío (R.)</t>
        </is>
      </c>
      <c r="E173" s="155">
        <f>IF($J173="NO","",IF($M173="","",$M173))</f>
        <v/>
      </c>
      <c r="F173" s="154" t="inlineStr">
        <is>
          <t>Lafuente Saavedra, Enrique</t>
        </is>
      </c>
      <c r="G173" s="154" t="inlineStr">
        <is>
          <t xml:space="preserve">Enrique </t>
        </is>
      </c>
      <c r="H173" s="154" t="inlineStr">
        <is>
          <t>Lafuente</t>
        </is>
      </c>
      <c r="I173" s="154" t="inlineStr">
        <is>
          <t>Saavedra</t>
        </is>
      </c>
      <c r="J173" s="157" t="inlineStr">
        <is>
          <t>NO</t>
        </is>
      </c>
      <c r="K173" s="154" t="inlineStr">
        <is>
          <t>ASOFAR</t>
        </is>
      </c>
      <c r="L173" s="154" t="inlineStr">
        <is>
          <t>SECRETGEN</t>
        </is>
      </c>
      <c r="M173" s="155" t="inlineStr">
        <is>
          <t>LATERAL VIP</t>
        </is>
      </c>
      <c r="N173" s="155">
        <f>IF($J173="NO","NO","SI")</f>
        <v/>
      </c>
      <c r="O173" s="155">
        <f>IF($J173="SI","🟢",IF($J173="NO","🔴","🟡"))</f>
        <v/>
      </c>
      <c r="P173" s="155" t="inlineStr"/>
    </row>
    <row r="174" ht="24" customHeight="1">
      <c r="A174" s="149" t="n">
        <v>173</v>
      </c>
      <c r="B174" s="149" t="n">
        <v>173</v>
      </c>
      <c r="C174" s="150" t="inlineStr">
        <is>
          <t>OPA</t>
        </is>
      </c>
      <c r="D174" s="150" t="inlineStr">
        <is>
          <t>Señora</t>
        </is>
      </c>
      <c r="E174" s="151">
        <f>IF($J174="NO","",IF($M174="","",$M174))</f>
        <v/>
      </c>
      <c r="F174" s="150" t="inlineStr">
        <is>
          <t>Von Chrismar Medina, Maria Pia</t>
        </is>
      </c>
      <c r="G174" s="150" t="inlineStr">
        <is>
          <t>Maria Pia</t>
        </is>
      </c>
      <c r="H174" s="150" t="inlineStr">
        <is>
          <t>Von Chrismar</t>
        </is>
      </c>
      <c r="I174" s="150" t="inlineStr">
        <is>
          <t>Medina</t>
        </is>
      </c>
      <c r="J174" s="156" t="inlineStr">
        <is>
          <t>PENDIENTE</t>
        </is>
      </c>
      <c r="K174" s="150" t="inlineStr">
        <is>
          <t>Jefa de la División de Relaciones Internacionales de la Subsecretaria de la Defensa.</t>
        </is>
      </c>
      <c r="L174" s="150" t="inlineStr">
        <is>
          <t>SECRETGEN</t>
        </is>
      </c>
      <c r="M174" s="151" t="inlineStr">
        <is>
          <t>LATERAL VIP</t>
        </is>
      </c>
      <c r="N174" s="151">
        <f>IF($J174="NO","NO","SI")</f>
        <v/>
      </c>
      <c r="O174" s="151">
        <f>IF($J174="SI","🟢",IF($J174="NO","🔴","🟡"))</f>
        <v/>
      </c>
      <c r="P174" s="151" t="inlineStr"/>
    </row>
    <row r="175" ht="24" customHeight="1">
      <c r="A175" s="153" t="n">
        <v>174</v>
      </c>
      <c r="B175" s="153" t="n">
        <v>174</v>
      </c>
      <c r="C175" s="154" t="inlineStr">
        <is>
          <t>OPA</t>
        </is>
      </c>
      <c r="D175" s="154" t="inlineStr">
        <is>
          <t>Capitán de Navío (R.)</t>
        </is>
      </c>
      <c r="E175" s="155">
        <f>IF($J175="NO","",IF($M175="","",$M175))</f>
        <v/>
      </c>
      <c r="F175" s="154" t="inlineStr">
        <is>
          <t>Varela Peña, Rolando</t>
        </is>
      </c>
      <c r="G175" s="154" t="inlineStr">
        <is>
          <t>Rolando</t>
        </is>
      </c>
      <c r="H175" s="154" t="inlineStr">
        <is>
          <t>Varela</t>
        </is>
      </c>
      <c r="I175" s="154" t="inlineStr">
        <is>
          <t>Peña</t>
        </is>
      </c>
      <c r="J175" s="156" t="inlineStr">
        <is>
          <t>PENDIENTE</t>
        </is>
      </c>
      <c r="K175" s="154" t="inlineStr">
        <is>
          <t>Jefe de la División de Planes y Politicas de la Subsecretaria de Defensa</t>
        </is>
      </c>
      <c r="L175" s="154" t="inlineStr">
        <is>
          <t>SECRETGEN</t>
        </is>
      </c>
      <c r="M175" s="155" t="inlineStr">
        <is>
          <t>LATERAL VIP</t>
        </is>
      </c>
      <c r="N175" s="155">
        <f>IF($J175="NO","NO","SI")</f>
        <v/>
      </c>
      <c r="O175" s="155">
        <f>IF($J175="SI","🟢",IF($J175="NO","🔴","🟡"))</f>
        <v/>
      </c>
      <c r="P175" s="155" t="inlineStr"/>
    </row>
    <row r="176" ht="24" customHeight="1">
      <c r="A176" s="149" t="n">
        <v>175</v>
      </c>
      <c r="B176" s="149" t="n">
        <v>175</v>
      </c>
      <c r="C176" s="150" t="inlineStr">
        <is>
          <t>OPA</t>
        </is>
      </c>
      <c r="D176" s="150" t="inlineStr">
        <is>
          <t>Capitán de Navío</t>
        </is>
      </c>
      <c r="E176" s="151">
        <f>IF($J176="NO","",IF($M176="","",$M176))</f>
        <v/>
      </c>
      <c r="F176" s="150" t="inlineStr">
        <is>
          <t>Ramos Vilches, Gabriel</t>
        </is>
      </c>
      <c r="G176" s="150" t="inlineStr">
        <is>
          <t xml:space="preserve">Gabriel </t>
        </is>
      </c>
      <c r="H176" s="150" t="inlineStr">
        <is>
          <t>Ramos</t>
        </is>
      </c>
      <c r="I176" s="150" t="inlineStr">
        <is>
          <t>Vilches</t>
        </is>
      </c>
      <c r="J176" s="157" t="inlineStr">
        <is>
          <t>NO</t>
        </is>
      </c>
      <c r="K176" s="150" t="inlineStr">
        <is>
          <t>ASOFAR</t>
        </is>
      </c>
      <c r="L176" s="150" t="inlineStr">
        <is>
          <t>SECRETGEN</t>
        </is>
      </c>
      <c r="M176" s="151" t="inlineStr">
        <is>
          <t>LATERAL VIP</t>
        </is>
      </c>
      <c r="N176" s="151">
        <f>IF($J176="NO","NO","SI")</f>
        <v/>
      </c>
      <c r="O176" s="151">
        <f>IF($J176="SI","🟢",IF($J176="NO","🔴","🟡"))</f>
        <v/>
      </c>
      <c r="P176" s="151" t="inlineStr"/>
    </row>
    <row r="177" ht="24" customFormat="1" customHeight="1" s="40">
      <c r="A177" s="153" t="n">
        <v>176</v>
      </c>
      <c r="B177" s="153" t="n">
        <v>176</v>
      </c>
      <c r="C177" s="154" t="inlineStr">
        <is>
          <t>OPA</t>
        </is>
      </c>
      <c r="D177" s="154" t="inlineStr">
        <is>
          <t>Señor</t>
        </is>
      </c>
      <c r="E177" s="155">
        <f>IF($J177="NO","",IF($M177="","",$M177))</f>
        <v/>
      </c>
      <c r="F177" s="154" t="inlineStr">
        <is>
          <t>Simian Fernández, Pablo</t>
        </is>
      </c>
      <c r="G177" s="154" t="inlineStr">
        <is>
          <t>Pablo</t>
        </is>
      </c>
      <c r="H177" s="154" t="inlineStr">
        <is>
          <t>Simian</t>
        </is>
      </c>
      <c r="I177" s="154" t="inlineStr">
        <is>
          <t>Fernández</t>
        </is>
      </c>
      <c r="J177" s="156" t="inlineStr">
        <is>
          <t>PENDIENTE</t>
        </is>
      </c>
      <c r="K177" s="154" t="inlineStr">
        <is>
          <t>NACHIPA</t>
        </is>
      </c>
      <c r="L177" s="154" t="n"/>
      <c r="M177" s="155" t="inlineStr"/>
      <c r="N177" s="155">
        <f>IF($J177="NO","NO","SI")</f>
        <v/>
      </c>
      <c r="O177" s="155">
        <f>IF($J177="SI","🟢",IF($J177="NO","🔴","🟡"))</f>
        <v/>
      </c>
      <c r="P177" s="155" t="inlineStr"/>
    </row>
    <row r="178" ht="24" customFormat="1" customHeight="1" s="40">
      <c r="A178" s="149" t="n">
        <v>177</v>
      </c>
      <c r="B178" s="149" t="n">
        <v>177</v>
      </c>
      <c r="C178" s="150" t="inlineStr">
        <is>
          <t>OPA</t>
        </is>
      </c>
      <c r="D178" s="150" t="inlineStr">
        <is>
          <t>Señora</t>
        </is>
      </c>
      <c r="E178" s="151">
        <f>IF($J178="NO","",IF($M178="","",$M178))</f>
        <v/>
      </c>
      <c r="F178" s="150" t="inlineStr">
        <is>
          <t>Pérez, Constanza</t>
        </is>
      </c>
      <c r="G178" s="150" t="inlineStr">
        <is>
          <t>Constanza</t>
        </is>
      </c>
      <c r="H178" s="150" t="inlineStr">
        <is>
          <t>Pérez</t>
        </is>
      </c>
      <c r="I178" s="150" t="n"/>
      <c r="J178" s="156" t="inlineStr">
        <is>
          <t>PENDIENTE</t>
        </is>
      </c>
      <c r="K178" s="150" t="inlineStr">
        <is>
          <t>Asesora Económica MINDEF</t>
        </is>
      </c>
      <c r="L178" s="150" t="n"/>
      <c r="M178" s="151" t="inlineStr">
        <is>
          <t>VIP</t>
        </is>
      </c>
      <c r="N178" s="151">
        <f>IF($J178="NO","NO","SI")</f>
        <v/>
      </c>
      <c r="O178" s="151">
        <f>IF($J178="SI","🟢",IF($J178="NO","🔴","🟡"))</f>
        <v/>
      </c>
      <c r="P178" s="151" t="inlineStr">
        <is>
          <t>C7</t>
        </is>
      </c>
    </row>
    <row r="179" ht="24" customHeight="1">
      <c r="A179" s="153" t="n">
        <v>178</v>
      </c>
      <c r="B179" s="153" t="n">
        <v>178</v>
      </c>
      <c r="C179" s="154" t="inlineStr">
        <is>
          <t>OPA/ASMAR</t>
        </is>
      </c>
      <c r="D179" s="154" t="inlineStr">
        <is>
          <t>Capitán de Navío RL</t>
        </is>
      </c>
      <c r="E179" s="155">
        <f>IF($J179="NO","",IF($M179="","",$M179))</f>
        <v/>
      </c>
      <c r="F179" s="154" t="inlineStr">
        <is>
          <t>Jarpa Parada, José Fernando</t>
        </is>
      </c>
      <c r="G179" s="154" t="inlineStr">
        <is>
          <t>José Fernando</t>
        </is>
      </c>
      <c r="H179" s="154" t="inlineStr">
        <is>
          <t>Jarpa</t>
        </is>
      </c>
      <c r="I179" s="154" t="inlineStr">
        <is>
          <t>Parada</t>
        </is>
      </c>
      <c r="J179" s="152" t="inlineStr">
        <is>
          <t>SI</t>
        </is>
      </c>
      <c r="K179" s="154" t="inlineStr">
        <is>
          <t>Jefe del Servicio Religioso de la Armada</t>
        </is>
      </c>
      <c r="L179" s="154" t="n"/>
      <c r="M179" s="155" t="inlineStr">
        <is>
          <t>VIP</t>
        </is>
      </c>
      <c r="N179" s="155">
        <f>IF($J179="NO","NO","SI")</f>
        <v/>
      </c>
      <c r="O179" s="155">
        <f>IF($J179="SI","🟢",IF($J179="NO","🔴","🟡"))</f>
        <v/>
      </c>
      <c r="P179" s="155" t="inlineStr">
        <is>
          <t>C35</t>
        </is>
      </c>
    </row>
    <row r="180" ht="24" customHeight="1">
      <c r="A180" s="149" t="n">
        <v>179</v>
      </c>
      <c r="B180" s="149" t="n">
        <v>179</v>
      </c>
      <c r="C180" s="150" t="inlineStr">
        <is>
          <t>OPA/ASMAR</t>
        </is>
      </c>
      <c r="D180" s="150" t="inlineStr">
        <is>
          <t>Capellán Evangélico</t>
        </is>
      </c>
      <c r="E180" s="151">
        <f>IF($J180="NO","",IF($M180="","",$M180))</f>
        <v/>
      </c>
      <c r="F180" s="150" t="inlineStr">
        <is>
          <t>Recabarren Esparza, Vladimir</t>
        </is>
      </c>
      <c r="G180" s="150" t="inlineStr">
        <is>
          <t>Vladimir</t>
        </is>
      </c>
      <c r="H180" s="150" t="inlineStr">
        <is>
          <t>Recabarren</t>
        </is>
      </c>
      <c r="I180" s="150" t="inlineStr">
        <is>
          <t>Esparza</t>
        </is>
      </c>
      <c r="J180" s="152" t="inlineStr">
        <is>
          <t>SI</t>
        </is>
      </c>
      <c r="K180" s="150" t="inlineStr">
        <is>
          <t>Capellán Nacional Evangélico de la Armada</t>
        </is>
      </c>
      <c r="L180" s="150" t="n"/>
      <c r="M180" s="151" t="inlineStr">
        <is>
          <t>VIP</t>
        </is>
      </c>
      <c r="N180" s="151">
        <f>IF($J180="NO","NO","SI")</f>
        <v/>
      </c>
      <c r="O180" s="151">
        <f>IF($J180="SI","🟢",IF($J180="NO","🔴","🟡"))</f>
        <v/>
      </c>
      <c r="P180" s="151" t="inlineStr">
        <is>
          <t>C6</t>
        </is>
      </c>
    </row>
    <row r="181" ht="24" customFormat="1" customHeight="1" s="40">
      <c r="A181" s="153" t="n">
        <v>180</v>
      </c>
      <c r="B181" s="153" t="n">
        <v>180</v>
      </c>
      <c r="C181" s="154" t="inlineStr">
        <is>
          <t>OPA/ASMAR</t>
        </is>
      </c>
      <c r="D181" s="154" t="inlineStr">
        <is>
          <t>Vicealmirante</t>
        </is>
      </c>
      <c r="E181" s="155">
        <f>IF($J181="NO","",IF($M181="","",$M181))</f>
        <v/>
      </c>
      <c r="F181" s="154" t="inlineStr">
        <is>
          <t>Hartung Sabugo, Kurt</t>
        </is>
      </c>
      <c r="G181" s="154" t="inlineStr">
        <is>
          <t>Kurt</t>
        </is>
      </c>
      <c r="H181" s="154" t="inlineStr">
        <is>
          <t>Hartung</t>
        </is>
      </c>
      <c r="I181" s="154" t="inlineStr">
        <is>
          <t>Sabugo</t>
        </is>
      </c>
      <c r="J181" s="157" t="inlineStr">
        <is>
          <t>NO</t>
        </is>
      </c>
      <c r="K181" s="154" t="inlineStr">
        <is>
          <t>Presidente del Cuerpo de Almirantes en Retiro</t>
        </is>
      </c>
      <c r="L181" s="154" t="n"/>
      <c r="M181" s="155" t="inlineStr"/>
      <c r="N181" s="155">
        <f>IF($J181="NO","NO","SI")</f>
        <v/>
      </c>
      <c r="O181" s="155">
        <f>IF($J181="SI","🟢",IF($J181="NO","🔴","🟡"))</f>
        <v/>
      </c>
      <c r="P181" s="155" t="inlineStr"/>
    </row>
    <row r="182" ht="24" customHeight="1">
      <c r="A182" s="149" t="n">
        <v>181</v>
      </c>
      <c r="B182" s="149" t="n">
        <v>181</v>
      </c>
      <c r="C182" s="150" t="inlineStr">
        <is>
          <t>OPA/ASMAR</t>
        </is>
      </c>
      <c r="D182" s="150" t="inlineStr">
        <is>
          <t>Seremi</t>
        </is>
      </c>
      <c r="E182" s="151">
        <f>IF($J182="NO","",IF($M182="","",$M182))</f>
        <v/>
      </c>
      <c r="F182" s="150" t="inlineStr">
        <is>
          <t>Piña Faúndez, José Eduardo</t>
        </is>
      </c>
      <c r="G182" s="150" t="inlineStr">
        <is>
          <t>José Eduardo</t>
        </is>
      </c>
      <c r="H182" s="150" t="inlineStr">
        <is>
          <t>Piña</t>
        </is>
      </c>
      <c r="I182" s="150" t="inlineStr">
        <is>
          <t>Faúndez</t>
        </is>
      </c>
      <c r="J182" s="156" t="inlineStr">
        <is>
          <t>PENDIENTE</t>
        </is>
      </c>
      <c r="K182" s="150" t="inlineStr">
        <is>
          <t>Seremi Obras Públicas</t>
        </is>
      </c>
      <c r="L182" s="150" t="n"/>
      <c r="M182" s="151" t="inlineStr">
        <is>
          <t>VIP</t>
        </is>
      </c>
      <c r="N182" s="151">
        <f>IF($J182="NO","NO","SI")</f>
        <v/>
      </c>
      <c r="O182" s="151">
        <f>IF($J182="SI","🟢",IF($J182="NO","🔴","🟡"))</f>
        <v/>
      </c>
      <c r="P182" s="151" t="inlineStr">
        <is>
          <t>C36</t>
        </is>
      </c>
    </row>
    <row r="183" ht="24" customHeight="1">
      <c r="A183" s="153" t="n">
        <v>182</v>
      </c>
      <c r="B183" s="153" t="n">
        <v>182</v>
      </c>
      <c r="C183" s="154" t="inlineStr">
        <is>
          <t>OPA/ASMAR</t>
        </is>
      </c>
      <c r="D183" s="154" t="inlineStr">
        <is>
          <t>Seremi</t>
        </is>
      </c>
      <c r="E183" s="155">
        <f>IF($J183="NO","",IF($M183="","",$M183))</f>
        <v/>
      </c>
      <c r="F183" s="154" t="inlineStr">
        <is>
          <t>Ramirez Glade, Pedro</t>
        </is>
      </c>
      <c r="G183" s="154" t="inlineStr">
        <is>
          <t>Pedro</t>
        </is>
      </c>
      <c r="H183" s="154" t="inlineStr">
        <is>
          <t>Ramirez</t>
        </is>
      </c>
      <c r="I183" s="154" t="inlineStr">
        <is>
          <t>Glade</t>
        </is>
      </c>
      <c r="J183" s="152" t="inlineStr">
        <is>
          <t>SI</t>
        </is>
      </c>
      <c r="K183" s="154" t="inlineStr">
        <is>
          <t>Seremi de Ciencia, Tecnologías, Conocimidento e Innovación</t>
        </is>
      </c>
      <c r="L183" s="154" t="n"/>
      <c r="M183" s="155" t="inlineStr">
        <is>
          <t>VIP</t>
        </is>
      </c>
      <c r="N183" s="155">
        <f>IF($J183="NO","NO","SI")</f>
        <v/>
      </c>
      <c r="O183" s="155">
        <f>IF($J183="SI","🟢",IF($J183="NO","🔴","🟡"))</f>
        <v/>
      </c>
      <c r="P183" s="155" t="inlineStr">
        <is>
          <t>C5</t>
        </is>
      </c>
    </row>
    <row r="184" ht="24" customHeight="1">
      <c r="A184" s="149" t="n">
        <v>183</v>
      </c>
      <c r="B184" s="149" t="n">
        <v>183</v>
      </c>
      <c r="C184" s="150" t="inlineStr">
        <is>
          <t>OPA/ASMAR</t>
        </is>
      </c>
      <c r="D184" s="150" t="inlineStr">
        <is>
          <t>Seremi</t>
        </is>
      </c>
      <c r="E184" s="151">
        <f>IF($J184="NO","",IF($M184="","",$M184))</f>
        <v/>
      </c>
      <c r="F184" s="150" t="inlineStr">
        <is>
          <t>Delannays Araya, Mario</t>
        </is>
      </c>
      <c r="G184" s="150" t="inlineStr">
        <is>
          <t>Mario</t>
        </is>
      </c>
      <c r="H184" s="150" t="inlineStr">
        <is>
          <t>Delannays</t>
        </is>
      </c>
      <c r="I184" s="150" t="inlineStr">
        <is>
          <t>Araya</t>
        </is>
      </c>
      <c r="J184" s="157" t="inlineStr">
        <is>
          <t>NO</t>
        </is>
      </c>
      <c r="K184" s="150" t="inlineStr">
        <is>
          <t>Seremi de Medio Ambiente</t>
        </is>
      </c>
      <c r="L184" s="150" t="n"/>
      <c r="M184" s="151" t="inlineStr">
        <is>
          <t>VIP</t>
        </is>
      </c>
      <c r="N184" s="151">
        <f>IF($J184="NO","NO","SI")</f>
        <v/>
      </c>
      <c r="O184" s="151">
        <f>IF($J184="SI","🟢",IF($J184="NO","🔴","🟡"))</f>
        <v/>
      </c>
      <c r="P184" s="151" t="inlineStr"/>
    </row>
    <row r="185" ht="24" customHeight="1">
      <c r="A185" s="153" t="n">
        <v>184</v>
      </c>
      <c r="B185" s="153" t="n">
        <v>184</v>
      </c>
      <c r="C185" s="154" t="inlineStr">
        <is>
          <t>OPA/ASMAR</t>
        </is>
      </c>
      <c r="D185" s="154" t="inlineStr">
        <is>
          <t>Seremi</t>
        </is>
      </c>
      <c r="E185" s="155">
        <f>IF($J185="NO","",IF($M185="","",$M185))</f>
        <v/>
      </c>
      <c r="F185" s="154" t="inlineStr">
        <is>
          <t>Ruf Wilkomirsky, Ronald</t>
        </is>
      </c>
      <c r="G185" s="154" t="inlineStr">
        <is>
          <t>Ronald</t>
        </is>
      </c>
      <c r="H185" s="154" t="inlineStr">
        <is>
          <t>Ruf</t>
        </is>
      </c>
      <c r="I185" s="154" t="inlineStr">
        <is>
          <t>Wilkomirsky</t>
        </is>
      </c>
      <c r="J185" s="152" t="inlineStr">
        <is>
          <t>SI</t>
        </is>
      </c>
      <c r="K185" s="154" t="inlineStr">
        <is>
          <t>Seremi de Hacienda</t>
        </is>
      </c>
      <c r="L185" s="154" t="n"/>
      <c r="M185" s="155" t="inlineStr">
        <is>
          <t>VIP</t>
        </is>
      </c>
      <c r="N185" s="155">
        <f>IF($J185="NO","NO","SI")</f>
        <v/>
      </c>
      <c r="O185" s="155">
        <f>IF($J185="SI","🟢",IF($J185="NO","🔴","🟡"))</f>
        <v/>
      </c>
      <c r="P185" s="155" t="inlineStr">
        <is>
          <t>C37</t>
        </is>
      </c>
    </row>
    <row r="186" ht="24" customHeight="1">
      <c r="A186" s="149" t="n">
        <v>185</v>
      </c>
      <c r="B186" s="149" t="n">
        <v>185</v>
      </c>
      <c r="C186" s="150" t="inlineStr">
        <is>
          <t>OPA/ASMAR</t>
        </is>
      </c>
      <c r="D186" s="150" t="inlineStr">
        <is>
          <t>BANCOS</t>
        </is>
      </c>
      <c r="E186" s="151">
        <f>IF($J186="NO","",IF($M186="","",$M186))</f>
        <v/>
      </c>
      <c r="F186" s="150" t="inlineStr">
        <is>
          <t>Farren Risopatrón, Mario</t>
        </is>
      </c>
      <c r="G186" s="150" t="inlineStr">
        <is>
          <t>Mario</t>
        </is>
      </c>
      <c r="H186" s="150" t="inlineStr">
        <is>
          <t>Farren</t>
        </is>
      </c>
      <c r="I186" s="150" t="inlineStr">
        <is>
          <t>Risopatrón</t>
        </is>
      </c>
      <c r="J186" s="156" t="inlineStr">
        <is>
          <t>PENDIENTE</t>
        </is>
      </c>
      <c r="K186" s="150" t="inlineStr">
        <is>
          <t>Presidente Banco Estado</t>
        </is>
      </c>
      <c r="L186" s="150" t="n"/>
      <c r="M186" s="151" t="inlineStr">
        <is>
          <t>VIP</t>
        </is>
      </c>
      <c r="N186" s="151">
        <f>IF($J186="NO","NO","SI")</f>
        <v/>
      </c>
      <c r="O186" s="151">
        <f>IF($J186="SI","🟢",IF($J186="NO","🔴","🟡"))</f>
        <v/>
      </c>
      <c r="P186" s="151" t="inlineStr">
        <is>
          <t>C4</t>
        </is>
      </c>
    </row>
    <row r="187" ht="24" customHeight="1">
      <c r="A187" s="153" t="n">
        <v>186</v>
      </c>
      <c r="B187" s="153" t="n">
        <v>186</v>
      </c>
      <c r="C187" s="154" t="inlineStr">
        <is>
          <t>OPA/ASMAR</t>
        </is>
      </c>
      <c r="D187" s="154" t="inlineStr">
        <is>
          <t>Finanzas</t>
        </is>
      </c>
      <c r="E187" s="155">
        <f>IF($J187="NO","",IF($M187="","",$M187))</f>
        <v/>
      </c>
      <c r="F187" s="154" t="inlineStr">
        <is>
          <t>Ampuero Martínez, Katherine</t>
        </is>
      </c>
      <c r="G187" s="154" t="inlineStr">
        <is>
          <t>Katherine</t>
        </is>
      </c>
      <c r="H187" s="154" t="inlineStr">
        <is>
          <t>Ampuero</t>
        </is>
      </c>
      <c r="I187" s="154" t="inlineStr">
        <is>
          <t>Martínez</t>
        </is>
      </c>
      <c r="J187" s="152" t="inlineStr">
        <is>
          <t>SI</t>
        </is>
      </c>
      <c r="K187" s="154" t="inlineStr">
        <is>
          <t>Directora Regional Aduana de Talcahuano</t>
        </is>
      </c>
      <c r="L187" s="154" t="n"/>
      <c r="M187" s="155" t="inlineStr">
        <is>
          <t>VIP</t>
        </is>
      </c>
      <c r="N187" s="155">
        <f>IF($J187="NO","NO","SI")</f>
        <v/>
      </c>
      <c r="O187" s="155">
        <f>IF($J187="SI","🟢",IF($J187="NO","🔴","🟡"))</f>
        <v/>
      </c>
      <c r="P187" s="155" t="inlineStr">
        <is>
          <t>C38</t>
        </is>
      </c>
    </row>
    <row r="188" ht="24" customHeight="1">
      <c r="A188" s="149" t="n">
        <v>187</v>
      </c>
      <c r="B188" s="149" t="n">
        <v>187</v>
      </c>
      <c r="C188" s="150" t="inlineStr">
        <is>
          <t>OPA/ASMAR</t>
        </is>
      </c>
      <c r="D188" s="150" t="inlineStr">
        <is>
          <t>Rector</t>
        </is>
      </c>
      <c r="E188" s="151">
        <f>IF($J188="NO","",IF($M188="","",$M188))</f>
        <v/>
      </c>
      <c r="F188" s="150" t="inlineStr">
        <is>
          <t>Cleveland Cartes, Henry</t>
        </is>
      </c>
      <c r="G188" s="150" t="inlineStr">
        <is>
          <t>Henry</t>
        </is>
      </c>
      <c r="H188" s="150" t="inlineStr">
        <is>
          <t>Cleveland</t>
        </is>
      </c>
      <c r="I188" s="150" t="inlineStr">
        <is>
          <t>Cartes</t>
        </is>
      </c>
      <c r="J188" s="152" t="inlineStr">
        <is>
          <t>SI</t>
        </is>
      </c>
      <c r="K188" s="150" t="inlineStr">
        <is>
          <t>Director Ejecutivo ENAER</t>
        </is>
      </c>
      <c r="L188" s="150" t="n"/>
      <c r="M188" s="151" t="inlineStr">
        <is>
          <t>VIP</t>
        </is>
      </c>
      <c r="N188" s="151">
        <f>IF($J188="NO","NO","SI")</f>
        <v/>
      </c>
      <c r="O188" s="151">
        <f>IF($J188="SI","🟢",IF($J188="NO","🔴","🟡"))</f>
        <v/>
      </c>
      <c r="P188" s="151" t="inlineStr">
        <is>
          <t>C3</t>
        </is>
      </c>
    </row>
    <row r="189" ht="24" customFormat="1" customHeight="1" s="77" thickBot="1">
      <c r="A189" s="153" t="n">
        <v>188</v>
      </c>
      <c r="B189" s="153" t="n">
        <v>188</v>
      </c>
      <c r="C189" s="154" t="inlineStr">
        <is>
          <t>OPA/ASMAR</t>
        </is>
      </c>
      <c r="D189" s="154" t="inlineStr">
        <is>
          <t>General de Brigada</t>
        </is>
      </c>
      <c r="E189" s="155">
        <f>IF($J189="NO","",IF($M189="","",$M189))</f>
        <v/>
      </c>
      <c r="F189" s="154" t="inlineStr">
        <is>
          <t>Vera Soto, Álvaro</t>
        </is>
      </c>
      <c r="G189" s="154" t="inlineStr">
        <is>
          <t>Álvaro</t>
        </is>
      </c>
      <c r="H189" s="154" t="inlineStr">
        <is>
          <t>Vera</t>
        </is>
      </c>
      <c r="I189" s="154" t="inlineStr">
        <is>
          <t>Soto</t>
        </is>
      </c>
      <c r="J189" s="156" t="inlineStr">
        <is>
          <t>PENDIENTE</t>
        </is>
      </c>
      <c r="K189" s="154" t="inlineStr">
        <is>
          <t>Director FAMAE</t>
        </is>
      </c>
      <c r="L189" s="154" t="n"/>
      <c r="M189" s="155" t="inlineStr">
        <is>
          <t>VIP</t>
        </is>
      </c>
      <c r="N189" s="155">
        <f>IF($J189="NO","NO","SI")</f>
        <v/>
      </c>
      <c r="O189" s="155">
        <f>IF($J189="SI","🟢",IF($J189="NO","🔴","🟡"))</f>
        <v/>
      </c>
      <c r="P189" s="155" t="inlineStr">
        <is>
          <t>C39</t>
        </is>
      </c>
    </row>
    <row r="190" ht="24" customHeight="1">
      <c r="A190" s="149" t="n">
        <v>189</v>
      </c>
      <c r="B190" s="149" t="n">
        <v>189</v>
      </c>
      <c r="C190" s="150" t="inlineStr">
        <is>
          <t>OPA/DGSA</t>
        </is>
      </c>
      <c r="D190" s="150" t="inlineStr">
        <is>
          <t>Vicealmirante</t>
        </is>
      </c>
      <c r="E190" s="151">
        <f>IF($J190="NO","",IF($M190="","",$M190))</f>
        <v/>
      </c>
      <c r="F190" s="150" t="inlineStr">
        <is>
          <t>Pires, Jorge</t>
        </is>
      </c>
      <c r="G190" s="150" t="inlineStr">
        <is>
          <t>Jorge</t>
        </is>
      </c>
      <c r="H190" s="150" t="inlineStr">
        <is>
          <t>Pires</t>
        </is>
      </c>
      <c r="I190" s="150" t="n"/>
      <c r="J190" s="152" t="inlineStr">
        <is>
          <t>SI</t>
        </is>
      </c>
      <c r="K190" s="150" t="inlineStr">
        <is>
          <t>Superintendente del Material Armada de Portugal</t>
        </is>
      </c>
      <c r="L190" s="150" t="n"/>
      <c r="M190" s="151" t="inlineStr">
        <is>
          <t>VIP</t>
        </is>
      </c>
      <c r="N190" s="151">
        <f>IF($J190="NO","NO","SI")</f>
        <v/>
      </c>
      <c r="O190" s="151">
        <f>IF($J190="SI","🟢",IF($J190="NO","🔴","🟡"))</f>
        <v/>
      </c>
      <c r="P190" s="151" t="inlineStr">
        <is>
          <t>C2</t>
        </is>
      </c>
    </row>
    <row r="191" ht="24" customHeight="1">
      <c r="A191" s="153" t="n">
        <v>190</v>
      </c>
      <c r="B191" s="153" t="n">
        <v>190</v>
      </c>
      <c r="C191" s="154" t="inlineStr">
        <is>
          <t>OPA/DGSA</t>
        </is>
      </c>
      <c r="D191" s="154" t="inlineStr">
        <is>
          <t>Contraalmirante</t>
        </is>
      </c>
      <c r="E191" s="155">
        <f>IF($J191="NO","",IF($M191="","",$M191))</f>
        <v/>
      </c>
      <c r="F191" s="154" t="inlineStr">
        <is>
          <t>Costa, Joao</t>
        </is>
      </c>
      <c r="G191" s="154" t="inlineStr">
        <is>
          <t>Joao</t>
        </is>
      </c>
      <c r="H191" s="154" t="inlineStr">
        <is>
          <t>Costa</t>
        </is>
      </c>
      <c r="I191" s="154" t="n"/>
      <c r="J191" s="152" t="inlineStr">
        <is>
          <t>SI</t>
        </is>
      </c>
      <c r="K191" s="154" t="inlineStr">
        <is>
          <t>Director de los Navios Armada de Portugal</t>
        </is>
      </c>
      <c r="L191" s="154" t="n"/>
      <c r="M191" s="155" t="inlineStr">
        <is>
          <t>VIP</t>
        </is>
      </c>
      <c r="N191" s="155">
        <f>IF($J191="NO","NO","SI")</f>
        <v/>
      </c>
      <c r="O191" s="155">
        <f>IF($J191="SI","🟢",IF($J191="NO","🔴","🟡"))</f>
        <v/>
      </c>
      <c r="P191" s="155" t="inlineStr">
        <is>
          <t>C40</t>
        </is>
      </c>
    </row>
    <row r="192" ht="24" customHeight="1">
      <c r="A192" s="149" t="n">
        <v>191</v>
      </c>
      <c r="B192" s="149" t="n">
        <v>191</v>
      </c>
      <c r="C192" s="150" t="inlineStr">
        <is>
          <t>OPA/DGSA</t>
        </is>
      </c>
      <c r="D192" s="150" t="inlineStr">
        <is>
          <t>Rector</t>
        </is>
      </c>
      <c r="E192" s="151">
        <f>IF($J192="NO","",IF($M192="","",$M192))</f>
        <v/>
      </c>
      <c r="F192" s="150" t="inlineStr">
        <is>
          <t>Bunster Weitzmann, Claudio</t>
        </is>
      </c>
      <c r="G192" s="150" t="inlineStr">
        <is>
          <t>Claudio</t>
        </is>
      </c>
      <c r="H192" s="150" t="inlineStr">
        <is>
          <t>Bunster</t>
        </is>
      </c>
      <c r="I192" s="150" t="inlineStr">
        <is>
          <t>Weitzmann</t>
        </is>
      </c>
      <c r="J192" s="156" t="inlineStr">
        <is>
          <t>PENDIENTE</t>
        </is>
      </c>
      <c r="K192" s="150" t="inlineStr">
        <is>
          <t>Director Centro Estudios Cientificos CECs</t>
        </is>
      </c>
      <c r="L192" s="150" t="n"/>
      <c r="M192" s="151" t="inlineStr">
        <is>
          <t>VIP</t>
        </is>
      </c>
      <c r="N192" s="151">
        <f>IF($J192="NO","NO","SI")</f>
        <v/>
      </c>
      <c r="O192" s="151">
        <f>IF($J192="SI","🟢",IF($J192="NO","🔴","🟡"))</f>
        <v/>
      </c>
      <c r="P192" s="151" t="inlineStr">
        <is>
          <t>C1</t>
        </is>
      </c>
    </row>
    <row r="193" ht="24" customHeight="1">
      <c r="A193" s="153" t="n">
        <v>192</v>
      </c>
      <c r="B193" s="153" t="n">
        <v>192</v>
      </c>
      <c r="C193" s="154" t="inlineStr">
        <is>
          <t>OPA/DGSA</t>
        </is>
      </c>
      <c r="D193" s="154" t="inlineStr">
        <is>
          <t>Rector</t>
        </is>
      </c>
      <c r="E193" s="155">
        <f>IF($J193="NO","",IF($M193="","",$M193))</f>
        <v/>
      </c>
      <c r="F193" s="154" t="inlineStr">
        <is>
          <t>Casassa Rogazinski, Gino</t>
        </is>
      </c>
      <c r="G193" s="154" t="inlineStr">
        <is>
          <t>Gino</t>
        </is>
      </c>
      <c r="H193" s="154" t="inlineStr">
        <is>
          <t>Casassa</t>
        </is>
      </c>
      <c r="I193" s="154" t="inlineStr">
        <is>
          <t>Rogazinski</t>
        </is>
      </c>
      <c r="J193" s="152" t="inlineStr">
        <is>
          <t>SI</t>
        </is>
      </c>
      <c r="K193" s="154" t="inlineStr">
        <is>
          <t>Director del INACH</t>
        </is>
      </c>
      <c r="L193" s="154" t="n"/>
      <c r="M193" s="155" t="inlineStr">
        <is>
          <t>VIP</t>
        </is>
      </c>
      <c r="N193" s="155">
        <f>IF($J193="NO","NO","SI")</f>
        <v/>
      </c>
      <c r="O193" s="155">
        <f>IF($J193="SI","🟢",IF($J193="NO","🔴","🟡"))</f>
        <v/>
      </c>
      <c r="P193" s="155" t="inlineStr">
        <is>
          <t>C41</t>
        </is>
      </c>
    </row>
    <row r="194" ht="24" customHeight="1">
      <c r="A194" s="149" t="n">
        <v>193</v>
      </c>
      <c r="B194" s="149" t="n">
        <v>193</v>
      </c>
      <c r="C194" s="150" t="inlineStr">
        <is>
          <t>OPA/DGSA</t>
        </is>
      </c>
      <c r="D194" s="150" t="inlineStr">
        <is>
          <t>General de División</t>
        </is>
      </c>
      <c r="E194" s="151">
        <f>IF($J194="NO","",IF($M194="","",$M194))</f>
        <v/>
      </c>
      <c r="F194" s="150" t="inlineStr">
        <is>
          <t>Cabrera Osorio, Rafael</t>
        </is>
      </c>
      <c r="G194" s="150" t="inlineStr">
        <is>
          <t>Rafael</t>
        </is>
      </c>
      <c r="H194" s="150" t="inlineStr">
        <is>
          <t>Cabrera</t>
        </is>
      </c>
      <c r="I194" s="150" t="inlineStr">
        <is>
          <t>Osorio</t>
        </is>
      </c>
      <c r="J194" s="156" t="inlineStr">
        <is>
          <t>PENDIENTE</t>
        </is>
      </c>
      <c r="K194" s="150" t="inlineStr">
        <is>
          <t>Cmdte. Apoyo a la Fuerza del Ejército</t>
        </is>
      </c>
      <c r="L194" s="150" t="n"/>
      <c r="M194" s="151" t="inlineStr">
        <is>
          <t>VIP</t>
        </is>
      </c>
      <c r="N194" s="151">
        <f>IF($J194="NO","NO","SI")</f>
        <v/>
      </c>
      <c r="O194" s="151">
        <f>IF($J194="SI","🟢",IF($J194="NO","🔴","🟡"))</f>
        <v/>
      </c>
      <c r="P194" s="151" t="inlineStr">
        <is>
          <t>D13</t>
        </is>
      </c>
    </row>
    <row r="195" ht="24" customHeight="1">
      <c r="A195" s="153" t="n">
        <v>194</v>
      </c>
      <c r="B195" s="153" t="n">
        <v>194</v>
      </c>
      <c r="C195" s="154" t="inlineStr">
        <is>
          <t>OPA/DGSA</t>
        </is>
      </c>
      <c r="D195" s="154" t="inlineStr">
        <is>
          <t>General de Brigada</t>
        </is>
      </c>
      <c r="E195" s="155">
        <f>IF($J195="NO","",IF($M195="","",$M195))</f>
        <v/>
      </c>
      <c r="F195" s="154" t="inlineStr">
        <is>
          <t>Candia Ogaz, Eduardo</t>
        </is>
      </c>
      <c r="G195" s="154" t="inlineStr">
        <is>
          <t>Eduardo</t>
        </is>
      </c>
      <c r="H195" s="154" t="inlineStr">
        <is>
          <t>Candia</t>
        </is>
      </c>
      <c r="I195" s="154" t="inlineStr">
        <is>
          <t>Ogaz</t>
        </is>
      </c>
      <c r="J195" s="157" t="inlineStr">
        <is>
          <t>NO</t>
        </is>
      </c>
      <c r="K195" s="154" t="inlineStr">
        <is>
          <t>Director de Logistica del Ejército</t>
        </is>
      </c>
      <c r="L195" s="154" t="n"/>
      <c r="M195" s="155" t="inlineStr">
        <is>
          <t>VIP</t>
        </is>
      </c>
      <c r="N195" s="155">
        <f>IF($J195="NO","NO","SI")</f>
        <v/>
      </c>
      <c r="O195" s="155">
        <f>IF($J195="SI","🟢",IF($J195="NO","🔴","🟡"))</f>
        <v/>
      </c>
      <c r="P195" s="155" t="inlineStr"/>
    </row>
    <row r="196" ht="24" customFormat="1" customHeight="1" s="77" thickBot="1">
      <c r="A196" s="149" t="n">
        <v>195</v>
      </c>
      <c r="B196" s="149" t="n">
        <v>195</v>
      </c>
      <c r="C196" s="150" t="inlineStr">
        <is>
          <t>OPA/DGSA</t>
        </is>
      </c>
      <c r="D196" s="150" t="inlineStr">
        <is>
          <t>Rector</t>
        </is>
      </c>
      <c r="E196" s="151">
        <f>IF($J196="NO","",IF($M196="","",$M196))</f>
        <v/>
      </c>
      <c r="F196" s="150" t="inlineStr">
        <is>
          <t>Reveco Gómez, Jeannette</t>
        </is>
      </c>
      <c r="G196" s="150" t="inlineStr">
        <is>
          <t>Jeannette</t>
        </is>
      </c>
      <c r="H196" s="150" t="inlineStr">
        <is>
          <t>Reveco</t>
        </is>
      </c>
      <c r="I196" s="150" t="inlineStr">
        <is>
          <t>Gómez</t>
        </is>
      </c>
      <c r="J196" s="156" t="inlineStr">
        <is>
          <t>PENDIENTE</t>
        </is>
      </c>
      <c r="K196" s="150" t="inlineStr">
        <is>
          <t>Directora Nacional (s) de la Dirección Nacional de Obras Portuarias</t>
        </is>
      </c>
      <c r="L196" s="150" t="n"/>
      <c r="M196" s="151" t="inlineStr">
        <is>
          <t>VIP</t>
        </is>
      </c>
      <c r="N196" s="151">
        <f>IF($J196="NO","NO","SI")</f>
        <v/>
      </c>
      <c r="O196" s="151">
        <f>IF($J196="SI","🟢",IF($J196="NO","🔴","🟡"))</f>
        <v/>
      </c>
      <c r="P196" s="151" t="inlineStr">
        <is>
          <t>D29</t>
        </is>
      </c>
    </row>
    <row r="197" ht="24" customHeight="1">
      <c r="A197" s="153" t="n">
        <v>196</v>
      </c>
      <c r="B197" s="153" t="n">
        <v>196</v>
      </c>
      <c r="C197" s="154" t="inlineStr">
        <is>
          <t>OPA/CIVILES</t>
        </is>
      </c>
      <c r="D197" s="154" t="inlineStr">
        <is>
          <t>Alcalde</t>
        </is>
      </c>
      <c r="E197" s="155">
        <f>IF($J197="NO","",IF($M197="","",$M197))</f>
        <v/>
      </c>
      <c r="F197" s="154" t="inlineStr">
        <is>
          <t>Muñoz Uribe, Héctor</t>
        </is>
      </c>
      <c r="G197" s="154" t="inlineStr">
        <is>
          <t>Héctor</t>
        </is>
      </c>
      <c r="H197" s="154" t="inlineStr">
        <is>
          <t>Muñoz</t>
        </is>
      </c>
      <c r="I197" s="154" t="inlineStr">
        <is>
          <t>Uribe</t>
        </is>
      </c>
      <c r="J197" s="156" t="inlineStr">
        <is>
          <t>PENDIENTE</t>
        </is>
      </c>
      <c r="K197" s="154" t="inlineStr">
        <is>
          <t>Alcalde Ilustre Municipalidad de Concepción</t>
        </is>
      </c>
      <c r="L197" s="154" t="n"/>
      <c r="M197" s="155" t="inlineStr">
        <is>
          <t>VIP</t>
        </is>
      </c>
      <c r="N197" s="155">
        <f>IF($J197="NO","NO","SI")</f>
        <v/>
      </c>
      <c r="O197" s="155">
        <f>IF($J197="SI","🟢",IF($J197="NO","🔴","🟡"))</f>
        <v/>
      </c>
      <c r="P197" s="155" t="inlineStr">
        <is>
          <t>D12</t>
        </is>
      </c>
    </row>
    <row r="198" ht="24" customHeight="1">
      <c r="A198" s="149" t="n">
        <v>197</v>
      </c>
      <c r="B198" s="149" t="n">
        <v>197</v>
      </c>
      <c r="C198" s="150" t="inlineStr">
        <is>
          <t>OPA/CIVILES</t>
        </is>
      </c>
      <c r="D198" s="150" t="inlineStr">
        <is>
          <t>Alcalde</t>
        </is>
      </c>
      <c r="E198" s="151">
        <f>IF($J198="NO","",IF($M198="","",$M198))</f>
        <v/>
      </c>
      <c r="F198" s="150" t="inlineStr">
        <is>
          <t>Rivera Morales, Miguel</t>
        </is>
      </c>
      <c r="G198" s="150" t="inlineStr">
        <is>
          <t>Miguel</t>
        </is>
      </c>
      <c r="H198" s="150" t="inlineStr">
        <is>
          <t>Rivera</t>
        </is>
      </c>
      <c r="I198" s="150" t="inlineStr">
        <is>
          <t>Morales</t>
        </is>
      </c>
      <c r="J198" s="152" t="inlineStr">
        <is>
          <t>SI</t>
        </is>
      </c>
      <c r="K198" s="150" t="inlineStr">
        <is>
          <t>Alcalde Ilustre Municipalidad de Hualpén</t>
        </is>
      </c>
      <c r="L198" s="150" t="n"/>
      <c r="M198" s="151" t="inlineStr">
        <is>
          <t>VIP</t>
        </is>
      </c>
      <c r="N198" s="151">
        <f>IF($J198="NO","NO","SI")</f>
        <v/>
      </c>
      <c r="O198" s="151">
        <f>IF($J198="SI","🟢",IF($J198="NO","🔴","🟡"))</f>
        <v/>
      </c>
      <c r="P198" s="151" t="inlineStr">
        <is>
          <t>D30</t>
        </is>
      </c>
    </row>
    <row r="199" ht="24" customHeight="1">
      <c r="A199" s="153" t="n">
        <v>198</v>
      </c>
      <c r="B199" s="153" t="n">
        <v>198</v>
      </c>
      <c r="C199" s="154" t="inlineStr">
        <is>
          <t>OPA/CIVILES</t>
        </is>
      </c>
      <c r="D199" s="154" t="inlineStr">
        <is>
          <t>Alcalde</t>
        </is>
      </c>
      <c r="E199" s="155">
        <f>IF($J199="NO","",IF($M199="","",$M199))</f>
        <v/>
      </c>
      <c r="F199" s="154" t="inlineStr">
        <is>
          <t>Saavedra Bustos, Eduardo</t>
        </is>
      </c>
      <c r="G199" s="154" t="inlineStr">
        <is>
          <t>Eduardo</t>
        </is>
      </c>
      <c r="H199" s="154" t="inlineStr">
        <is>
          <t>Saavedra</t>
        </is>
      </c>
      <c r="I199" s="154" t="inlineStr">
        <is>
          <t>Bustos</t>
        </is>
      </c>
      <c r="J199" s="152" t="inlineStr">
        <is>
          <t>SI</t>
        </is>
      </c>
      <c r="K199" s="154" t="inlineStr">
        <is>
          <t>Alcalde Ilustre Municipalidad de Talcahuano</t>
        </is>
      </c>
      <c r="L199" s="154" t="n"/>
      <c r="M199" s="155" t="inlineStr">
        <is>
          <t>VIP</t>
        </is>
      </c>
      <c r="N199" s="155">
        <f>IF($J199="NO","NO","SI")</f>
        <v/>
      </c>
      <c r="O199" s="155">
        <f>IF($J199="SI","🟢",IF($J199="NO","🔴","🟡"))</f>
        <v/>
      </c>
      <c r="P199" s="155" t="inlineStr">
        <is>
          <t>D11</t>
        </is>
      </c>
    </row>
    <row r="200" ht="24" customHeight="1">
      <c r="A200" s="149" t="n">
        <v>199</v>
      </c>
      <c r="B200" s="149" t="n">
        <v>199</v>
      </c>
      <c r="C200" s="150" t="inlineStr">
        <is>
          <t>OPA/CIVILES</t>
        </is>
      </c>
      <c r="D200" s="150" t="inlineStr">
        <is>
          <t>Alcalde</t>
        </is>
      </c>
      <c r="E200" s="151">
        <f>IF($J200="NO","",IF($M200="","",$M200))</f>
        <v/>
      </c>
      <c r="F200" s="150" t="inlineStr">
        <is>
          <t>Amtmann Fecci, Carla</t>
        </is>
      </c>
      <c r="G200" s="150" t="inlineStr">
        <is>
          <t>Carla</t>
        </is>
      </c>
      <c r="H200" s="150" t="inlineStr">
        <is>
          <t>Amtmann</t>
        </is>
      </c>
      <c r="I200" s="150" t="inlineStr">
        <is>
          <t>Fecci</t>
        </is>
      </c>
      <c r="J200" s="152" t="inlineStr">
        <is>
          <t>SI</t>
        </is>
      </c>
      <c r="K200" s="150" t="inlineStr">
        <is>
          <t>Alcaldesa de Valdivia</t>
        </is>
      </c>
      <c r="L200" s="150" t="n"/>
      <c r="M200" s="151" t="inlineStr">
        <is>
          <t>VIP</t>
        </is>
      </c>
      <c r="N200" s="151">
        <f>IF($J200="NO","NO","SI")</f>
        <v/>
      </c>
      <c r="O200" s="151">
        <f>IF($J200="SI","🟢",IF($J200="NO","🔴","🟡"))</f>
        <v/>
      </c>
      <c r="P200" s="151" t="inlineStr">
        <is>
          <t>D31</t>
        </is>
      </c>
    </row>
    <row r="201" ht="24" customHeight="1">
      <c r="A201" s="153" t="n">
        <v>200</v>
      </c>
      <c r="B201" s="153" t="n">
        <v>200</v>
      </c>
      <c r="C201" s="154" t="inlineStr">
        <is>
          <t>OPA/CIVILES</t>
        </is>
      </c>
      <c r="D201" s="154" t="inlineStr">
        <is>
          <t>Alcalde</t>
        </is>
      </c>
      <c r="E201" s="155">
        <f>IF($J201="NO","",IF($M201="","",$M201))</f>
        <v/>
      </c>
      <c r="F201" s="154" t="inlineStr">
        <is>
          <t>Wainraight Galilea, Rodrigo</t>
        </is>
      </c>
      <c r="G201" s="154" t="inlineStr">
        <is>
          <t>Rodrigo</t>
        </is>
      </c>
      <c r="H201" s="154" t="inlineStr">
        <is>
          <t>Wainraight</t>
        </is>
      </c>
      <c r="I201" s="154" t="inlineStr">
        <is>
          <t>Galilea</t>
        </is>
      </c>
      <c r="J201" s="156" t="inlineStr">
        <is>
          <t>PENDIENTE</t>
        </is>
      </c>
      <c r="K201" s="154" t="inlineStr">
        <is>
          <t>Alcalde de Puerto Montt</t>
        </is>
      </c>
      <c r="L201" s="154" t="n"/>
      <c r="M201" s="155" t="inlineStr">
        <is>
          <t>VIP</t>
        </is>
      </c>
      <c r="N201" s="155">
        <f>IF($J201="NO","NO","SI")</f>
        <v/>
      </c>
      <c r="O201" s="155">
        <f>IF($J201="SI","🟢",IF($J201="NO","🔴","🟡"))</f>
        <v/>
      </c>
      <c r="P201" s="155" t="inlineStr">
        <is>
          <t>D10</t>
        </is>
      </c>
    </row>
    <row r="202" ht="24" customHeight="1">
      <c r="A202" s="149" t="n">
        <v>201</v>
      </c>
      <c r="B202" s="149" t="n">
        <v>201</v>
      </c>
      <c r="C202" s="150" t="inlineStr">
        <is>
          <t>OPA/CIVILES</t>
        </is>
      </c>
      <c r="D202" s="150" t="inlineStr">
        <is>
          <t>Alcalde</t>
        </is>
      </c>
      <c r="E202" s="151">
        <f>IF($J202="NO","",IF($M202="","",$M202))</f>
        <v/>
      </c>
      <c r="F202" s="150" t="inlineStr">
        <is>
          <t>Nieto Hernández, Camila</t>
        </is>
      </c>
      <c r="G202" s="150" t="inlineStr">
        <is>
          <t>Camila</t>
        </is>
      </c>
      <c r="H202" s="150" t="inlineStr">
        <is>
          <t>Nieto</t>
        </is>
      </c>
      <c r="I202" s="150" t="inlineStr">
        <is>
          <t>Hernández</t>
        </is>
      </c>
      <c r="J202" s="157" t="inlineStr">
        <is>
          <t>NO</t>
        </is>
      </c>
      <c r="K202" s="150" t="inlineStr">
        <is>
          <t>Alcaldesa de Valparaíso</t>
        </is>
      </c>
      <c r="L202" s="150" t="n"/>
      <c r="M202" s="151" t="inlineStr">
        <is>
          <t>VIP</t>
        </is>
      </c>
      <c r="N202" s="151">
        <f>IF($J202="NO","NO","SI")</f>
        <v/>
      </c>
      <c r="O202" s="151">
        <f>IF($J202="SI","🟢",IF($J202="NO","🔴","🟡"))</f>
        <v/>
      </c>
      <c r="P202" s="151" t="inlineStr"/>
    </row>
    <row r="203" ht="24" customHeight="1">
      <c r="A203" s="153" t="n">
        <v>202</v>
      </c>
      <c r="B203" s="153" t="n">
        <v>202</v>
      </c>
      <c r="C203" s="154" t="inlineStr">
        <is>
          <t>OPA/CIVILES</t>
        </is>
      </c>
      <c r="D203" s="154" t="inlineStr">
        <is>
          <t>Alcalde</t>
        </is>
      </c>
      <c r="E203" s="155">
        <f>IF($J203="NO","",IF($M203="","",$M203))</f>
        <v/>
      </c>
      <c r="F203" s="154" t="inlineStr">
        <is>
          <t>Radonich Jiménez, Claudio</t>
        </is>
      </c>
      <c r="G203" s="154" t="inlineStr">
        <is>
          <t>Claudio</t>
        </is>
      </c>
      <c r="H203" s="154" t="inlineStr">
        <is>
          <t>Radonich</t>
        </is>
      </c>
      <c r="I203" s="154" t="inlineStr">
        <is>
          <t>Jiménez</t>
        </is>
      </c>
      <c r="J203" s="156" t="inlineStr">
        <is>
          <t>PENDIENTE</t>
        </is>
      </c>
      <c r="K203" s="154" t="inlineStr">
        <is>
          <t>Alcalde de Punta Arenas</t>
        </is>
      </c>
      <c r="L203" s="154" t="n"/>
      <c r="M203" s="155" t="inlineStr">
        <is>
          <t>VIP</t>
        </is>
      </c>
      <c r="N203" s="155">
        <f>IF($J203="NO","NO","SI")</f>
        <v/>
      </c>
      <c r="O203" s="155">
        <f>IF($J203="SI","🟢",IF($J203="NO","🔴","🟡"))</f>
        <v/>
      </c>
      <c r="P203" s="155" t="inlineStr">
        <is>
          <t>D32</t>
        </is>
      </c>
    </row>
    <row r="204" ht="24" customHeight="1">
      <c r="A204" s="149" t="n">
        <v>203</v>
      </c>
      <c r="B204" s="149" t="n">
        <v>203</v>
      </c>
      <c r="C204" s="150" t="inlineStr">
        <is>
          <t>OPA/CIVILES</t>
        </is>
      </c>
      <c r="D204" s="150" t="inlineStr">
        <is>
          <t>Rector</t>
        </is>
      </c>
      <c r="E204" s="151">
        <f>IF($J204="NO","",IF($M204="","",$M204))</f>
        <v/>
      </c>
      <c r="F204" s="150" t="inlineStr">
        <is>
          <t>Tapia Almonacid, María Soledad</t>
        </is>
      </c>
      <c r="G204" s="150" t="inlineStr">
        <is>
          <t>María Soledad</t>
        </is>
      </c>
      <c r="H204" s="150" t="inlineStr">
        <is>
          <t>Tapia</t>
        </is>
      </c>
      <c r="I204" s="150" t="inlineStr">
        <is>
          <t>Almonacid</t>
        </is>
      </c>
      <c r="J204" s="152" t="inlineStr">
        <is>
          <t>SI</t>
        </is>
      </c>
      <c r="K204" s="150" t="inlineStr">
        <is>
          <t>Director Nacional Servicio Nacional de Pesca y Acuicultura SERNAPESCA</t>
        </is>
      </c>
      <c r="L204" s="150" t="n"/>
      <c r="M204" s="151" t="inlineStr">
        <is>
          <t>VIP</t>
        </is>
      </c>
      <c r="N204" s="151">
        <f>IF($J204="NO","NO","SI")</f>
        <v/>
      </c>
      <c r="O204" s="151">
        <f>IF($J204="SI","🟢",IF($J204="NO","🔴","🟡"))</f>
        <v/>
      </c>
      <c r="P204" s="151" t="inlineStr">
        <is>
          <t>D9</t>
        </is>
      </c>
    </row>
    <row r="205" ht="24" customHeight="1">
      <c r="A205" s="153" t="n">
        <v>204</v>
      </c>
      <c r="B205" s="153" t="n">
        <v>204</v>
      </c>
      <c r="C205" s="154" t="inlineStr">
        <is>
          <t>OPA/CIVILES</t>
        </is>
      </c>
      <c r="D205" s="154" t="inlineStr">
        <is>
          <t>Presidente</t>
        </is>
      </c>
      <c r="E205" s="155">
        <f>IF($J205="NO","",IF($M205="","",$M205))</f>
        <v/>
      </c>
      <c r="F205" s="154" t="inlineStr">
        <is>
          <t>Zavala Fernández, Pablo</t>
        </is>
      </c>
      <c r="G205" s="154" t="inlineStr">
        <is>
          <t>Pablo</t>
        </is>
      </c>
      <c r="H205" s="154" t="inlineStr">
        <is>
          <t>Zavala</t>
        </is>
      </c>
      <c r="I205" s="154" t="inlineStr">
        <is>
          <t>Fernández</t>
        </is>
      </c>
      <c r="J205" s="152" t="inlineStr">
        <is>
          <t>SI</t>
        </is>
      </c>
      <c r="K205" s="154" t="inlineStr">
        <is>
          <t>Presidente de la Ilustrísima Corte de Apelaciones de Concepción</t>
        </is>
      </c>
      <c r="L205" s="154" t="n"/>
      <c r="M205" s="155" t="inlineStr">
        <is>
          <t>VIP</t>
        </is>
      </c>
      <c r="N205" s="155">
        <f>IF($J205="NO","NO","SI")</f>
        <v/>
      </c>
      <c r="O205" s="155">
        <f>IF($J205="SI","🟢",IF($J205="NO","🔴","🟡"))</f>
        <v/>
      </c>
      <c r="P205" s="155" t="inlineStr">
        <is>
          <t>D33</t>
        </is>
      </c>
    </row>
    <row r="206" ht="24" customHeight="1">
      <c r="A206" s="149" t="n">
        <v>205</v>
      </c>
      <c r="B206" s="149" t="n">
        <v>205</v>
      </c>
      <c r="C206" s="150" t="inlineStr">
        <is>
          <t>OPA/CIVILES</t>
        </is>
      </c>
      <c r="D206" s="150" t="inlineStr"/>
      <c r="E206" s="151">
        <f>IF($J206="NO","",IF($M206="","",$M206))</f>
        <v/>
      </c>
      <c r="F206" s="150" t="inlineStr">
        <is>
          <t>Cartagena Ramos, Marcela</t>
        </is>
      </c>
      <c r="G206" s="150" t="inlineStr">
        <is>
          <t>Marcela</t>
        </is>
      </c>
      <c r="H206" s="150" t="inlineStr">
        <is>
          <t>Cartagena</t>
        </is>
      </c>
      <c r="I206" s="150" t="inlineStr">
        <is>
          <t>Ramos</t>
        </is>
      </c>
      <c r="J206" s="152" t="inlineStr">
        <is>
          <t>SI</t>
        </is>
      </c>
      <c r="K206" s="150" t="inlineStr">
        <is>
          <t>Fiscal Regional de Concepción</t>
        </is>
      </c>
      <c r="L206" s="150" t="n"/>
      <c r="M206" s="151" t="inlineStr">
        <is>
          <t>VIP</t>
        </is>
      </c>
      <c r="N206" s="151">
        <f>IF($J206="NO","NO","SI")</f>
        <v/>
      </c>
      <c r="O206" s="151">
        <f>IF($J206="SI","🟢",IF($J206="NO","🔴","🟡"))</f>
        <v/>
      </c>
      <c r="P206" s="151" t="inlineStr">
        <is>
          <t>D8</t>
        </is>
      </c>
    </row>
    <row r="207" ht="24" customHeight="1">
      <c r="A207" s="153" t="n">
        <v>206</v>
      </c>
      <c r="B207" s="153" t="n">
        <v>206</v>
      </c>
      <c r="C207" s="154" t="inlineStr">
        <is>
          <t>OPA/CIVILES</t>
        </is>
      </c>
      <c r="D207" s="154" t="inlineStr"/>
      <c r="E207" s="155">
        <f>IF($J207="NO","",IF($M207="","",$M207))</f>
        <v/>
      </c>
      <c r="F207" s="154" t="inlineStr">
        <is>
          <t>Andrade Otarola, Claudio</t>
        </is>
      </c>
      <c r="G207" s="154" t="inlineStr">
        <is>
          <t>Claudio</t>
        </is>
      </c>
      <c r="H207" s="154" t="inlineStr">
        <is>
          <t>Andrade</t>
        </is>
      </c>
      <c r="I207" s="154" t="inlineStr">
        <is>
          <t>Otarola</t>
        </is>
      </c>
      <c r="J207" s="152" t="inlineStr">
        <is>
          <t>SI</t>
        </is>
      </c>
      <c r="K207" s="154" t="inlineStr">
        <is>
          <t>Director Regional de la Agencia Nacional de Inteligencia</t>
        </is>
      </c>
      <c r="L207" s="154" t="n"/>
      <c r="M207" s="155" t="inlineStr">
        <is>
          <t>VIP</t>
        </is>
      </c>
      <c r="N207" s="155">
        <f>IF($J207="NO","NO","SI")</f>
        <v/>
      </c>
      <c r="O207" s="155">
        <f>IF($J207="SI","🟢",IF($J207="NO","🔴","🟡"))</f>
        <v/>
      </c>
      <c r="P207" s="155" t="inlineStr">
        <is>
          <t>D34</t>
        </is>
      </c>
    </row>
    <row r="208" ht="24" customHeight="1">
      <c r="A208" s="149" t="n">
        <v>207</v>
      </c>
      <c r="B208" s="149" t="n">
        <v>207</v>
      </c>
      <c r="C208" s="150" t="inlineStr">
        <is>
          <t>OPA/CIVILES</t>
        </is>
      </c>
      <c r="D208" s="150" t="inlineStr"/>
      <c r="E208" s="151">
        <f>IF($J208="NO","",IF($M208="","",$M208))</f>
        <v/>
      </c>
      <c r="F208" s="150" t="inlineStr">
        <is>
          <t>Ananías Itaim, Alvaro</t>
        </is>
      </c>
      <c r="G208" s="150" t="inlineStr">
        <is>
          <t>Alvaro</t>
        </is>
      </c>
      <c r="H208" s="150" t="inlineStr">
        <is>
          <t>Ananías</t>
        </is>
      </c>
      <c r="I208" s="150" t="inlineStr">
        <is>
          <t>Itaim</t>
        </is>
      </c>
      <c r="J208" s="152" t="inlineStr">
        <is>
          <t>SI</t>
        </is>
      </c>
      <c r="K208" s="150" t="inlineStr">
        <is>
          <t>Presidernte de la Cámara de Producción y Comercio del Bio Bio</t>
        </is>
      </c>
      <c r="L208" s="150" t="n"/>
      <c r="M208" s="151" t="inlineStr">
        <is>
          <t>VIP</t>
        </is>
      </c>
      <c r="N208" s="151">
        <f>IF($J208="NO","NO","SI")</f>
        <v/>
      </c>
      <c r="O208" s="151">
        <f>IF($J208="SI","🟢",IF($J208="NO","🔴","🟡"))</f>
        <v/>
      </c>
      <c r="P208" s="151" t="inlineStr">
        <is>
          <t>D7</t>
        </is>
      </c>
    </row>
    <row r="209" ht="24" customHeight="1">
      <c r="A209" s="153" t="n">
        <v>208</v>
      </c>
      <c r="B209" s="153" t="n">
        <v>208</v>
      </c>
      <c r="C209" s="154" t="inlineStr">
        <is>
          <t>OPA/CIVILES</t>
        </is>
      </c>
      <c r="D209" s="154" t="inlineStr"/>
      <c r="E209" s="155">
        <f>IF($J209="NO","",IF($M209="","",$M209))</f>
        <v/>
      </c>
      <c r="F209" s="154" t="inlineStr">
        <is>
          <t>Rivera Marin, Oscar</t>
        </is>
      </c>
      <c r="G209" s="154" t="inlineStr">
        <is>
          <t>Oscar</t>
        </is>
      </c>
      <c r="H209" s="154" t="inlineStr">
        <is>
          <t>Rivera</t>
        </is>
      </c>
      <c r="I209" s="154" t="inlineStr">
        <is>
          <t>Marin</t>
        </is>
      </c>
      <c r="J209" s="156" t="inlineStr">
        <is>
          <t>PENDIENTE</t>
        </is>
      </c>
      <c r="K209" s="154" t="inlineStr">
        <is>
          <t>Director Regional de Obras Portuarias</t>
        </is>
      </c>
      <c r="L209" s="154" t="n"/>
      <c r="M209" s="155" t="inlineStr">
        <is>
          <t>VIP</t>
        </is>
      </c>
      <c r="N209" s="155">
        <f>IF($J209="NO","NO","SI")</f>
        <v/>
      </c>
      <c r="O209" s="155">
        <f>IF($J209="SI","🟢",IF($J209="NO","🔴","🟡"))</f>
        <v/>
      </c>
      <c r="P209" s="155" t="inlineStr">
        <is>
          <t>D35</t>
        </is>
      </c>
    </row>
    <row r="210" ht="24" customHeight="1">
      <c r="A210" s="149" t="n">
        <v>209</v>
      </c>
      <c r="B210" s="149" t="n">
        <v>209</v>
      </c>
      <c r="C210" s="150" t="inlineStr">
        <is>
          <t>OPA/CIVILES</t>
        </is>
      </c>
      <c r="D210" s="150" t="inlineStr"/>
      <c r="E210" s="151">
        <f>IF($J210="NO","",IF($M210="","",$M210))</f>
        <v/>
      </c>
      <c r="F210" s="150" t="inlineStr">
        <is>
          <t>Basáez Valdebenito, Carlos</t>
        </is>
      </c>
      <c r="G210" s="150" t="inlineStr">
        <is>
          <t>Carlos</t>
        </is>
      </c>
      <c r="H210" s="150" t="inlineStr">
        <is>
          <t>Basáez</t>
        </is>
      </c>
      <c r="I210" s="150" t="inlineStr">
        <is>
          <t>Valdebenito</t>
        </is>
      </c>
      <c r="J210" s="152" t="inlineStr">
        <is>
          <t>SI</t>
        </is>
      </c>
      <c r="K210" s="150" t="inlineStr">
        <is>
          <t>Contralor Regional Bio Bio</t>
        </is>
      </c>
      <c r="L210" s="150" t="n"/>
      <c r="M210" s="151" t="inlineStr">
        <is>
          <t>VIP</t>
        </is>
      </c>
      <c r="N210" s="151">
        <f>IF($J210="NO","NO","SI")</f>
        <v/>
      </c>
      <c r="O210" s="151">
        <f>IF($J210="SI","🟢",IF($J210="NO","🔴","🟡"))</f>
        <v/>
      </c>
      <c r="P210" s="151" t="inlineStr">
        <is>
          <t>D6</t>
        </is>
      </c>
    </row>
    <row r="211" ht="24" customFormat="1" customHeight="1" s="77" thickBot="1">
      <c r="A211" s="153" t="n">
        <v>210</v>
      </c>
      <c r="B211" s="153" t="n">
        <v>210</v>
      </c>
      <c r="C211" s="154" t="inlineStr">
        <is>
          <t>OPA/CIVILES</t>
        </is>
      </c>
      <c r="D211" s="154" t="inlineStr"/>
      <c r="E211" s="155">
        <f>IF($J211="NO","",IF($M211="","",$M211))</f>
        <v/>
      </c>
      <c r="F211" s="154" t="inlineStr">
        <is>
          <t>Chamorro Contreras, Claudia</t>
        </is>
      </c>
      <c r="G211" s="154" t="inlineStr">
        <is>
          <t>Claudia</t>
        </is>
      </c>
      <c r="H211" s="154" t="inlineStr">
        <is>
          <t>Chamorro</t>
        </is>
      </c>
      <c r="I211" s="154" t="inlineStr">
        <is>
          <t>Contreras</t>
        </is>
      </c>
      <c r="J211" s="152" t="inlineStr">
        <is>
          <t>SI</t>
        </is>
      </c>
      <c r="K211" s="154" t="inlineStr">
        <is>
          <t>Jefe VIII Región Policial Bío Bío</t>
        </is>
      </c>
      <c r="L211" s="154" t="n"/>
      <c r="M211" s="155" t="inlineStr">
        <is>
          <t>VIP</t>
        </is>
      </c>
      <c r="N211" s="155">
        <f>IF($J211="NO","NO","SI")</f>
        <v/>
      </c>
      <c r="O211" s="155">
        <f>IF($J211="SI","🟢",IF($J211="NO","🔴","🟡"))</f>
        <v/>
      </c>
      <c r="P211" s="155" t="inlineStr">
        <is>
          <t>D36</t>
        </is>
      </c>
    </row>
    <row r="212" ht="24" customHeight="1">
      <c r="A212" s="149" t="n">
        <v>211</v>
      </c>
      <c r="B212" s="149" t="n">
        <v>211</v>
      </c>
      <c r="C212" s="150" t="inlineStr">
        <is>
          <t>OPA/MILITAR</t>
        </is>
      </c>
      <c r="D212" s="150" t="inlineStr">
        <is>
          <t>General</t>
        </is>
      </c>
      <c r="E212" s="151">
        <f>IF($J212="NO","",IF($M212="","",$M212))</f>
        <v/>
      </c>
      <c r="F212" s="150" t="inlineStr">
        <is>
          <t>Miccono Villablanca, Renzo</t>
        </is>
      </c>
      <c r="G212" s="150" t="inlineStr">
        <is>
          <t>Renzo</t>
        </is>
      </c>
      <c r="H212" s="150" t="inlineStr">
        <is>
          <t>Miccono</t>
        </is>
      </c>
      <c r="I212" s="150" t="inlineStr">
        <is>
          <t>Villablanca</t>
        </is>
      </c>
      <c r="J212" s="152" t="inlineStr">
        <is>
          <t>SI</t>
        </is>
      </c>
      <c r="K212" s="150" t="inlineStr">
        <is>
          <t>Jefe VIII Zona de Carabineros BIOBÍO</t>
        </is>
      </c>
      <c r="L212" s="150" t="n"/>
      <c r="M212" s="151" t="inlineStr">
        <is>
          <t>VIP</t>
        </is>
      </c>
      <c r="N212" s="151">
        <f>IF($J212="NO","NO","SI")</f>
        <v/>
      </c>
      <c r="O212" s="151">
        <f>IF($J212="SI","🟢",IF($J212="NO","🔴","🟡"))</f>
        <v/>
      </c>
      <c r="P212" s="151" t="inlineStr">
        <is>
          <t>D5</t>
        </is>
      </c>
    </row>
    <row r="213" ht="24" customHeight="1">
      <c r="A213" s="153" t="n">
        <v>212</v>
      </c>
      <c r="B213" s="153" t="n">
        <v>212</v>
      </c>
      <c r="C213" s="154" t="inlineStr">
        <is>
          <t>OPA/MILITAR</t>
        </is>
      </c>
      <c r="D213" s="154" t="inlineStr">
        <is>
          <t>General de División</t>
        </is>
      </c>
      <c r="E213" s="155">
        <f>IF($J213="NO","",IF($M213="","",$M213))</f>
        <v/>
      </c>
      <c r="F213" s="154" t="inlineStr">
        <is>
          <t>Muñoz de la Puente, Carlos</t>
        </is>
      </c>
      <c r="G213" s="154" t="inlineStr">
        <is>
          <t>Carlos</t>
        </is>
      </c>
      <c r="H213" s="154" t="inlineStr">
        <is>
          <t>Muñoz</t>
        </is>
      </c>
      <c r="I213" s="154" t="inlineStr">
        <is>
          <t>De la Puente</t>
        </is>
      </c>
      <c r="J213" s="157" t="inlineStr">
        <is>
          <t>NO</t>
        </is>
      </c>
      <c r="K213" s="154" t="inlineStr">
        <is>
          <t>Comandante de Operaciones Terrestres (COT Ejército)</t>
        </is>
      </c>
      <c r="L213" s="154" t="n"/>
      <c r="M213" s="155" t="inlineStr">
        <is>
          <t>VIP</t>
        </is>
      </c>
      <c r="N213" s="155">
        <f>IF($J213="NO","NO","SI")</f>
        <v/>
      </c>
      <c r="O213" s="155">
        <f>IF($J213="SI","🟢",IF($J213="NO","🔴","🟡"))</f>
        <v/>
      </c>
      <c r="P213" s="155" t="inlineStr"/>
    </row>
    <row r="214" ht="24" customHeight="1">
      <c r="A214" s="149" t="n">
        <v>213</v>
      </c>
      <c r="B214" s="149" t="n">
        <v>213</v>
      </c>
      <c r="C214" s="150" t="inlineStr">
        <is>
          <t>OPA/MILITAR</t>
        </is>
      </c>
      <c r="D214" s="150" t="inlineStr">
        <is>
          <t>Vicealmirante</t>
        </is>
      </c>
      <c r="E214" s="151">
        <f>IF($J214="NO","",IF($M214="","",$M214))</f>
        <v/>
      </c>
      <c r="F214" s="150" t="inlineStr">
        <is>
          <t>Zamorano Goñi, Raúl</t>
        </is>
      </c>
      <c r="G214" s="150" t="inlineStr">
        <is>
          <t>Raúl</t>
        </is>
      </c>
      <c r="H214" s="150" t="inlineStr">
        <is>
          <t>Zamorano</t>
        </is>
      </c>
      <c r="I214" s="150" t="inlineStr">
        <is>
          <t>Goñi</t>
        </is>
      </c>
      <c r="J214" s="152" t="inlineStr">
        <is>
          <t>SI</t>
        </is>
      </c>
      <c r="K214" s="150" t="inlineStr">
        <is>
          <t>Jefe del Estado Mayor General de la Armada</t>
        </is>
      </c>
      <c r="L214" s="150" t="n"/>
      <c r="M214" s="151" t="inlineStr">
        <is>
          <t>VIP</t>
        </is>
      </c>
      <c r="N214" s="151">
        <f>IF($J214="NO","NO","SI")</f>
        <v/>
      </c>
      <c r="O214" s="151">
        <f>IF($J214="SI","🟢",IF($J214="NO","🔴","🟡"))</f>
        <v/>
      </c>
      <c r="P214" s="151" t="inlineStr">
        <is>
          <t>D37</t>
        </is>
      </c>
    </row>
    <row r="215" ht="24" customHeight="1">
      <c r="A215" s="153" t="n">
        <v>214</v>
      </c>
      <c r="B215" s="153" t="n">
        <v>214</v>
      </c>
      <c r="C215" s="154" t="inlineStr">
        <is>
          <t>OPA/MILITAR</t>
        </is>
      </c>
      <c r="D215" s="154" t="inlineStr">
        <is>
          <t>Vicealmirante</t>
        </is>
      </c>
      <c r="E215" s="155">
        <f>IF($J215="NO","",IF($M215="","",$M215))</f>
        <v/>
      </c>
      <c r="F215" s="154" t="inlineStr">
        <is>
          <t>Arenas Menares, Mauricio</t>
        </is>
      </c>
      <c r="G215" s="154" t="inlineStr">
        <is>
          <t>Mauricio</t>
        </is>
      </c>
      <c r="H215" s="154" t="inlineStr">
        <is>
          <t>Arenas</t>
        </is>
      </c>
      <c r="I215" s="154" t="inlineStr">
        <is>
          <t>Menares</t>
        </is>
      </c>
      <c r="J215" s="152" t="inlineStr">
        <is>
          <t>SI</t>
        </is>
      </c>
      <c r="K215" s="154" t="inlineStr">
        <is>
          <t>Directo General del Personal de la Armada</t>
        </is>
      </c>
      <c r="L215" s="154" t="n"/>
      <c r="M215" s="155" t="inlineStr">
        <is>
          <t>VIP</t>
        </is>
      </c>
      <c r="N215" s="155">
        <f>IF($J215="NO","NO","SI")</f>
        <v/>
      </c>
      <c r="O215" s="155">
        <f>IF($J215="SI","🟢",IF($J215="NO","🔴","🟡"))</f>
        <v/>
      </c>
      <c r="P215" s="155" t="inlineStr">
        <is>
          <t>D4</t>
        </is>
      </c>
    </row>
    <row r="216" ht="24" customHeight="1">
      <c r="A216" s="149" t="n">
        <v>215</v>
      </c>
      <c r="B216" s="149" t="n">
        <v>215</v>
      </c>
      <c r="C216" s="150" t="inlineStr">
        <is>
          <t>OPA/MILITAR</t>
        </is>
      </c>
      <c r="D216" s="150" t="inlineStr">
        <is>
          <t>Vicealmirante</t>
        </is>
      </c>
      <c r="E216" s="151">
        <f>IF($J216="NO","",IF($M216="","",$M216))</f>
        <v/>
      </c>
      <c r="F216" s="150" t="inlineStr">
        <is>
          <t>Delgado Boffil, César</t>
        </is>
      </c>
      <c r="G216" s="150" t="inlineStr">
        <is>
          <t>César</t>
        </is>
      </c>
      <c r="H216" s="150" t="inlineStr">
        <is>
          <t>Delgado</t>
        </is>
      </c>
      <c r="I216" s="150" t="inlineStr">
        <is>
          <t>Boffil</t>
        </is>
      </c>
      <c r="J216" s="152" t="inlineStr">
        <is>
          <t>SI</t>
        </is>
      </c>
      <c r="K216" s="150" t="inlineStr">
        <is>
          <t>Director General de los Servicios de la Armada</t>
        </is>
      </c>
      <c r="L216" s="150" t="n"/>
      <c r="M216" s="151" t="inlineStr">
        <is>
          <t>VIP</t>
        </is>
      </c>
      <c r="N216" s="151">
        <f>IF($J216="NO","NO","SI")</f>
        <v/>
      </c>
      <c r="O216" s="151">
        <f>IF($J216="SI","🟢",IF($J216="NO","🔴","🟡"))</f>
        <v/>
      </c>
      <c r="P216" s="151" t="inlineStr">
        <is>
          <t>D38</t>
        </is>
      </c>
    </row>
    <row r="217" ht="24" customHeight="1">
      <c r="A217" s="153" t="n">
        <v>216</v>
      </c>
      <c r="B217" s="153" t="n">
        <v>216</v>
      </c>
      <c r="C217" s="154" t="inlineStr">
        <is>
          <t>OPA/MILITAR</t>
        </is>
      </c>
      <c r="D217" s="154" t="inlineStr">
        <is>
          <t>Vicealmirante</t>
        </is>
      </c>
      <c r="E217" s="155">
        <f>IF($J217="NO","",IF($M217="","",$M217))</f>
        <v/>
      </c>
      <c r="F217" s="154" t="inlineStr">
        <is>
          <t>Oxley Lizana, Arturo</t>
        </is>
      </c>
      <c r="G217" s="154" t="inlineStr">
        <is>
          <t>Arturo</t>
        </is>
      </c>
      <c r="H217" s="154" t="inlineStr">
        <is>
          <t>Oxley</t>
        </is>
      </c>
      <c r="I217" s="154" t="inlineStr">
        <is>
          <t>Lizana</t>
        </is>
      </c>
      <c r="J217" s="152" t="inlineStr">
        <is>
          <t>SI</t>
        </is>
      </c>
      <c r="K217" s="154" t="inlineStr">
        <is>
          <t>Director General del Territorio Marítimo y de Marina Mercante</t>
        </is>
      </c>
      <c r="L217" s="154" t="n"/>
      <c r="M217" s="155" t="inlineStr">
        <is>
          <t>VIP</t>
        </is>
      </c>
      <c r="N217" s="155">
        <f>IF($J217="NO","NO","SI")</f>
        <v/>
      </c>
      <c r="O217" s="155">
        <f>IF($J217="SI","🟢",IF($J217="NO","🔴","🟡"))</f>
        <v/>
      </c>
      <c r="P217" s="155" t="inlineStr">
        <is>
          <t>D3</t>
        </is>
      </c>
    </row>
    <row r="218" ht="24" customHeight="1">
      <c r="A218" s="149" t="n">
        <v>217</v>
      </c>
      <c r="B218" s="149" t="n">
        <v>217</v>
      </c>
      <c r="C218" s="150" t="inlineStr">
        <is>
          <t>OPA/MILITAR</t>
        </is>
      </c>
      <c r="D218" s="150" t="inlineStr">
        <is>
          <t>Vicealmirante</t>
        </is>
      </c>
      <c r="E218" s="151">
        <f>IF($J218="NO","",IF($M218="","",$M218))</f>
        <v/>
      </c>
      <c r="F218" s="150" t="inlineStr">
        <is>
          <t>Marín Fernández, Juan Pablo</t>
        </is>
      </c>
      <c r="G218" s="150" t="inlineStr">
        <is>
          <t>Juan Pablo</t>
        </is>
      </c>
      <c r="H218" s="150" t="inlineStr">
        <is>
          <t>Marín</t>
        </is>
      </c>
      <c r="I218" s="150" t="inlineStr">
        <is>
          <t>Fernández</t>
        </is>
      </c>
      <c r="J218" s="152" t="inlineStr">
        <is>
          <t>SI</t>
        </is>
      </c>
      <c r="K218" s="150" t="inlineStr">
        <is>
          <t>Subjefe del Estado Mayor Conjunto</t>
        </is>
      </c>
      <c r="L218" s="150" t="n"/>
      <c r="M218" s="151" t="inlineStr">
        <is>
          <t>VIP</t>
        </is>
      </c>
      <c r="N218" s="151">
        <f>IF($J218="NO","NO","SI")</f>
        <v/>
      </c>
      <c r="O218" s="151">
        <f>IF($J218="SI","🟢",IF($J218="NO","🔴","🟡"))</f>
        <v/>
      </c>
      <c r="P218" s="151" t="inlineStr">
        <is>
          <t>D39</t>
        </is>
      </c>
    </row>
    <row r="219" ht="24" customHeight="1">
      <c r="A219" s="153" t="n">
        <v>218</v>
      </c>
      <c r="B219" s="153" t="n">
        <v>218</v>
      </c>
      <c r="C219" s="154" t="inlineStr">
        <is>
          <t>OPA/MILITAR</t>
        </is>
      </c>
      <c r="D219" s="154" t="inlineStr">
        <is>
          <t>Vicealmirante</t>
        </is>
      </c>
      <c r="E219" s="155">
        <f>IF($J219="NO","",IF($M219="","",$M219))</f>
        <v/>
      </c>
      <c r="F219" s="154" t="inlineStr">
        <is>
          <t>Muñoz Miranda, Daniel</t>
        </is>
      </c>
      <c r="G219" s="154" t="inlineStr">
        <is>
          <t>Daniel</t>
        </is>
      </c>
      <c r="H219" s="154" t="inlineStr">
        <is>
          <t>Muñoz</t>
        </is>
      </c>
      <c r="I219" s="154" t="inlineStr">
        <is>
          <t>Miranda</t>
        </is>
      </c>
      <c r="J219" s="152" t="inlineStr">
        <is>
          <t>SI</t>
        </is>
      </c>
      <c r="K219" s="154" t="inlineStr">
        <is>
          <t>*Comandante de Operaciones Navales</t>
        </is>
      </c>
      <c r="L219" s="154" t="n"/>
      <c r="M219" s="155" t="inlineStr">
        <is>
          <t>VIP</t>
        </is>
      </c>
      <c r="N219" s="155">
        <f>IF($J219="NO","NO","SI")</f>
        <v/>
      </c>
      <c r="O219" s="155">
        <f>IF($J219="SI","🟢",IF($J219="NO","🔴","🟡"))</f>
        <v/>
      </c>
      <c r="P219" s="155" t="inlineStr">
        <is>
          <t>D2</t>
        </is>
      </c>
    </row>
    <row r="220" ht="24" customHeight="1">
      <c r="A220" s="149" t="n">
        <v>219</v>
      </c>
      <c r="B220" s="149" t="n">
        <v>219</v>
      </c>
      <c r="C220" s="150" t="inlineStr">
        <is>
          <t>OPA/MILITAR</t>
        </is>
      </c>
      <c r="D220" s="150" t="inlineStr">
        <is>
          <t>Contraalmirante</t>
        </is>
      </c>
      <c r="E220" s="151">
        <f>IF($J220="NO","",IF($M220="","",$M220))</f>
        <v/>
      </c>
      <c r="F220" s="150" t="inlineStr">
        <is>
          <t>Hernández Jacir, José Miguel</t>
        </is>
      </c>
      <c r="G220" s="150" t="inlineStr">
        <is>
          <t>José Miguel</t>
        </is>
      </c>
      <c r="H220" s="150" t="inlineStr">
        <is>
          <t>Hernández</t>
        </is>
      </c>
      <c r="I220" s="150" t="inlineStr">
        <is>
          <t>Jacir</t>
        </is>
      </c>
      <c r="J220" s="152" t="inlineStr">
        <is>
          <t>SI</t>
        </is>
      </c>
      <c r="K220" s="150" t="inlineStr">
        <is>
          <t>Director de Astilleros y Maestranzas de la Armada</t>
        </is>
      </c>
      <c r="L220" s="150" t="n"/>
      <c r="M220" s="151" t="inlineStr">
        <is>
          <t>VIP</t>
        </is>
      </c>
      <c r="N220" s="151">
        <f>IF($J220="NO","NO","SI")</f>
        <v/>
      </c>
      <c r="O220" s="151">
        <f>IF($J220="SI","🟢",IF($J220="NO","🔴","🟡"))</f>
        <v/>
      </c>
      <c r="P220" s="151" t="inlineStr">
        <is>
          <t>D40</t>
        </is>
      </c>
    </row>
    <row r="221" ht="24" customHeight="1">
      <c r="A221" s="153" t="n">
        <v>220</v>
      </c>
      <c r="B221" s="153" t="n">
        <v>220</v>
      </c>
      <c r="C221" s="154" t="inlineStr">
        <is>
          <t>OPA/MILITAR</t>
        </is>
      </c>
      <c r="D221" s="154" t="inlineStr">
        <is>
          <t>Contraalmirante</t>
        </is>
      </c>
      <c r="E221" s="155">
        <f>IF($J221="NO","",IF($M221="","",$M221))</f>
        <v/>
      </c>
      <c r="F221" s="154" t="inlineStr">
        <is>
          <t>Manzano Sanguineti, Oscar</t>
        </is>
      </c>
      <c r="G221" s="154" t="inlineStr">
        <is>
          <t>Oscar</t>
        </is>
      </c>
      <c r="H221" s="154" t="inlineStr">
        <is>
          <t>Manzano</t>
        </is>
      </c>
      <c r="I221" s="154" t="inlineStr">
        <is>
          <t>Sanguineti</t>
        </is>
      </c>
      <c r="J221" s="152" t="inlineStr">
        <is>
          <t>SI</t>
        </is>
      </c>
      <c r="K221" s="154" t="inlineStr">
        <is>
          <t>Director de Recuperaciones de Unidades de la Armada</t>
        </is>
      </c>
      <c r="L221" s="154" t="n"/>
      <c r="M221" s="155" t="inlineStr">
        <is>
          <t>VIP</t>
        </is>
      </c>
      <c r="N221" s="155">
        <f>IF($J221="NO","NO","SI")</f>
        <v/>
      </c>
      <c r="O221" s="155">
        <f>IF($J221="SI","🟢",IF($J221="NO","🔴","🟡"))</f>
        <v/>
      </c>
      <c r="P221" s="155" t="inlineStr">
        <is>
          <t>D1</t>
        </is>
      </c>
    </row>
    <row r="222" ht="24" customHeight="1">
      <c r="A222" s="149" t="n">
        <v>221</v>
      </c>
      <c r="B222" s="149" t="n">
        <v>221</v>
      </c>
      <c r="C222" s="150" t="inlineStr">
        <is>
          <t>OPA/MILITAR</t>
        </is>
      </c>
      <c r="D222" s="150" t="inlineStr">
        <is>
          <t>Contraalmirante</t>
        </is>
      </c>
      <c r="E222" s="151">
        <f>IF($J222="NO","",IF($M222="","",$M222))</f>
        <v/>
      </c>
      <c r="F222" s="150" t="inlineStr">
        <is>
          <t>Pájaro Márquez, José Agustín</t>
        </is>
      </c>
      <c r="G222" s="150" t="inlineStr">
        <is>
          <t>José Agustín</t>
        </is>
      </c>
      <c r="H222" s="150" t="inlineStr">
        <is>
          <t>Pájaro</t>
        </is>
      </c>
      <c r="I222" s="150" t="inlineStr">
        <is>
          <t>Márquez</t>
        </is>
      </c>
      <c r="J222" s="152" t="inlineStr">
        <is>
          <t>SI</t>
        </is>
      </c>
      <c r="K222" s="150" t="inlineStr">
        <is>
          <t>Director de Operaciones del Estado Mayor General de la Armada</t>
        </is>
      </c>
      <c r="L222" s="150" t="n"/>
      <c r="M222" s="151" t="inlineStr">
        <is>
          <t>VIP</t>
        </is>
      </c>
      <c r="N222" s="151">
        <f>IF($J222="NO","NO","SI")</f>
        <v/>
      </c>
      <c r="O222" s="151">
        <f>IF($J222="SI","🟢",IF($J222="NO","🔴","🟡"))</f>
        <v/>
      </c>
      <c r="P222" s="151" t="inlineStr">
        <is>
          <t>D41</t>
        </is>
      </c>
    </row>
    <row r="223" ht="24" customHeight="1">
      <c r="A223" s="153" t="n">
        <v>222</v>
      </c>
      <c r="B223" s="153" t="n">
        <v>222</v>
      </c>
      <c r="C223" s="154" t="inlineStr">
        <is>
          <t>OPA/MILITAR</t>
        </is>
      </c>
      <c r="D223" s="154" t="inlineStr">
        <is>
          <t>Contraalmirante</t>
        </is>
      </c>
      <c r="E223" s="155">
        <f>IF($J223="NO","",IF($M223="","",$M223))</f>
        <v/>
      </c>
      <c r="F223" s="154" t="inlineStr">
        <is>
          <t>Acevedo Pérez, Edgardo</t>
        </is>
      </c>
      <c r="G223" s="154" t="inlineStr">
        <is>
          <t>Edgardo</t>
        </is>
      </c>
      <c r="H223" s="154" t="inlineStr">
        <is>
          <t>Acevedo</t>
        </is>
      </c>
      <c r="I223" s="154" t="inlineStr">
        <is>
          <t>Pérez</t>
        </is>
      </c>
      <c r="J223" s="152" t="inlineStr">
        <is>
          <t>SI</t>
        </is>
      </c>
      <c r="K223" s="154" t="inlineStr">
        <is>
          <t>*Comandante en Jefe de la Segunda Zona Naval</t>
        </is>
      </c>
      <c r="L223" s="154" t="n"/>
      <c r="M223" s="155" t="inlineStr">
        <is>
          <t>VIP</t>
        </is>
      </c>
      <c r="N223" s="155">
        <f>IF($J223="NO","NO","SI")</f>
        <v/>
      </c>
      <c r="O223" s="155">
        <f>IF($J223="SI","🟢",IF($J223="NO","🔴","🟡"))</f>
        <v/>
      </c>
      <c r="P223" s="155" t="inlineStr"/>
    </row>
    <row r="224" ht="24" customHeight="1">
      <c r="A224" s="149" t="n">
        <v>223</v>
      </c>
      <c r="B224" s="149" t="n">
        <v>223</v>
      </c>
      <c r="C224" s="150" t="inlineStr">
        <is>
          <t>OPA/MILITAR</t>
        </is>
      </c>
      <c r="D224" s="150" t="inlineStr">
        <is>
          <t>Contraalmirante</t>
        </is>
      </c>
      <c r="E224" s="151">
        <f>IF($J224="NO","",IF($M224="","",$M224))</f>
        <v/>
      </c>
      <c r="F224" s="150" t="inlineStr">
        <is>
          <t>Saelzer Concha, Federico</t>
        </is>
      </c>
      <c r="G224" s="150" t="inlineStr">
        <is>
          <t>Federico</t>
        </is>
      </c>
      <c r="H224" s="150" t="inlineStr">
        <is>
          <t>Saelzer</t>
        </is>
      </c>
      <c r="I224" s="150" t="inlineStr">
        <is>
          <t>Concha</t>
        </is>
      </c>
      <c r="J224" s="152" t="inlineStr">
        <is>
          <t>SI</t>
        </is>
      </c>
      <c r="K224" s="150" t="inlineStr">
        <is>
          <t>*Comandante en Jefe de la Fuerza de Submarinos</t>
        </is>
      </c>
      <c r="L224" s="150" t="n"/>
      <c r="M224" s="151" t="inlineStr">
        <is>
          <t>VIP</t>
        </is>
      </c>
      <c r="N224" s="151">
        <f>IF($J224="NO","NO","SI")</f>
        <v/>
      </c>
      <c r="O224" s="151">
        <f>IF($J224="SI","🟢",IF($J224="NO","🔴","🟡"))</f>
        <v/>
      </c>
      <c r="P224" s="151" t="inlineStr"/>
    </row>
    <row r="225" ht="24" customHeight="1">
      <c r="A225" s="153" t="n">
        <v>224</v>
      </c>
      <c r="B225" s="153" t="n">
        <v>224</v>
      </c>
      <c r="C225" s="154" t="inlineStr">
        <is>
          <t>OPA/MILITAR</t>
        </is>
      </c>
      <c r="D225" s="154" t="inlineStr">
        <is>
          <t>Señora</t>
        </is>
      </c>
      <c r="E225" s="155">
        <f>IF($J225="NO","",IF($M225="","",$M225))</f>
        <v/>
      </c>
      <c r="F225" s="154" t="inlineStr">
        <is>
          <t>Arrieta Figueroa, Claudia</t>
        </is>
      </c>
      <c r="G225" s="154" t="inlineStr">
        <is>
          <t xml:space="preserve">Claudia </t>
        </is>
      </c>
      <c r="H225" s="154" t="inlineStr">
        <is>
          <t>Arrieta</t>
        </is>
      </c>
      <c r="I225" s="154" t="inlineStr">
        <is>
          <t>Figueroa</t>
        </is>
      </c>
      <c r="J225" s="152" t="inlineStr">
        <is>
          <t>SI</t>
        </is>
      </c>
      <c r="K225" s="154" t="inlineStr">
        <is>
          <t>Esposa Comandante en Jefe de la Fuerza de Submarinos</t>
        </is>
      </c>
      <c r="L225" s="154" t="n"/>
      <c r="M225" s="155" t="inlineStr">
        <is>
          <t>VIP</t>
        </is>
      </c>
      <c r="N225" s="155">
        <f>IF($J225="NO","NO","SI")</f>
        <v/>
      </c>
      <c r="O225" s="155">
        <f>IF($J225="SI","🟢",IF($J225="NO","🔴","🟡"))</f>
        <v/>
      </c>
      <c r="P225" s="155" t="inlineStr"/>
    </row>
    <row r="226" ht="24" customHeight="1">
      <c r="A226" s="149" t="n">
        <v>225</v>
      </c>
      <c r="B226" s="149" t="n">
        <v>225</v>
      </c>
      <c r="C226" s="150" t="inlineStr">
        <is>
          <t>OPA/MILITAR</t>
        </is>
      </c>
      <c r="D226" s="150" t="inlineStr">
        <is>
          <t>Contraalmirante IM</t>
        </is>
      </c>
      <c r="E226" s="151">
        <f>IF($J226="NO","",IF($M226="","",$M226))</f>
        <v/>
      </c>
      <c r="F226" s="150" t="inlineStr">
        <is>
          <t>Opazo Riquelme, Daniel</t>
        </is>
      </c>
      <c r="G226" s="150" t="inlineStr">
        <is>
          <t>Daniel</t>
        </is>
      </c>
      <c r="H226" s="150" t="inlineStr">
        <is>
          <t>Opazo</t>
        </is>
      </c>
      <c r="I226" s="150" t="inlineStr">
        <is>
          <t>Riquelme</t>
        </is>
      </c>
      <c r="J226" s="152" t="inlineStr">
        <is>
          <t>SI</t>
        </is>
      </c>
      <c r="K226" s="150" t="inlineStr">
        <is>
          <t>*Comandante General del Cuerpo de Infantería de Marina</t>
        </is>
      </c>
      <c r="L226" s="150" t="n"/>
      <c r="M226" s="151" t="inlineStr">
        <is>
          <t>VIP</t>
        </is>
      </c>
      <c r="N226" s="151">
        <f>IF($J226="NO","NO","SI")</f>
        <v/>
      </c>
      <c r="O226" s="151">
        <f>IF($J226="SI","🟢",IF($J226="NO","🔴","🟡"))</f>
        <v/>
      </c>
      <c r="P226" s="151" t="inlineStr"/>
    </row>
    <row r="227" ht="24" customHeight="1">
      <c r="A227" s="153" t="n">
        <v>226</v>
      </c>
      <c r="B227" s="153" t="n">
        <v>226</v>
      </c>
      <c r="C227" s="154" t="inlineStr">
        <is>
          <t>OPA/MILITAR</t>
        </is>
      </c>
      <c r="D227" s="154" t="inlineStr">
        <is>
          <t>Contraalmirante</t>
        </is>
      </c>
      <c r="E227" s="155">
        <f>IF($J227="NO","",IF($M227="","",$M227))</f>
        <v/>
      </c>
      <c r="F227" s="154" t="inlineStr">
        <is>
          <t>Guerrero García, Alberto</t>
        </is>
      </c>
      <c r="G227" s="154" t="inlineStr">
        <is>
          <t>Alberto</t>
        </is>
      </c>
      <c r="H227" s="154" t="inlineStr">
        <is>
          <t>Guerrero</t>
        </is>
      </c>
      <c r="I227" s="154" t="inlineStr">
        <is>
          <t>García</t>
        </is>
      </c>
      <c r="J227" s="152" t="inlineStr">
        <is>
          <t>SI</t>
        </is>
      </c>
      <c r="K227" s="154" t="inlineStr">
        <is>
          <t>Director de Programas, Investigación y Desarrollo de la Armada</t>
        </is>
      </c>
      <c r="L227" s="154" t="n"/>
      <c r="M227" s="155" t="inlineStr">
        <is>
          <t>VIP</t>
        </is>
      </c>
      <c r="N227" s="155">
        <f>IF($J227="NO","NO","SI")</f>
        <v/>
      </c>
      <c r="O227" s="155">
        <f>IF($J227="SI","🟢",IF($J227="NO","🔴","🟡"))</f>
        <v/>
      </c>
      <c r="P227" s="155" t="inlineStr"/>
    </row>
    <row r="228" ht="24" customHeight="1">
      <c r="A228" s="149" t="n">
        <v>227</v>
      </c>
      <c r="B228" s="149" t="n">
        <v>227</v>
      </c>
      <c r="C228" s="150" t="inlineStr">
        <is>
          <t>OPA/MILITAR</t>
        </is>
      </c>
      <c r="D228" s="150" t="inlineStr">
        <is>
          <t>Contraalmirante</t>
        </is>
      </c>
      <c r="E228" s="151">
        <f>IF($J228="NO","",IF($M228="","",$M228))</f>
        <v/>
      </c>
      <c r="F228" s="150" t="inlineStr">
        <is>
          <t>Muñoz Cabrera, Claudio</t>
        </is>
      </c>
      <c r="G228" s="150" t="inlineStr">
        <is>
          <t>Claudio</t>
        </is>
      </c>
      <c r="H228" s="150" t="inlineStr">
        <is>
          <t>Muñoz</t>
        </is>
      </c>
      <c r="I228" s="150" t="inlineStr">
        <is>
          <t>Cabrera</t>
        </is>
      </c>
      <c r="J228" s="152" t="inlineStr">
        <is>
          <t>SI</t>
        </is>
      </c>
      <c r="K228" s="150" t="inlineStr">
        <is>
          <t>Contralor de la Armada</t>
        </is>
      </c>
      <c r="L228" s="150" t="n"/>
      <c r="M228" s="151" t="inlineStr">
        <is>
          <t>VIP</t>
        </is>
      </c>
      <c r="N228" s="151">
        <f>IF($J228="NO","NO","SI")</f>
        <v/>
      </c>
      <c r="O228" s="151">
        <f>IF($J228="SI","🟢",IF($J228="NO","🔴","🟡"))</f>
        <v/>
      </c>
      <c r="P228" s="151" t="inlineStr"/>
    </row>
    <row r="229" ht="24" customHeight="1">
      <c r="A229" s="153" t="n">
        <v>228</v>
      </c>
      <c r="B229" s="153" t="n">
        <v>228</v>
      </c>
      <c r="C229" s="154" t="inlineStr">
        <is>
          <t>OPA/MILITAR</t>
        </is>
      </c>
      <c r="D229" s="154" t="inlineStr">
        <is>
          <t>Contraalmirante AB</t>
        </is>
      </c>
      <c r="E229" s="155">
        <f>IF($J229="NO","",IF($M229="","",$M229))</f>
        <v/>
      </c>
      <c r="F229" s="154" t="inlineStr">
        <is>
          <t>Fort Santander, Marcel</t>
        </is>
      </c>
      <c r="G229" s="154" t="inlineStr">
        <is>
          <t>Marcel</t>
        </is>
      </c>
      <c r="H229" s="154" t="inlineStr">
        <is>
          <t>Fort</t>
        </is>
      </c>
      <c r="I229" s="154" t="inlineStr">
        <is>
          <t>Santander</t>
        </is>
      </c>
      <c r="J229" s="152" t="inlineStr">
        <is>
          <t>SI</t>
        </is>
      </c>
      <c r="K229" s="154" t="inlineStr">
        <is>
          <t>Director de finanzaas de la Armada.</t>
        </is>
      </c>
      <c r="L229" s="154" t="n"/>
      <c r="M229" s="155" t="inlineStr">
        <is>
          <t>VIP</t>
        </is>
      </c>
      <c r="N229" s="155">
        <f>IF($J229="NO","NO","SI")</f>
        <v/>
      </c>
      <c r="O229" s="155">
        <f>IF($J229="SI","🟢",IF($J229="NO","🔴","🟡"))</f>
        <v/>
      </c>
      <c r="P229" s="155" t="inlineStr"/>
    </row>
    <row r="230" ht="24" customHeight="1">
      <c r="A230" s="149" t="n">
        <v>229</v>
      </c>
      <c r="B230" s="149" t="n">
        <v>229</v>
      </c>
      <c r="C230" s="150" t="inlineStr">
        <is>
          <t>OPA/MILITAR</t>
        </is>
      </c>
      <c r="D230" s="150" t="inlineStr">
        <is>
          <t>Contraalmirante</t>
        </is>
      </c>
      <c r="E230" s="151">
        <f>IF($J230="NO","",IF($M230="","",$M230))</f>
        <v/>
      </c>
      <c r="F230" s="150" t="inlineStr">
        <is>
          <t>Torres Horton, Alejandro</t>
        </is>
      </c>
      <c r="G230" s="150" t="inlineStr">
        <is>
          <t>Alejandro</t>
        </is>
      </c>
      <c r="H230" s="150" t="inlineStr">
        <is>
          <t>Torres</t>
        </is>
      </c>
      <c r="I230" s="150" t="inlineStr">
        <is>
          <t>Horton</t>
        </is>
      </c>
      <c r="J230" s="152" t="inlineStr">
        <is>
          <t>SI</t>
        </is>
      </c>
      <c r="K230" s="150" t="inlineStr">
        <is>
          <t>SUBMAYOR Consejo Superior ASMAR</t>
        </is>
      </c>
      <c r="L230" s="150" t="n"/>
      <c r="M230" s="151" t="inlineStr">
        <is>
          <t>VIP</t>
        </is>
      </c>
      <c r="N230" s="151">
        <f>IF($J230="NO","NO","SI")</f>
        <v/>
      </c>
      <c r="O230" s="151">
        <f>IF($J230="SI","🟢",IF($J230="NO","🔴","🟡"))</f>
        <v/>
      </c>
      <c r="P230" s="151" t="inlineStr"/>
    </row>
    <row r="231" ht="24" customHeight="1">
      <c r="A231" s="153" t="n">
        <v>230</v>
      </c>
      <c r="B231" s="153" t="n">
        <v>230</v>
      </c>
      <c r="C231" s="154" t="inlineStr">
        <is>
          <t>OPA/MILITAR</t>
        </is>
      </c>
      <c r="D231" s="154" t="inlineStr">
        <is>
          <t>Contraalmirante</t>
        </is>
      </c>
      <c r="E231" s="155">
        <f>IF($J231="NO","",IF($M231="","",$M231))</f>
        <v/>
      </c>
      <c r="F231" s="154" t="inlineStr">
        <is>
          <t>Mendez Tapia, Juan Cristobal</t>
        </is>
      </c>
      <c r="G231" s="154" t="inlineStr">
        <is>
          <t>J. Cristobal</t>
        </is>
      </c>
      <c r="H231" s="154" t="inlineStr">
        <is>
          <t>Mendez</t>
        </is>
      </c>
      <c r="I231" s="154" t="inlineStr">
        <is>
          <t>Tapia</t>
        </is>
      </c>
      <c r="J231" s="152" t="inlineStr">
        <is>
          <t>SI</t>
        </is>
      </c>
      <c r="K231" s="154" t="inlineStr">
        <is>
          <t>DIRISNAV Consejo Superior ASMAR</t>
        </is>
      </c>
      <c r="L231" s="154" t="n"/>
      <c r="M231" s="155" t="inlineStr">
        <is>
          <t>VIP</t>
        </is>
      </c>
      <c r="N231" s="155">
        <f>IF($J231="NO","NO","SI")</f>
        <v/>
      </c>
      <c r="O231" s="155">
        <f>IF($J231="SI","🟢",IF($J231="NO","🔴","🟡"))</f>
        <v/>
      </c>
      <c r="P231" s="155" t="inlineStr"/>
    </row>
    <row r="232" ht="24" customHeight="1">
      <c r="A232" s="149" t="n">
        <v>231</v>
      </c>
      <c r="B232" s="149" t="n">
        <v>231</v>
      </c>
      <c r="C232" s="150" t="inlineStr">
        <is>
          <t>OPA/MILITAR</t>
        </is>
      </c>
      <c r="D232" s="150" t="inlineStr">
        <is>
          <t>Comodoro</t>
        </is>
      </c>
      <c r="E232" s="151">
        <f>IF($J232="NO","",IF($M232="","",$M232))</f>
        <v/>
      </c>
      <c r="F232" s="150" t="inlineStr">
        <is>
          <t>Valenzuea Azócar, Rene</t>
        </is>
      </c>
      <c r="G232" s="150" t="inlineStr">
        <is>
          <t>Rene</t>
        </is>
      </c>
      <c r="H232" s="150" t="inlineStr">
        <is>
          <t>Valenzuea</t>
        </is>
      </c>
      <c r="I232" s="150" t="inlineStr">
        <is>
          <t>Azócar</t>
        </is>
      </c>
      <c r="J232" s="152" t="inlineStr">
        <is>
          <t>SI</t>
        </is>
      </c>
      <c r="K232" s="150" t="inlineStr">
        <is>
          <t>Secretario General de la Armada</t>
        </is>
      </c>
      <c r="L232" s="150" t="n"/>
      <c r="M232" s="151" t="inlineStr">
        <is>
          <t>VIP</t>
        </is>
      </c>
      <c r="N232" s="151">
        <f>IF($J232="NO","NO","SI")</f>
        <v/>
      </c>
      <c r="O232" s="151">
        <f>IF($J232="SI","🟢",IF($J232="NO","🔴","🟡"))</f>
        <v/>
      </c>
      <c r="P232" s="151" t="inlineStr"/>
    </row>
    <row r="233" ht="24" customHeight="1">
      <c r="A233" s="153" t="n">
        <v>232</v>
      </c>
      <c r="B233" s="153" t="n">
        <v>232</v>
      </c>
      <c r="C233" s="154" t="inlineStr">
        <is>
          <t>OPA/MILITAR</t>
        </is>
      </c>
      <c r="D233" s="154" t="inlineStr">
        <is>
          <t>Comodoro AB</t>
        </is>
      </c>
      <c r="E233" s="155">
        <f>IF($J233="NO","",IF($M233="","",$M233))</f>
        <v/>
      </c>
      <c r="F233" s="154" t="inlineStr">
        <is>
          <t>Vidal Berrocal, Jorge</t>
        </is>
      </c>
      <c r="G233" s="154" t="inlineStr">
        <is>
          <t>Jorge</t>
        </is>
      </c>
      <c r="H233" s="154" t="inlineStr">
        <is>
          <t>Vidal</t>
        </is>
      </c>
      <c r="I233" s="154" t="inlineStr">
        <is>
          <t>Berrocal</t>
        </is>
      </c>
      <c r="J233" s="152" t="inlineStr">
        <is>
          <t>SI</t>
        </is>
      </c>
      <c r="K233" s="154" t="inlineStr">
        <is>
          <t>DABA Consejo Superior ASMAR</t>
        </is>
      </c>
      <c r="L233" s="154" t="n"/>
      <c r="M233" s="155" t="inlineStr">
        <is>
          <t>VIP</t>
        </is>
      </c>
      <c r="N233" s="155">
        <f>IF($J233="NO","NO","SI")</f>
        <v/>
      </c>
      <c r="O233" s="155">
        <f>IF($J233="SI","🟢",IF($J233="NO","🔴","🟡"))</f>
        <v/>
      </c>
      <c r="P233" s="155" t="inlineStr"/>
    </row>
    <row r="234" ht="24" customHeight="1">
      <c r="A234" s="149" t="n">
        <v>233</v>
      </c>
      <c r="B234" s="149" t="n">
        <v>233</v>
      </c>
      <c r="C234" s="150" t="inlineStr">
        <is>
          <t>OPA/MILITAR</t>
        </is>
      </c>
      <c r="D234" s="150" t="inlineStr">
        <is>
          <t>General de Brigada</t>
        </is>
      </c>
      <c r="E234" s="151">
        <f>IF($J234="NO","",IF($M234="","",$M234))</f>
        <v/>
      </c>
      <c r="F234" s="150" t="inlineStr">
        <is>
          <t>Espinoza Villalobos, Luis</t>
        </is>
      </c>
      <c r="G234" s="150" t="inlineStr">
        <is>
          <t>Luis</t>
        </is>
      </c>
      <c r="H234" s="150" t="inlineStr">
        <is>
          <t>Espinoza</t>
        </is>
      </c>
      <c r="I234" s="150" t="inlineStr">
        <is>
          <t>Villalobos</t>
        </is>
      </c>
      <c r="J234" s="156" t="inlineStr">
        <is>
          <t>PENDIENTE</t>
        </is>
      </c>
      <c r="K234" s="150" t="inlineStr">
        <is>
          <t>Representante Ejército Consejo Superior ASMAR</t>
        </is>
      </c>
      <c r="L234" s="150" t="n"/>
      <c r="M234" s="151" t="inlineStr">
        <is>
          <t>VIP</t>
        </is>
      </c>
      <c r="N234" s="151">
        <f>IF($J234="NO","NO","SI")</f>
        <v/>
      </c>
      <c r="O234" s="151">
        <f>IF($J234="SI","🟢",IF($J234="NO","🔴","🟡"))</f>
        <v/>
      </c>
      <c r="P234" s="151" t="inlineStr"/>
    </row>
    <row r="235" ht="24" customFormat="1" customHeight="1" s="77" thickBot="1">
      <c r="A235" s="153" t="n">
        <v>234</v>
      </c>
      <c r="B235" s="153" t="n">
        <v>234</v>
      </c>
      <c r="C235" s="154" t="inlineStr">
        <is>
          <t>OPA/MILITAR</t>
        </is>
      </c>
      <c r="D235" s="154" t="inlineStr">
        <is>
          <t>General de Brigada Aérea</t>
        </is>
      </c>
      <c r="E235" s="155">
        <f>IF($J235="NO","",IF($M235="","",$M235))</f>
        <v/>
      </c>
      <c r="F235" s="154" t="inlineStr">
        <is>
          <t>Cárcamo Barrientos, Alan</t>
        </is>
      </c>
      <c r="G235" s="154" t="inlineStr">
        <is>
          <t>Alan</t>
        </is>
      </c>
      <c r="H235" s="154" t="inlineStr">
        <is>
          <t>Cárcamo</t>
        </is>
      </c>
      <c r="I235" s="154" t="inlineStr">
        <is>
          <t>Barrientos</t>
        </is>
      </c>
      <c r="J235" s="157" t="inlineStr">
        <is>
          <t>NO</t>
        </is>
      </c>
      <c r="K235" s="154" t="inlineStr">
        <is>
          <t>Representante FACH Consejo Superior ASMAR</t>
        </is>
      </c>
      <c r="L235" s="154" t="n"/>
      <c r="M235" s="155" t="inlineStr">
        <is>
          <t>VIP</t>
        </is>
      </c>
      <c r="N235" s="155">
        <f>IF($J235="NO","NO","SI")</f>
        <v/>
      </c>
      <c r="O235" s="155">
        <f>IF($J235="SI","🟢",IF($J235="NO","🔴","🟡"))</f>
        <v/>
      </c>
      <c r="P235" s="155" t="inlineStr"/>
    </row>
    <row r="236" ht="24" customHeight="1">
      <c r="A236" s="158" t="n">
        <v>235</v>
      </c>
      <c r="B236" s="158" t="n">
        <v>235</v>
      </c>
      <c r="C236" s="159" t="inlineStr">
        <is>
          <t>ACADÉMICOS</t>
        </is>
      </c>
      <c r="D236" s="159" t="inlineStr">
        <is>
          <t>Señor</t>
        </is>
      </c>
      <c r="E236" s="160">
        <f>IF($J236="NO","",IF($M236="","",$M236))</f>
        <v/>
      </c>
      <c r="F236" s="161" t="inlineStr">
        <is>
          <t>Lara Valenzuela, Cristian</t>
        </is>
      </c>
      <c r="G236" s="159" t="inlineStr">
        <is>
          <t xml:space="preserve">Cristian </t>
        </is>
      </c>
      <c r="H236" s="159" t="inlineStr">
        <is>
          <t>Lara</t>
        </is>
      </c>
      <c r="I236" s="159" t="inlineStr">
        <is>
          <t>Valenzuela</t>
        </is>
      </c>
      <c r="J236" s="152" t="inlineStr">
        <is>
          <t>SI</t>
        </is>
      </c>
      <c r="K236" s="159" t="inlineStr">
        <is>
          <t>Director Universidad Técnica Federico Santa María Sede Concepción</t>
        </is>
      </c>
      <c r="L236" s="161" t="n"/>
      <c r="M236" s="162" t="inlineStr">
        <is>
          <t>VIP</t>
        </is>
      </c>
      <c r="N236" s="162">
        <f>IF($J236="NO","NO","SI")</f>
        <v/>
      </c>
      <c r="O236" s="162">
        <f>IF($J236="SI","🟢",IF($J236="NO","🔴","🟡"))</f>
        <v/>
      </c>
      <c r="P236" s="162" t="inlineStr"/>
    </row>
    <row r="237" ht="24" customHeight="1">
      <c r="A237" s="158" t="n">
        <v>236</v>
      </c>
      <c r="B237" s="158" t="n">
        <v>236</v>
      </c>
      <c r="C237" s="159" t="inlineStr">
        <is>
          <t>ACADÉMICOS</t>
        </is>
      </c>
      <c r="D237" s="159" t="inlineStr">
        <is>
          <t>Rector</t>
        </is>
      </c>
      <c r="E237" s="160">
        <f>IF($J237="NO","",IF($M237="","",$M237))</f>
        <v/>
      </c>
      <c r="F237" s="161" t="inlineStr">
        <is>
          <t>Valdebenito , Victor</t>
        </is>
      </c>
      <c r="G237" s="159" t="inlineStr">
        <is>
          <t>Victor</t>
        </is>
      </c>
      <c r="H237" s="159" t="inlineStr">
        <is>
          <t>Valdebenito</t>
        </is>
      </c>
      <c r="I237" s="159" t="n"/>
      <c r="J237" s="152" t="inlineStr">
        <is>
          <t>SI</t>
        </is>
      </c>
      <c r="K237" s="159" t="inlineStr">
        <is>
          <t>Director de Vinculacion con el Medio Sede Concepción. Universidad Técnica Federico Santa María</t>
        </is>
      </c>
      <c r="L237" s="161" t="n"/>
      <c r="M237" s="162" t="inlineStr">
        <is>
          <t>VIP</t>
        </is>
      </c>
      <c r="N237" s="162">
        <f>IF($J237="NO","NO","SI")</f>
        <v/>
      </c>
      <c r="O237" s="162">
        <f>IF($J237="SI","🟢",IF($J237="NO","🔴","🟡"))</f>
        <v/>
      </c>
      <c r="P237" s="162" t="inlineStr"/>
    </row>
    <row r="238" ht="24" customHeight="1">
      <c r="A238" s="158" t="n">
        <v>237</v>
      </c>
      <c r="B238" s="158" t="n">
        <v>237</v>
      </c>
      <c r="C238" s="163" t="inlineStr">
        <is>
          <t>ACADÉMICOS</t>
        </is>
      </c>
      <c r="D238" s="163" t="inlineStr">
        <is>
          <t>Rector</t>
        </is>
      </c>
      <c r="E238" s="164">
        <f>IF($J238="NO","",IF($M238="","",$M238))</f>
        <v/>
      </c>
      <c r="F238" s="161" t="inlineStr">
        <is>
          <t>Klischies Nevermann, Thomas</t>
        </is>
      </c>
      <c r="G238" s="161" t="inlineStr">
        <is>
          <t>Thomas</t>
        </is>
      </c>
      <c r="H238" s="161" t="inlineStr">
        <is>
          <t>Klischies</t>
        </is>
      </c>
      <c r="I238" s="161" t="inlineStr">
        <is>
          <t>Nevermann</t>
        </is>
      </c>
      <c r="J238" s="156" t="inlineStr">
        <is>
          <t>PENDIENTE</t>
        </is>
      </c>
      <c r="K238" s="163" t="inlineStr">
        <is>
          <t>Director DUOC UC Sede San Andrés de Concepción</t>
        </is>
      </c>
      <c r="L238" s="161" t="n"/>
      <c r="M238" s="162" t="inlineStr">
        <is>
          <t>VIP</t>
        </is>
      </c>
      <c r="N238" s="162">
        <f>IF($J238="NO","NO","SI")</f>
        <v/>
      </c>
      <c r="O238" s="162">
        <f>IF($J238="SI","🟢",IF($J238="NO","🔴","🟡"))</f>
        <v/>
      </c>
      <c r="P238" s="162" t="inlineStr"/>
    </row>
    <row r="239" ht="24" customHeight="1">
      <c r="A239" s="158" t="n">
        <v>238</v>
      </c>
      <c r="B239" s="158" t="n">
        <v>238</v>
      </c>
      <c r="C239" s="159" t="inlineStr">
        <is>
          <t>ACADÉMICOS</t>
        </is>
      </c>
      <c r="D239" s="159" t="inlineStr">
        <is>
          <t>Rector</t>
        </is>
      </c>
      <c r="E239" s="160">
        <f>IF($J239="NO","",IF($M239="","",$M239))</f>
        <v/>
      </c>
      <c r="F239" s="161" t="inlineStr">
        <is>
          <t>Montecinos Montecinos, Egon</t>
        </is>
      </c>
      <c r="G239" s="159" t="inlineStr">
        <is>
          <t>Egon</t>
        </is>
      </c>
      <c r="H239" s="159" t="inlineStr">
        <is>
          <t>Montecinos</t>
        </is>
      </c>
      <c r="I239" s="159" t="inlineStr">
        <is>
          <t>Montecinos</t>
        </is>
      </c>
      <c r="J239" s="156" t="inlineStr">
        <is>
          <t>PENDIENTE</t>
        </is>
      </c>
      <c r="K239" s="159" t="inlineStr">
        <is>
          <t>Rector Universidad Austral</t>
        </is>
      </c>
      <c r="L239" s="161" t="n"/>
      <c r="M239" s="162" t="inlineStr">
        <is>
          <t>VIP</t>
        </is>
      </c>
      <c r="N239" s="162">
        <f>IF($J239="NO","NO","SI")</f>
        <v/>
      </c>
      <c r="O239" s="162">
        <f>IF($J239="SI","🟢",IF($J239="NO","🔴","🟡"))</f>
        <v/>
      </c>
      <c r="P239" s="162" t="inlineStr"/>
    </row>
    <row r="240" ht="24" customHeight="1">
      <c r="A240" s="158" t="n">
        <v>239</v>
      </c>
      <c r="B240" s="158" t="n">
        <v>239</v>
      </c>
      <c r="C240" s="159" t="inlineStr">
        <is>
          <t>ACADÉMICOS</t>
        </is>
      </c>
      <c r="D240" s="159" t="inlineStr"/>
      <c r="E240" s="160">
        <f>IF($J240="NO","",IF($M240="","",$M240))</f>
        <v/>
      </c>
      <c r="F240" s="161" t="inlineStr">
        <is>
          <t>Salas , Marcos</t>
        </is>
      </c>
      <c r="G240" s="159" t="inlineStr">
        <is>
          <t>Marcos</t>
        </is>
      </c>
      <c r="H240" s="159" t="inlineStr">
        <is>
          <t>Salas</t>
        </is>
      </c>
      <c r="I240" s="159" t="n"/>
      <c r="J240" s="152" t="inlineStr">
        <is>
          <t>SI</t>
        </is>
      </c>
      <c r="K240" s="159" t="inlineStr">
        <is>
          <t>Universidad Austral de Chile</t>
        </is>
      </c>
      <c r="L240" s="161" t="n"/>
      <c r="M240" s="162" t="inlineStr">
        <is>
          <t>LATERAL</t>
        </is>
      </c>
      <c r="N240" s="162">
        <f>IF($J240="NO","NO","SI")</f>
        <v/>
      </c>
      <c r="O240" s="162">
        <f>IF($J240="SI","🟢",IF($J240="NO","🔴","🟡"))</f>
        <v/>
      </c>
      <c r="P240" s="162" t="inlineStr"/>
    </row>
    <row r="241" ht="24" customHeight="1">
      <c r="A241" s="158" t="n">
        <v>240</v>
      </c>
      <c r="B241" s="158" t="n">
        <v>240</v>
      </c>
      <c r="C241" s="161" t="inlineStr">
        <is>
          <t>ACADÉMICOS</t>
        </is>
      </c>
      <c r="D241" s="161" t="inlineStr">
        <is>
          <t>Rector</t>
        </is>
      </c>
      <c r="E241" s="162">
        <f>IF($J241="NO","",IF($M241="","",$M241))</f>
        <v/>
      </c>
      <c r="F241" s="161" t="inlineStr">
        <is>
          <t>Sepúlveda Carreño, Jacqueline</t>
        </is>
      </c>
      <c r="G241" s="161" t="inlineStr">
        <is>
          <t>Jacqueline</t>
        </is>
      </c>
      <c r="H241" s="161" t="inlineStr">
        <is>
          <t>Sepúlveda</t>
        </is>
      </c>
      <c r="I241" s="161" t="inlineStr">
        <is>
          <t>Carreño</t>
        </is>
      </c>
      <c r="J241" s="152" t="inlineStr">
        <is>
          <t>SI</t>
        </is>
      </c>
      <c r="K241" s="161" t="inlineStr">
        <is>
          <t>Rector Universidad de Concepción</t>
        </is>
      </c>
      <c r="L241" s="161" t="n"/>
      <c r="M241" s="162" t="inlineStr">
        <is>
          <t>VIP</t>
        </is>
      </c>
      <c r="N241" s="162">
        <f>IF($J241="NO","NO","SI")</f>
        <v/>
      </c>
      <c r="O241" s="162">
        <f>IF($J241="SI","🟢",IF($J241="NO","🔴","🟡"))</f>
        <v/>
      </c>
      <c r="P241" s="162" t="inlineStr"/>
    </row>
    <row r="242" ht="24" customHeight="1">
      <c r="A242" s="158" t="n">
        <v>241</v>
      </c>
      <c r="B242" s="158" t="n">
        <v>241</v>
      </c>
      <c r="C242" s="161" t="inlineStr">
        <is>
          <t>ACADÉMICOS</t>
        </is>
      </c>
      <c r="D242" s="161" t="inlineStr">
        <is>
          <t>Rector</t>
        </is>
      </c>
      <c r="E242" s="162">
        <f>IF($J242="NO","",IF($M242="","",$M242))</f>
        <v/>
      </c>
      <c r="F242" s="161" t="inlineStr">
        <is>
          <t>Rodríguez Tastest, Andrea</t>
        </is>
      </c>
      <c r="G242" s="161" t="inlineStr">
        <is>
          <t>Andrea</t>
        </is>
      </c>
      <c r="H242" s="161" t="inlineStr">
        <is>
          <t>Rodríguez</t>
        </is>
      </c>
      <c r="I242" s="161" t="inlineStr">
        <is>
          <t>Tastest</t>
        </is>
      </c>
      <c r="J242" s="157" t="inlineStr">
        <is>
          <t>NO</t>
        </is>
      </c>
      <c r="K242" s="161" t="inlineStr">
        <is>
          <t>Vicerrectora Investigación y Desarrollo Universidad de Concepción</t>
        </is>
      </c>
      <c r="L242" s="161" t="n"/>
      <c r="M242" s="162" t="inlineStr">
        <is>
          <t>VIP</t>
        </is>
      </c>
      <c r="N242" s="162">
        <f>IF($J242="NO","NO","SI")</f>
        <v/>
      </c>
      <c r="O242" s="162">
        <f>IF($J242="SI","🟢",IF($J242="NO","🔴","🟡"))</f>
        <v/>
      </c>
      <c r="P242" s="162" t="inlineStr"/>
    </row>
    <row r="243" ht="24" customHeight="1">
      <c r="A243" s="158" t="n">
        <v>242</v>
      </c>
      <c r="B243" s="158" t="n">
        <v>242</v>
      </c>
      <c r="C243" s="159" t="inlineStr">
        <is>
          <t>ACADÉMICOS</t>
        </is>
      </c>
      <c r="D243" s="159" t="inlineStr">
        <is>
          <t>Rector</t>
        </is>
      </c>
      <c r="E243" s="160">
        <f>IF($J243="NO","",IF($M243="","",$M243))</f>
        <v/>
      </c>
      <c r="F243" s="161" t="inlineStr">
        <is>
          <t>Umaña Hermosilla, Benito</t>
        </is>
      </c>
      <c r="G243" s="159" t="inlineStr">
        <is>
          <t>Benito</t>
        </is>
      </c>
      <c r="H243" s="159" t="inlineStr">
        <is>
          <t>Umaña</t>
        </is>
      </c>
      <c r="I243" s="159" t="inlineStr">
        <is>
          <t>Hermosilla</t>
        </is>
      </c>
      <c r="J243" s="156" t="inlineStr">
        <is>
          <t>PENDIENTE</t>
        </is>
      </c>
      <c r="K243" s="159" t="inlineStr">
        <is>
          <t>Rector Universidad del Bío-Bío</t>
        </is>
      </c>
      <c r="L243" s="161" t="n"/>
      <c r="M243" s="162" t="inlineStr">
        <is>
          <t>VIP</t>
        </is>
      </c>
      <c r="N243" s="162">
        <f>IF($J243="NO","NO","SI")</f>
        <v/>
      </c>
      <c r="O243" s="162">
        <f>IF($J243="SI","🟢",IF($J243="NO","🔴","🟡"))</f>
        <v/>
      </c>
      <c r="P243" s="162" t="inlineStr"/>
    </row>
    <row r="244" ht="24" customHeight="1">
      <c r="A244" s="158" t="n">
        <v>243</v>
      </c>
      <c r="B244" s="158" t="n">
        <v>243</v>
      </c>
      <c r="C244" s="159" t="inlineStr">
        <is>
          <t>ACADÉMICOS</t>
        </is>
      </c>
      <c r="D244" s="159" t="inlineStr"/>
      <c r="E244" s="160">
        <f>IF($J244="NO","",IF($M244="","",$M244))</f>
        <v/>
      </c>
      <c r="F244" s="161" t="inlineStr">
        <is>
          <t>Ulloa , Claudia</t>
        </is>
      </c>
      <c r="G244" s="159" t="inlineStr">
        <is>
          <t xml:space="preserve">Claudia </t>
        </is>
      </c>
      <c r="H244" s="159" t="inlineStr">
        <is>
          <t>Ulloa</t>
        </is>
      </c>
      <c r="I244" s="159" t="n"/>
      <c r="J244" s="152" t="inlineStr">
        <is>
          <t>SI</t>
        </is>
      </c>
      <c r="K244" s="159" t="inlineStr">
        <is>
          <t>Vicerrectora de Investigación y Desarrollo Universidad de Concepción</t>
        </is>
      </c>
      <c r="L244" s="161" t="n"/>
      <c r="M244" s="162" t="inlineStr">
        <is>
          <t>LATERAL VIP</t>
        </is>
      </c>
      <c r="N244" s="162">
        <f>IF($J244="NO","NO","SI")</f>
        <v/>
      </c>
      <c r="O244" s="162">
        <f>IF($J244="SI","🟢",IF($J244="NO","🔴","🟡"))</f>
        <v/>
      </c>
      <c r="P244" s="162" t="inlineStr"/>
    </row>
    <row r="245" ht="24" customHeight="1">
      <c r="A245" s="158" t="n">
        <v>244</v>
      </c>
      <c r="B245" s="158" t="n">
        <v>244</v>
      </c>
      <c r="C245" s="159" t="inlineStr">
        <is>
          <t>ACADÉMICOS</t>
        </is>
      </c>
      <c r="D245" s="159" t="inlineStr"/>
      <c r="E245" s="160">
        <f>IF($J245="NO","",IF($M245="","",$M245))</f>
        <v/>
      </c>
      <c r="F245" s="161" t="inlineStr">
        <is>
          <t>Fuentealba Arcos, Jorge</t>
        </is>
      </c>
      <c r="G245" s="159" t="inlineStr">
        <is>
          <t>Jorge</t>
        </is>
      </c>
      <c r="H245" s="159" t="inlineStr">
        <is>
          <t>Fuentealba</t>
        </is>
      </c>
      <c r="I245" s="159" t="inlineStr">
        <is>
          <t>Arcos</t>
        </is>
      </c>
      <c r="J245" s="152" t="inlineStr">
        <is>
          <t>SI</t>
        </is>
      </c>
      <c r="K245" s="159" t="inlineStr">
        <is>
          <t>Vicerrector de Relaciones Institucionales Universidad de Concepción</t>
        </is>
      </c>
      <c r="L245" s="161" t="n"/>
      <c r="M245" s="162" t="inlineStr">
        <is>
          <t>LATERAL VIP</t>
        </is>
      </c>
      <c r="N245" s="162">
        <f>IF($J245="NO","NO","SI")</f>
        <v/>
      </c>
      <c r="O245" s="162">
        <f>IF($J245="SI","🟢",IF($J245="NO","🔴","🟡"))</f>
        <v/>
      </c>
      <c r="P245" s="162" t="inlineStr"/>
    </row>
    <row r="246" ht="24" customHeight="1">
      <c r="A246" s="158" t="n">
        <v>245</v>
      </c>
      <c r="B246" s="158" t="n">
        <v>245</v>
      </c>
      <c r="C246" s="161" t="inlineStr">
        <is>
          <t>ACADÉMICOS</t>
        </is>
      </c>
      <c r="D246" s="161" t="inlineStr">
        <is>
          <t>Rector</t>
        </is>
      </c>
      <c r="E246" s="162">
        <f>IF($J246="NO","",IF($M246="","",$M246))</f>
        <v/>
      </c>
      <c r="F246" s="161" t="inlineStr">
        <is>
          <t>Sepulveda Carrasco, Roger</t>
        </is>
      </c>
      <c r="G246" s="161" t="inlineStr">
        <is>
          <t>Roger</t>
        </is>
      </c>
      <c r="H246" s="161" t="inlineStr">
        <is>
          <t>Sepulveda</t>
        </is>
      </c>
      <c r="I246" s="161" t="inlineStr">
        <is>
          <t>Carrasco</t>
        </is>
      </c>
      <c r="J246" s="156" t="inlineStr">
        <is>
          <t>PENDIENTE</t>
        </is>
      </c>
      <c r="K246" s="161" t="inlineStr">
        <is>
          <t>Rector Universidad Santo Tomás</t>
        </is>
      </c>
      <c r="L246" s="161" t="n"/>
      <c r="M246" s="162" t="inlineStr">
        <is>
          <t>VIP</t>
        </is>
      </c>
      <c r="N246" s="162">
        <f>IF($J246="NO","NO","SI")</f>
        <v/>
      </c>
      <c r="O246" s="162">
        <f>IF($J246="SI","🟢",IF($J246="NO","🔴","🟡"))</f>
        <v/>
      </c>
      <c r="P246" s="162" t="inlineStr"/>
    </row>
    <row r="247" ht="24" customHeight="1">
      <c r="A247" s="158" t="n">
        <v>246</v>
      </c>
      <c r="B247" s="158" t="n">
        <v>246</v>
      </c>
      <c r="C247" s="159" t="inlineStr">
        <is>
          <t>ACADÉMICOS</t>
        </is>
      </c>
      <c r="D247" s="159" t="inlineStr">
        <is>
          <t>Rector</t>
        </is>
      </c>
      <c r="E247" s="160">
        <f>IF($J247="NO","",IF($M247="","",$M247))</f>
        <v/>
      </c>
      <c r="F247" s="161" t="inlineStr">
        <is>
          <t>Valdés Lafontaine, Federico</t>
        </is>
      </c>
      <c r="G247" s="159" t="inlineStr">
        <is>
          <t>Federico</t>
        </is>
      </c>
      <c r="H247" s="159" t="inlineStr">
        <is>
          <t>Valdés</t>
        </is>
      </c>
      <c r="I247" s="159" t="inlineStr">
        <is>
          <t>Lafontaine</t>
        </is>
      </c>
      <c r="J247" s="156" t="inlineStr">
        <is>
          <t>PENDIENTE</t>
        </is>
      </c>
      <c r="K247" s="159" t="inlineStr">
        <is>
          <t>Rector U.D.D. Sede Concepción</t>
        </is>
      </c>
      <c r="L247" s="161" t="n"/>
      <c r="M247" s="162" t="inlineStr">
        <is>
          <t>VIP</t>
        </is>
      </c>
      <c r="N247" s="162">
        <f>IF($J247="NO","NO","SI")</f>
        <v/>
      </c>
      <c r="O247" s="162">
        <f>IF($J247="SI","🟢",IF($J247="NO","🔴","🟡"))</f>
        <v/>
      </c>
      <c r="P247" s="162" t="inlineStr"/>
    </row>
    <row r="248" ht="24" customHeight="1">
      <c r="A248" s="158" t="n">
        <v>247</v>
      </c>
      <c r="B248" s="158" t="n">
        <v>247</v>
      </c>
      <c r="C248" s="159" t="inlineStr">
        <is>
          <t>ACADÉMICOS</t>
        </is>
      </c>
      <c r="D248" s="159" t="inlineStr">
        <is>
          <t>Rector</t>
        </is>
      </c>
      <c r="E248" s="160">
        <f>IF($J248="NO","",IF($M248="","",$M248))</f>
        <v/>
      </c>
      <c r="F248" s="161" t="inlineStr">
        <is>
          <t>Jofré Manieu, Florencia</t>
        </is>
      </c>
      <c r="G248" s="159" t="inlineStr">
        <is>
          <t>Florencia</t>
        </is>
      </c>
      <c r="H248" s="159" t="inlineStr">
        <is>
          <t>Jofré</t>
        </is>
      </c>
      <c r="I248" s="159" t="inlineStr">
        <is>
          <t>Manieu</t>
        </is>
      </c>
      <c r="J248" s="157" t="inlineStr">
        <is>
          <t>NO</t>
        </is>
      </c>
      <c r="K248" s="159" t="inlineStr">
        <is>
          <t>Vicerrectora Académica U.D.D.</t>
        </is>
      </c>
      <c r="L248" s="161" t="n"/>
      <c r="M248" s="162" t="inlineStr"/>
      <c r="N248" s="162">
        <f>IF($J248="NO","NO","SI")</f>
        <v/>
      </c>
      <c r="O248" s="162">
        <f>IF($J248="SI","🟢",IF($J248="NO","🔴","🟡"))</f>
        <v/>
      </c>
      <c r="P248" s="162" t="inlineStr"/>
    </row>
    <row r="249" ht="24" customHeight="1">
      <c r="A249" s="158" t="n">
        <v>248</v>
      </c>
      <c r="B249" s="158" t="n">
        <v>248</v>
      </c>
      <c r="C249" s="159" t="inlineStr">
        <is>
          <t>ACADÉMICOS</t>
        </is>
      </c>
      <c r="D249" s="159" t="inlineStr">
        <is>
          <t>Señor</t>
        </is>
      </c>
      <c r="E249" s="160">
        <f>IF($J249="NO","",IF($M249="","",$M249))</f>
        <v/>
      </c>
      <c r="F249" s="161" t="inlineStr">
        <is>
          <t>Silva Riquelme, Pedro</t>
        </is>
      </c>
      <c r="G249" s="159" t="inlineStr">
        <is>
          <t>Pedro</t>
        </is>
      </c>
      <c r="H249" s="159" t="inlineStr">
        <is>
          <t>Silva</t>
        </is>
      </c>
      <c r="I249" s="159" t="inlineStr">
        <is>
          <t>Riquelme</t>
        </is>
      </c>
      <c r="J249" s="152" t="inlineStr">
        <is>
          <t>SI</t>
        </is>
      </c>
      <c r="K249" s="159" t="inlineStr">
        <is>
          <t>Director Vinculación con el Medio UDD</t>
        </is>
      </c>
      <c r="L249" s="161" t="n"/>
      <c r="M249" s="162" t="inlineStr">
        <is>
          <t>VIP</t>
        </is>
      </c>
      <c r="N249" s="162">
        <f>IF($J249="NO","NO","SI")</f>
        <v/>
      </c>
      <c r="O249" s="162">
        <f>IF($J249="SI","🟢",IF($J249="NO","🔴","🟡"))</f>
        <v/>
      </c>
      <c r="P249" s="162" t="inlineStr"/>
    </row>
    <row r="250" ht="24" customHeight="1">
      <c r="A250" s="158" t="n">
        <v>249</v>
      </c>
      <c r="B250" s="158" t="n">
        <v>249</v>
      </c>
      <c r="C250" s="161" t="inlineStr">
        <is>
          <t>ACADÉMICOS</t>
        </is>
      </c>
      <c r="D250" s="161" t="inlineStr">
        <is>
          <t>Rector</t>
        </is>
      </c>
      <c r="E250" s="162">
        <f>IF($J250="NO","",IF($M250="","",$M250))</f>
        <v/>
      </c>
      <c r="F250" s="161" t="inlineStr">
        <is>
          <t>Mellado Cid, Cristhian</t>
        </is>
      </c>
      <c r="G250" s="161" t="inlineStr">
        <is>
          <t>Cristhian</t>
        </is>
      </c>
      <c r="H250" s="161" t="inlineStr">
        <is>
          <t>Mellado</t>
        </is>
      </c>
      <c r="I250" s="161" t="inlineStr">
        <is>
          <t>Cid</t>
        </is>
      </c>
      <c r="J250" s="156" t="inlineStr">
        <is>
          <t>PENDIENTE</t>
        </is>
      </c>
      <c r="K250" s="161" t="inlineStr">
        <is>
          <t>Rector Universidad Católica de la Santísima Concepción</t>
        </is>
      </c>
      <c r="L250" s="161" t="n"/>
      <c r="M250" s="162" t="inlineStr">
        <is>
          <t>VIP</t>
        </is>
      </c>
      <c r="N250" s="162">
        <f>IF($J250="NO","NO","SI")</f>
        <v/>
      </c>
      <c r="O250" s="162">
        <f>IF($J250="SI","🟢",IF($J250="NO","🔴","🟡"))</f>
        <v/>
      </c>
      <c r="P250" s="162" t="inlineStr"/>
    </row>
    <row r="251" ht="24" customHeight="1">
      <c r="A251" s="158" t="n">
        <v>250</v>
      </c>
      <c r="B251" s="158" t="n">
        <v>250</v>
      </c>
      <c r="C251" s="159" t="inlineStr">
        <is>
          <t>ACADÉMICOS</t>
        </is>
      </c>
      <c r="D251" s="159" t="inlineStr">
        <is>
          <t>Rector</t>
        </is>
      </c>
      <c r="E251" s="160">
        <f>IF($J251="NO","",IF($M251="","",$M251))</f>
        <v/>
      </c>
      <c r="F251" s="161" t="inlineStr">
        <is>
          <t>Concha Navalón, Claudio</t>
        </is>
      </c>
      <c r="G251" s="159" t="inlineStr">
        <is>
          <t>Claudio</t>
        </is>
      </c>
      <c r="H251" s="159" t="inlineStr">
        <is>
          <t>Concha</t>
        </is>
      </c>
      <c r="I251" s="159" t="inlineStr">
        <is>
          <t>Navalón</t>
        </is>
      </c>
      <c r="J251" s="156" t="inlineStr">
        <is>
          <t>PENDIENTE</t>
        </is>
      </c>
      <c r="K251" s="159" t="inlineStr">
        <is>
          <t>Vicerrector Universidad San Sebastián</t>
        </is>
      </c>
      <c r="L251" s="161" t="n"/>
      <c r="M251" s="162" t="inlineStr">
        <is>
          <t>VIP</t>
        </is>
      </c>
      <c r="N251" s="162">
        <f>IF($J251="NO","NO","SI")</f>
        <v/>
      </c>
      <c r="O251" s="162">
        <f>IF($J251="SI","🟢",IF($J251="NO","🔴","🟡"))</f>
        <v/>
      </c>
      <c r="P251" s="162" t="inlineStr"/>
    </row>
    <row r="252" ht="24" customHeight="1">
      <c r="A252" s="158" t="n">
        <v>251</v>
      </c>
      <c r="B252" s="158" t="n">
        <v>251</v>
      </c>
      <c r="C252" s="159" t="inlineStr">
        <is>
          <t>ACADÉMICOS</t>
        </is>
      </c>
      <c r="D252" s="159" t="inlineStr"/>
      <c r="E252" s="160">
        <f>IF($J252="NO","",IF($M252="","",$M252))</f>
        <v/>
      </c>
      <c r="F252" s="161" t="inlineStr">
        <is>
          <t>Rodríguez Pérez, José</t>
        </is>
      </c>
      <c r="G252" s="159" t="inlineStr">
        <is>
          <t>José</t>
        </is>
      </c>
      <c r="H252" s="159" t="inlineStr">
        <is>
          <t>Rodríguez</t>
        </is>
      </c>
      <c r="I252" s="159" t="inlineStr">
        <is>
          <t>Pérez</t>
        </is>
      </c>
      <c r="J252" s="156" t="inlineStr">
        <is>
          <t>PENDIENTE</t>
        </is>
      </c>
      <c r="K252" s="159" t="inlineStr">
        <is>
          <t>Universidad San Sebastían</t>
        </is>
      </c>
      <c r="L252" s="161" t="n"/>
      <c r="M252" s="162" t="inlineStr">
        <is>
          <t>LATERAL</t>
        </is>
      </c>
      <c r="N252" s="162">
        <f>IF($J252="NO","NO","SI")</f>
        <v/>
      </c>
      <c r="O252" s="162">
        <f>IF($J252="SI","🟢",IF($J252="NO","🔴","🟡"))</f>
        <v/>
      </c>
      <c r="P252" s="162" t="inlineStr"/>
    </row>
    <row r="253" ht="24" customHeight="1">
      <c r="A253" s="158" t="n">
        <v>252</v>
      </c>
      <c r="B253" s="158" t="n">
        <v>252</v>
      </c>
      <c r="C253" s="161" t="inlineStr">
        <is>
          <t>ACADÉMICOS</t>
        </is>
      </c>
      <c r="D253" s="161" t="inlineStr">
        <is>
          <t>Rector</t>
        </is>
      </c>
      <c r="E253" s="162">
        <f>IF($J253="NO","",IF($M253="","",$M253))</f>
        <v/>
      </c>
      <c r="F253" s="161" t="inlineStr">
        <is>
          <t>Monks Ruiz, Henry</t>
        </is>
      </c>
      <c r="G253" s="161" t="inlineStr">
        <is>
          <t>Henry</t>
        </is>
      </c>
      <c r="H253" s="161" t="inlineStr">
        <is>
          <t>Monks</t>
        </is>
      </c>
      <c r="I253" s="161" t="inlineStr">
        <is>
          <t>Ruiz</t>
        </is>
      </c>
      <c r="J253" s="156" t="inlineStr">
        <is>
          <t>PENDIENTE</t>
        </is>
      </c>
      <c r="K253" s="161" t="inlineStr">
        <is>
          <t>Vicerrector Inacap</t>
        </is>
      </c>
      <c r="L253" s="161" t="n"/>
      <c r="M253" s="162" t="inlineStr">
        <is>
          <t>VIP</t>
        </is>
      </c>
      <c r="N253" s="162">
        <f>IF($J253="NO","NO","SI")</f>
        <v/>
      </c>
      <c r="O253" s="162">
        <f>IF($J253="SI","🟢",IF($J253="NO","🔴","🟡"))</f>
        <v/>
      </c>
      <c r="P253" s="162" t="inlineStr"/>
    </row>
    <row r="254" ht="24" customHeight="1">
      <c r="A254" s="158" t="n">
        <v>253</v>
      </c>
      <c r="B254" s="158" t="n">
        <v>253</v>
      </c>
      <c r="C254" s="159" t="inlineStr">
        <is>
          <t>ACADÉMICOS</t>
        </is>
      </c>
      <c r="D254" s="159" t="inlineStr">
        <is>
          <t>Rector</t>
        </is>
      </c>
      <c r="E254" s="160">
        <f>IF($J254="NO","",IF($M254="","",$M254))</f>
        <v/>
      </c>
      <c r="F254" s="161" t="inlineStr">
        <is>
          <t>Gonzälez Correa, Carlos</t>
        </is>
      </c>
      <c r="G254" s="159" t="inlineStr">
        <is>
          <t>Carlos</t>
        </is>
      </c>
      <c r="H254" s="159" t="inlineStr">
        <is>
          <t>Gonzälez</t>
        </is>
      </c>
      <c r="I254" s="159" t="inlineStr">
        <is>
          <t>Correa</t>
        </is>
      </c>
      <c r="J254" s="156" t="inlineStr">
        <is>
          <t>PENDIENTE</t>
        </is>
      </c>
      <c r="K254" s="159" t="inlineStr">
        <is>
          <t>Vicerrector Universidad Andrés Bello</t>
        </is>
      </c>
      <c r="L254" s="161" t="n"/>
      <c r="M254" s="162" t="inlineStr">
        <is>
          <t>VIP</t>
        </is>
      </c>
      <c r="N254" s="162">
        <f>IF($J254="NO","NO","SI")</f>
        <v/>
      </c>
      <c r="O254" s="162">
        <f>IF($J254="SI","🟢",IF($J254="NO","🔴","🟡"))</f>
        <v/>
      </c>
      <c r="P254" s="162" t="inlineStr"/>
    </row>
    <row r="255" ht="24" customHeight="1">
      <c r="A255" s="158" t="n">
        <v>254</v>
      </c>
      <c r="B255" s="158" t="n">
        <v>254</v>
      </c>
      <c r="C255" s="159" t="inlineStr">
        <is>
          <t>ACADÉMICOS</t>
        </is>
      </c>
      <c r="D255" s="159" t="inlineStr">
        <is>
          <t>Señor</t>
        </is>
      </c>
      <c r="E255" s="160">
        <f>IF($J255="NO","",IF($M255="","",$M255))</f>
        <v/>
      </c>
      <c r="F255" s="161" t="inlineStr">
        <is>
          <t>Carpinelli , Jorge</t>
        </is>
      </c>
      <c r="G255" s="159" t="inlineStr">
        <is>
          <t>Jorge</t>
        </is>
      </c>
      <c r="H255" s="159" t="inlineStr">
        <is>
          <t>Carpinelli</t>
        </is>
      </c>
      <c r="I255" s="159" t="n"/>
      <c r="J255" s="152" t="inlineStr">
        <is>
          <t>SI</t>
        </is>
      </c>
      <c r="K255" s="159" t="inlineStr">
        <is>
          <t>Director de Innovación y Transferencia Tecnológica Universidad Andrés Bello</t>
        </is>
      </c>
      <c r="L255" s="161" t="n"/>
      <c r="M255" s="162" t="inlineStr">
        <is>
          <t>VIP</t>
        </is>
      </c>
      <c r="N255" s="162">
        <f>IF($J255="NO","NO","SI")</f>
        <v/>
      </c>
      <c r="O255" s="162">
        <f>IF($J255="SI","🟢",IF($J255="NO","🔴","🟡"))</f>
        <v/>
      </c>
      <c r="P255" s="162" t="inlineStr"/>
    </row>
    <row r="256" ht="24" customHeight="1">
      <c r="A256" s="158" t="n">
        <v>255</v>
      </c>
      <c r="B256" s="158" t="n">
        <v>255</v>
      </c>
      <c r="C256" s="161" t="inlineStr">
        <is>
          <t>ACADÉMICOS</t>
        </is>
      </c>
      <c r="D256" s="161" t="inlineStr">
        <is>
          <t>Señora</t>
        </is>
      </c>
      <c r="E256" s="162">
        <f>IF($J256="NO","",IF($M256="","",$M256))</f>
        <v/>
      </c>
      <c r="F256" s="161" t="inlineStr">
        <is>
          <t>Hormazábal Poblete, Paz</t>
        </is>
      </c>
      <c r="G256" s="161" t="inlineStr">
        <is>
          <t>Paz</t>
        </is>
      </c>
      <c r="H256" s="161" t="inlineStr">
        <is>
          <t>Hormazábal</t>
        </is>
      </c>
      <c r="I256" s="161" t="inlineStr">
        <is>
          <t xml:space="preserve">Poblete </t>
        </is>
      </c>
      <c r="J256" s="152" t="inlineStr">
        <is>
          <t>SI</t>
        </is>
      </c>
      <c r="K256" s="161" t="inlineStr">
        <is>
          <t>Vicerrectora Universidad de Las Américas sede Concepción - Vicepresidenta CIDERE Biobio</t>
        </is>
      </c>
      <c r="L256" s="161" t="n"/>
      <c r="M256" s="162" t="inlineStr">
        <is>
          <t>VIP</t>
        </is>
      </c>
      <c r="N256" s="162">
        <f>IF($J256="NO","NO","SI")</f>
        <v/>
      </c>
      <c r="O256" s="162">
        <f>IF($J256="SI","🟢",IF($J256="NO","🔴","🟡"))</f>
        <v/>
      </c>
      <c r="P256" s="162" t="inlineStr"/>
    </row>
    <row r="257" ht="24" customHeight="1">
      <c r="A257" s="158" t="n">
        <v>256</v>
      </c>
      <c r="B257" s="158" t="n">
        <v>256</v>
      </c>
      <c r="C257" s="159" t="inlineStr">
        <is>
          <t>ACADÉMICOS</t>
        </is>
      </c>
      <c r="D257" s="159" t="inlineStr">
        <is>
          <t>Rector</t>
        </is>
      </c>
      <c r="E257" s="160">
        <f>IF($J257="NO","",IF($M257="","",$M257))</f>
        <v/>
      </c>
      <c r="F257" s="161" t="inlineStr">
        <is>
          <t>Ruz Heredia, Gonzalo</t>
        </is>
      </c>
      <c r="G257" s="159" t="inlineStr">
        <is>
          <t>Gonzalo</t>
        </is>
      </c>
      <c r="H257" s="159" t="inlineStr">
        <is>
          <t>Ruz</t>
        </is>
      </c>
      <c r="I257" s="159" t="inlineStr">
        <is>
          <t>Heredia</t>
        </is>
      </c>
      <c r="J257" s="152" t="inlineStr">
        <is>
          <t>SI</t>
        </is>
      </c>
      <c r="K257" s="159" t="inlineStr">
        <is>
          <t>Director Data Science UAI</t>
        </is>
      </c>
      <c r="L257" s="161" t="n"/>
      <c r="M257" s="162" t="inlineStr">
        <is>
          <t>LATERAL</t>
        </is>
      </c>
      <c r="N257" s="162">
        <f>IF($J257="NO","NO","SI")</f>
        <v/>
      </c>
      <c r="O257" s="162">
        <f>IF($J257="SI","🟢",IF($J257="NO","🔴","🟡"))</f>
        <v/>
      </c>
      <c r="P257" s="162" t="inlineStr"/>
    </row>
    <row r="258" ht="24" customHeight="1">
      <c r="A258" s="158" t="n">
        <v>257</v>
      </c>
      <c r="B258" s="158" t="n">
        <v>257</v>
      </c>
      <c r="C258" s="159" t="inlineStr">
        <is>
          <t>ACADÉMICOS</t>
        </is>
      </c>
      <c r="D258" s="159" t="inlineStr">
        <is>
          <t>Rector</t>
        </is>
      </c>
      <c r="E258" s="160">
        <f>IF($J258="NO","",IF($M258="","",$M258))</f>
        <v/>
      </c>
      <c r="F258" s="161" t="inlineStr">
        <is>
          <t>Goles Chacc, Eric</t>
        </is>
      </c>
      <c r="G258" s="159" t="inlineStr">
        <is>
          <t>Eric</t>
        </is>
      </c>
      <c r="H258" s="159" t="inlineStr">
        <is>
          <t>Goles</t>
        </is>
      </c>
      <c r="I258" s="159" t="inlineStr">
        <is>
          <t>Chacc</t>
        </is>
      </c>
      <c r="J258" s="156" t="inlineStr">
        <is>
          <t>PENDIENTE</t>
        </is>
      </c>
      <c r="K258" s="159" t="inlineStr">
        <is>
          <t>Director Sistemas Complejos UAI</t>
        </is>
      </c>
      <c r="L258" s="161" t="n"/>
      <c r="M258" s="162" t="inlineStr">
        <is>
          <t>LATERAL</t>
        </is>
      </c>
      <c r="N258" s="162">
        <f>IF($J258="NO","NO","SI")</f>
        <v/>
      </c>
      <c r="O258" s="162">
        <f>IF($J258="SI","🟢",IF($J258="NO","🔴","🟡"))</f>
        <v/>
      </c>
      <c r="P258" s="162" t="inlineStr"/>
    </row>
    <row r="259" ht="24" customFormat="1" customHeight="1" s="77" thickBot="1">
      <c r="A259" s="158" t="n">
        <v>258</v>
      </c>
      <c r="B259" s="158" t="n">
        <v>258</v>
      </c>
      <c r="C259" s="161" t="inlineStr">
        <is>
          <t>ACADÉMICOS</t>
        </is>
      </c>
      <c r="D259" s="161" t="inlineStr"/>
      <c r="E259" s="162">
        <f>IF($J259="NO","",IF($M259="","",$M259))</f>
        <v/>
      </c>
      <c r="F259" s="161" t="inlineStr">
        <is>
          <t>Vargas Riquelme, Cristián</t>
        </is>
      </c>
      <c r="G259" s="161" t="inlineStr">
        <is>
          <t>Cristián</t>
        </is>
      </c>
      <c r="H259" s="161" t="inlineStr">
        <is>
          <t>Vargas</t>
        </is>
      </c>
      <c r="I259" s="161" t="inlineStr">
        <is>
          <t>Riquelme</t>
        </is>
      </c>
      <c r="J259" s="156" t="inlineStr">
        <is>
          <t>PENDIENTE</t>
        </is>
      </c>
      <c r="K259" s="161" t="inlineStr">
        <is>
          <t>Decano Facultad de Ingenieria de la Universidad de Santiago</t>
        </is>
      </c>
      <c r="L259" s="161" t="n"/>
      <c r="M259" s="162" t="inlineStr">
        <is>
          <t>LATERAL</t>
        </is>
      </c>
      <c r="N259" s="162">
        <f>IF($J259="NO","NO","SI")</f>
        <v/>
      </c>
      <c r="O259" s="162">
        <f>IF($J259="SI","🟢",IF($J259="NO","🔴","🟡"))</f>
        <v/>
      </c>
      <c r="P259" s="162" t="inlineStr"/>
    </row>
    <row r="260" ht="24" customHeight="1">
      <c r="A260" s="158" t="n">
        <v>259</v>
      </c>
      <c r="B260" s="158" t="n">
        <v>259</v>
      </c>
      <c r="C260" s="165" t="inlineStr">
        <is>
          <t>MADRINA</t>
        </is>
      </c>
      <c r="D260" s="165" t="inlineStr">
        <is>
          <t>Presidente</t>
        </is>
      </c>
      <c r="E260" s="166">
        <f>IF($J260="NO","",IF($M260="","",$M260))</f>
        <v/>
      </c>
      <c r="F260" s="161" t="inlineStr">
        <is>
          <t>Paulmann , Holger</t>
        </is>
      </c>
      <c r="G260" s="165" t="inlineStr">
        <is>
          <t>Holger</t>
        </is>
      </c>
      <c r="H260" s="165" t="inlineStr">
        <is>
          <t>Paulmann</t>
        </is>
      </c>
      <c r="I260" s="165" t="n"/>
      <c r="J260" s="156" t="inlineStr">
        <is>
          <t>PENDIENTE</t>
        </is>
      </c>
      <c r="K260" s="165" t="inlineStr">
        <is>
          <t>Presidente ICARE</t>
        </is>
      </c>
      <c r="L260" s="161" t="n"/>
      <c r="M260" s="162" t="inlineStr">
        <is>
          <t>VIP</t>
        </is>
      </c>
      <c r="N260" s="162">
        <f>IF($J260="NO","NO","SI")</f>
        <v/>
      </c>
      <c r="O260" s="162">
        <f>IF($J260="SI","🟢",IF($J260="NO","🔴","🟡"))</f>
        <v/>
      </c>
      <c r="P260" s="162" t="inlineStr"/>
    </row>
    <row r="261" ht="24" customHeight="1">
      <c r="A261" s="158" t="n">
        <v>260</v>
      </c>
      <c r="B261" s="158" t="n">
        <v>260</v>
      </c>
      <c r="C261" s="163" t="inlineStr">
        <is>
          <t>MADRINA</t>
        </is>
      </c>
      <c r="D261" s="161" t="inlineStr"/>
      <c r="E261" s="162">
        <f>IF($J261="NO","",IF($M261="","",$M261))</f>
        <v/>
      </c>
      <c r="F261" s="161" t="inlineStr">
        <is>
          <t>Álvarez P., Mónica</t>
        </is>
      </c>
      <c r="G261" s="161" t="inlineStr">
        <is>
          <t>Mónica</t>
        </is>
      </c>
      <c r="H261" s="161" t="inlineStr">
        <is>
          <t>Álvarez</t>
        </is>
      </c>
      <c r="I261" s="161" t="inlineStr">
        <is>
          <t>P.</t>
        </is>
      </c>
      <c r="J261" s="156" t="inlineStr">
        <is>
          <t>PENDIENTE</t>
        </is>
      </c>
      <c r="K261" s="161" t="inlineStr">
        <is>
          <t>Vicepresidenta ICARE</t>
        </is>
      </c>
      <c r="L261" s="161" t="n"/>
      <c r="M261" s="162" t="inlineStr">
        <is>
          <t>VIP</t>
        </is>
      </c>
      <c r="N261" s="162">
        <f>IF($J261="NO","NO","SI")</f>
        <v/>
      </c>
      <c r="O261" s="162">
        <f>IF($J261="SI","🟢",IF($J261="NO","🔴","🟡"))</f>
        <v/>
      </c>
      <c r="P261" s="162" t="inlineStr"/>
    </row>
    <row r="262" ht="24" customHeight="1">
      <c r="A262" s="158" t="n">
        <v>261</v>
      </c>
      <c r="B262" s="158" t="n">
        <v>261</v>
      </c>
      <c r="C262" s="165" t="inlineStr">
        <is>
          <t>MADRINA</t>
        </is>
      </c>
      <c r="D262" s="165" t="inlineStr">
        <is>
          <t>Rector</t>
        </is>
      </c>
      <c r="E262" s="166">
        <f>IF($J262="NO","",IF($M262="","",$M262))</f>
        <v/>
      </c>
      <c r="F262" s="161" t="inlineStr">
        <is>
          <t>Corona S., Renzo</t>
        </is>
      </c>
      <c r="G262" s="165" t="inlineStr">
        <is>
          <t>Renzo</t>
        </is>
      </c>
      <c r="H262" s="165" t="inlineStr">
        <is>
          <t>Corona</t>
        </is>
      </c>
      <c r="I262" s="165" t="inlineStr">
        <is>
          <t>S.</t>
        </is>
      </c>
      <c r="J262" s="156" t="inlineStr">
        <is>
          <t>PENDIENTE</t>
        </is>
      </c>
      <c r="K262" s="165" t="inlineStr">
        <is>
          <t>Director Tesorero ICARE</t>
        </is>
      </c>
      <c r="L262" s="161" t="n"/>
      <c r="M262" s="162" t="inlineStr">
        <is>
          <t>VIP</t>
        </is>
      </c>
      <c r="N262" s="162">
        <f>IF($J262="NO","NO","SI")</f>
        <v/>
      </c>
      <c r="O262" s="162">
        <f>IF($J262="SI","🟢",IF($J262="NO","🔴","🟡"))</f>
        <v/>
      </c>
      <c r="P262" s="162" t="inlineStr"/>
    </row>
    <row r="263" ht="24" customHeight="1">
      <c r="A263" s="158" t="n">
        <v>262</v>
      </c>
      <c r="B263" s="158" t="n">
        <v>262</v>
      </c>
      <c r="C263" s="163" t="inlineStr">
        <is>
          <t>MADRINA</t>
        </is>
      </c>
      <c r="D263" s="163" t="inlineStr"/>
      <c r="E263" s="164">
        <f>IF($J263="NO","",IF($M263="","",$M263))</f>
        <v/>
      </c>
      <c r="F263" s="161" t="inlineStr">
        <is>
          <t>Muñoz , Claudio</t>
        </is>
      </c>
      <c r="G263" s="161" t="inlineStr">
        <is>
          <t>Claudio</t>
        </is>
      </c>
      <c r="H263" s="161" t="inlineStr">
        <is>
          <t>Muñoz</t>
        </is>
      </c>
      <c r="I263" s="161" t="n"/>
      <c r="J263" s="157" t="inlineStr">
        <is>
          <t>NO</t>
        </is>
      </c>
      <c r="K263" s="161" t="inlineStr">
        <is>
          <t>Ex Pdte ICARE</t>
        </is>
      </c>
      <c r="L263" s="161" t="n"/>
      <c r="M263" s="162" t="inlineStr"/>
      <c r="N263" s="162">
        <f>IF($J263="NO","NO","SI")</f>
        <v/>
      </c>
      <c r="O263" s="162">
        <f>IF($J263="SI","🟢",IF($J263="NO","🔴","🟡"))</f>
        <v/>
      </c>
      <c r="P263" s="162" t="inlineStr"/>
    </row>
    <row r="264" ht="24" customHeight="1">
      <c r="A264" s="158" t="n">
        <v>263</v>
      </c>
      <c r="B264" s="158" t="n">
        <v>263</v>
      </c>
      <c r="C264" s="165" t="inlineStr">
        <is>
          <t>MADRINA</t>
        </is>
      </c>
      <c r="D264" s="165" t="inlineStr"/>
      <c r="E264" s="166">
        <f>IF($J264="NO","",IF($M264="","",$M264))</f>
        <v/>
      </c>
      <c r="F264" s="161" t="inlineStr">
        <is>
          <t>Gazmuri Sch., Lorenzo</t>
        </is>
      </c>
      <c r="G264" s="165" t="inlineStr">
        <is>
          <t>Lorenzo</t>
        </is>
      </c>
      <c r="H264" s="165" t="inlineStr">
        <is>
          <t>Gazmuri</t>
        </is>
      </c>
      <c r="I264" s="165" t="inlineStr">
        <is>
          <t>Sch.</t>
        </is>
      </c>
      <c r="J264" s="156" t="inlineStr">
        <is>
          <t>PENDIENTE</t>
        </is>
      </c>
      <c r="K264" s="165" t="inlineStr">
        <is>
          <t>Ex Pdte ICARE</t>
        </is>
      </c>
      <c r="L264" s="161" t="n"/>
      <c r="M264" s="162" t="inlineStr">
        <is>
          <t>LATERAL</t>
        </is>
      </c>
      <c r="N264" s="162">
        <f>IF($J264="NO","NO","SI")</f>
        <v/>
      </c>
      <c r="O264" s="162">
        <f>IF($J264="SI","🟢",IF($J264="NO","🔴","🟡"))</f>
        <v/>
      </c>
      <c r="P264" s="162" t="inlineStr"/>
    </row>
    <row r="265" ht="24" customHeight="1">
      <c r="A265" s="158" t="n">
        <v>264</v>
      </c>
      <c r="B265" s="158" t="n">
        <v>264</v>
      </c>
      <c r="C265" s="163" t="inlineStr">
        <is>
          <t>MADRINA</t>
        </is>
      </c>
      <c r="D265" s="163" t="inlineStr">
        <is>
          <t>Presidente</t>
        </is>
      </c>
      <c r="E265" s="164">
        <f>IF($J265="NO","",IF($M265="","",$M265))</f>
        <v/>
      </c>
      <c r="F265" s="161" t="inlineStr">
        <is>
          <t>Kouyoumdjian , Richard</t>
        </is>
      </c>
      <c r="G265" s="161" t="inlineStr">
        <is>
          <t>Richard</t>
        </is>
      </c>
      <c r="H265" s="161" t="inlineStr">
        <is>
          <t>Kouyoumdjian</t>
        </is>
      </c>
      <c r="I265" s="161" t="n"/>
      <c r="J265" s="157" t="inlineStr">
        <is>
          <t>NO</t>
        </is>
      </c>
      <c r="K265" s="161" t="inlineStr">
        <is>
          <t>Vicepresidente ATHENALAB</t>
        </is>
      </c>
      <c r="L265" s="161" t="n"/>
      <c r="M265" s="162" t="inlineStr"/>
      <c r="N265" s="162">
        <f>IF($J265="NO","NO","SI")</f>
        <v/>
      </c>
      <c r="O265" s="162">
        <f>IF($J265="SI","🟢",IF($J265="NO","🔴","🟡"))</f>
        <v/>
      </c>
      <c r="P265" s="162" t="inlineStr"/>
    </row>
    <row r="266" ht="24" customHeight="1">
      <c r="A266" s="158" t="n">
        <v>265</v>
      </c>
      <c r="B266" s="158" t="n">
        <v>265</v>
      </c>
      <c r="C266" s="165" t="inlineStr">
        <is>
          <t>MADRINA</t>
        </is>
      </c>
      <c r="D266" s="165" t="inlineStr"/>
      <c r="E266" s="166">
        <f>IF($J266="NO","",IF($M266="","",$M266))</f>
        <v/>
      </c>
      <c r="F266" s="161" t="inlineStr">
        <is>
          <t>Masalleras , Marcelo</t>
        </is>
      </c>
      <c r="G266" s="165" t="inlineStr">
        <is>
          <t>Marcelo</t>
        </is>
      </c>
      <c r="H266" s="165" t="inlineStr">
        <is>
          <t>Masalleras</t>
        </is>
      </c>
      <c r="I266" s="165" t="n"/>
      <c r="J266" s="157" t="inlineStr">
        <is>
          <t>NO</t>
        </is>
      </c>
      <c r="K266" s="165" t="inlineStr">
        <is>
          <t>Investigador ATHENALAB</t>
        </is>
      </c>
      <c r="L266" s="161" t="n"/>
      <c r="M266" s="162" t="inlineStr"/>
      <c r="N266" s="162">
        <f>IF($J266="NO","NO","SI")</f>
        <v/>
      </c>
      <c r="O266" s="162">
        <f>IF($J266="SI","🟢",IF($J266="NO","🔴","🟡"))</f>
        <v/>
      </c>
      <c r="P266" s="162" t="inlineStr"/>
    </row>
    <row r="267" ht="24" customHeight="1">
      <c r="A267" s="158" t="n">
        <v>266</v>
      </c>
      <c r="B267" s="158" t="n">
        <v>266</v>
      </c>
      <c r="C267" s="161" t="inlineStr">
        <is>
          <t>MADRINA</t>
        </is>
      </c>
      <c r="D267" s="161" t="inlineStr">
        <is>
          <t>Rector</t>
        </is>
      </c>
      <c r="E267" s="162">
        <f>IF($J267="NO","",IF($M267="","",$M267))</f>
        <v/>
      </c>
      <c r="F267" s="161" t="inlineStr">
        <is>
          <t>Russi , Carlos</t>
        </is>
      </c>
      <c r="G267" s="161" t="inlineStr">
        <is>
          <t>Carlos</t>
        </is>
      </c>
      <c r="H267" s="161" t="inlineStr">
        <is>
          <t>Russi</t>
        </is>
      </c>
      <c r="I267" s="161" t="n"/>
      <c r="J267" s="156" t="inlineStr">
        <is>
          <t>PENDIENTE</t>
        </is>
      </c>
      <c r="K267" s="161" t="inlineStr">
        <is>
          <t>Director ATHENALAB</t>
        </is>
      </c>
      <c r="L267" s="161" t="n"/>
      <c r="M267" s="162" t="inlineStr">
        <is>
          <t>LATERAL</t>
        </is>
      </c>
      <c r="N267" s="162">
        <f>IF($J267="NO","NO","SI")</f>
        <v/>
      </c>
      <c r="O267" s="162">
        <f>IF($J267="SI","🟢",IF($J267="NO","🔴","🟡"))</f>
        <v/>
      </c>
      <c r="P267" s="162" t="inlineStr"/>
    </row>
    <row r="268" ht="24" customHeight="1">
      <c r="A268" s="158" t="n">
        <v>267</v>
      </c>
      <c r="B268" s="158" t="n">
        <v>267</v>
      </c>
      <c r="C268" s="165" t="inlineStr">
        <is>
          <t>MADRINA</t>
        </is>
      </c>
      <c r="D268" s="165" t="inlineStr">
        <is>
          <t>Rector</t>
        </is>
      </c>
      <c r="E268" s="166">
        <f>IF($J268="NO","",IF($M268="","",$M268))</f>
        <v/>
      </c>
      <c r="F268" s="161" t="inlineStr">
        <is>
          <t>Griffiths , John</t>
        </is>
      </c>
      <c r="G268" s="165" t="inlineStr">
        <is>
          <t>John</t>
        </is>
      </c>
      <c r="H268" s="165" t="inlineStr">
        <is>
          <t>Griffiths</t>
        </is>
      </c>
      <c r="I268" s="165" t="n"/>
      <c r="J268" s="157" t="inlineStr">
        <is>
          <t>NO</t>
        </is>
      </c>
      <c r="K268" s="165" t="inlineStr">
        <is>
          <t>Director Ejecutivo ATHENALAB</t>
        </is>
      </c>
      <c r="L268" s="161" t="n"/>
      <c r="M268" s="162" t="inlineStr">
        <is>
          <t>LATERAL</t>
        </is>
      </c>
      <c r="N268" s="162">
        <f>IF($J268="NO","NO","SI")</f>
        <v/>
      </c>
      <c r="O268" s="162">
        <f>IF($J268="SI","🟢",IF($J268="NO","🔴","🟡"))</f>
        <v/>
      </c>
      <c r="P268" s="162" t="inlineStr"/>
    </row>
    <row r="269" ht="24" customHeight="1">
      <c r="A269" s="158" t="n">
        <v>268</v>
      </c>
      <c r="B269" s="158" t="n">
        <v>268</v>
      </c>
      <c r="C269" s="161" t="inlineStr">
        <is>
          <t>MADRINA</t>
        </is>
      </c>
      <c r="D269" s="161" t="inlineStr">
        <is>
          <t>Rector</t>
        </is>
      </c>
      <c r="E269" s="162">
        <f>IF($J269="NO","",IF($M269="","",$M269))</f>
        <v/>
      </c>
      <c r="F269" s="161" t="inlineStr">
        <is>
          <t>Ibáñez , Nicolás</t>
        </is>
      </c>
      <c r="G269" s="161" t="inlineStr">
        <is>
          <t>Nicolás</t>
        </is>
      </c>
      <c r="H269" s="161" t="inlineStr">
        <is>
          <t>Ibáñez</t>
        </is>
      </c>
      <c r="I269" s="161" t="n"/>
      <c r="J269" s="156" t="inlineStr">
        <is>
          <t>PENDIENTE</t>
        </is>
      </c>
      <c r="K269" s="161" t="inlineStr">
        <is>
          <t>Pdte Directorio ATHENALAB</t>
        </is>
      </c>
      <c r="L269" s="161" t="n"/>
      <c r="M269" s="162" t="inlineStr">
        <is>
          <t>LATERAL</t>
        </is>
      </c>
      <c r="N269" s="162">
        <f>IF($J269="NO","NO","SI")</f>
        <v/>
      </c>
      <c r="O269" s="162">
        <f>IF($J269="SI","🟢",IF($J269="NO","🔴","🟡"))</f>
        <v/>
      </c>
      <c r="P269" s="162" t="inlineStr"/>
    </row>
    <row r="270" ht="24" customHeight="1">
      <c r="A270" s="158" t="n">
        <v>269</v>
      </c>
      <c r="B270" s="158" t="n">
        <v>269</v>
      </c>
      <c r="C270" s="165" t="inlineStr">
        <is>
          <t>MADRINA</t>
        </is>
      </c>
      <c r="D270" s="165" t="inlineStr">
        <is>
          <t>Vicealmirante</t>
        </is>
      </c>
      <c r="E270" s="166">
        <f>IF($J270="NO","",IF($M270="","",$M270))</f>
        <v/>
      </c>
      <c r="F270" s="161" t="inlineStr">
        <is>
          <t>Mardones Costa, Ignacio</t>
        </is>
      </c>
      <c r="G270" s="165" t="inlineStr">
        <is>
          <t>Ignacio</t>
        </is>
      </c>
      <c r="H270" s="165" t="inlineStr">
        <is>
          <t>Mardones</t>
        </is>
      </c>
      <c r="I270" s="165" t="inlineStr">
        <is>
          <t>Costa</t>
        </is>
      </c>
      <c r="J270" s="152" t="inlineStr">
        <is>
          <t>SI</t>
        </is>
      </c>
      <c r="K270" s="165" t="inlineStr">
        <is>
          <t>Director Asuntos Internac. ATHENALAB</t>
        </is>
      </c>
      <c r="L270" s="161" t="n"/>
      <c r="M270" s="162" t="inlineStr">
        <is>
          <t>LATERAL</t>
        </is>
      </c>
      <c r="N270" s="162">
        <f>IF($J270="NO","NO","SI")</f>
        <v/>
      </c>
      <c r="O270" s="162">
        <f>IF($J270="SI","🟢",IF($J270="NO","🔴","🟡"))</f>
        <v/>
      </c>
      <c r="P270" s="162" t="inlineStr"/>
    </row>
    <row r="271" ht="24" customHeight="1">
      <c r="A271" s="158" t="n">
        <v>270</v>
      </c>
      <c r="B271" s="158" t="n">
        <v>270</v>
      </c>
      <c r="C271" s="161" t="inlineStr">
        <is>
          <t>MADRINA</t>
        </is>
      </c>
      <c r="D271" s="161" t="inlineStr"/>
      <c r="E271" s="162">
        <f>IF($J271="NO","",IF($M271="","",$M271))</f>
        <v/>
      </c>
      <c r="F271" s="161" t="inlineStr">
        <is>
          <t>Alvear , Fernando</t>
        </is>
      </c>
      <c r="G271" s="161" t="inlineStr">
        <is>
          <t>Fernando</t>
        </is>
      </c>
      <c r="H271" s="161" t="inlineStr">
        <is>
          <t>Alvear</t>
        </is>
      </c>
      <c r="I271" s="161" t="n"/>
      <c r="J271" s="152" t="inlineStr">
        <is>
          <t>SI</t>
        </is>
      </c>
      <c r="K271" s="161" t="inlineStr">
        <is>
          <t>Ex Gerente Gral CPC</t>
        </is>
      </c>
      <c r="L271" s="161" t="n"/>
      <c r="M271" s="162" t="inlineStr">
        <is>
          <t>LATERAL</t>
        </is>
      </c>
      <c r="N271" s="162">
        <f>IF($J271="NO","NO","SI")</f>
        <v/>
      </c>
      <c r="O271" s="162">
        <f>IF($J271="SI","🟢",IF($J271="NO","🔴","🟡"))</f>
        <v/>
      </c>
      <c r="P271" s="162" t="inlineStr"/>
    </row>
    <row r="272" ht="24" customHeight="1">
      <c r="A272" s="158" t="n">
        <v>271</v>
      </c>
      <c r="B272" s="158" t="n">
        <v>271</v>
      </c>
      <c r="C272" s="165" t="inlineStr">
        <is>
          <t>MADRINA</t>
        </is>
      </c>
      <c r="D272" s="165" t="inlineStr"/>
      <c r="E272" s="166">
        <f>IF($J272="NO","",IF($M272="","",$M272))</f>
        <v/>
      </c>
      <c r="F272" s="161" t="inlineStr">
        <is>
          <t>Montero , Andrés</t>
        </is>
      </c>
      <c r="G272" s="165" t="inlineStr">
        <is>
          <t>Andrés</t>
        </is>
      </c>
      <c r="H272" s="165" t="inlineStr">
        <is>
          <t>Montero</t>
        </is>
      </c>
      <c r="I272" s="165" t="n"/>
      <c r="J272" s="157" t="inlineStr">
        <is>
          <t>NO</t>
        </is>
      </c>
      <c r="K272" s="165" t="inlineStr">
        <is>
          <t>Ex Consejero CPC</t>
        </is>
      </c>
      <c r="L272" s="161" t="n"/>
      <c r="M272" s="162" t="inlineStr"/>
      <c r="N272" s="162">
        <f>IF($J272="NO","NO","SI")</f>
        <v/>
      </c>
      <c r="O272" s="162">
        <f>IF($J272="SI","🟢",IF($J272="NO","🔴","🟡"))</f>
        <v/>
      </c>
      <c r="P272" s="162" t="inlineStr"/>
    </row>
    <row r="273" ht="24" customHeight="1">
      <c r="A273" s="158" t="n">
        <v>272</v>
      </c>
      <c r="B273" s="158" t="n">
        <v>272</v>
      </c>
      <c r="C273" s="161" t="inlineStr">
        <is>
          <t>MADRINA</t>
        </is>
      </c>
      <c r="D273" s="161" t="inlineStr">
        <is>
          <t>Contraalmirante</t>
        </is>
      </c>
      <c r="E273" s="162">
        <f>IF($J273="NO","",IF($M273="","",$M273))</f>
        <v/>
      </c>
      <c r="F273" s="161" t="inlineStr">
        <is>
          <t>Araya Escobar, Cristian</t>
        </is>
      </c>
      <c r="G273" s="161" t="inlineStr">
        <is>
          <t>Cristian</t>
        </is>
      </c>
      <c r="H273" s="161" t="inlineStr">
        <is>
          <t>Araya</t>
        </is>
      </c>
      <c r="I273" s="161" t="inlineStr">
        <is>
          <t>Escobar</t>
        </is>
      </c>
      <c r="J273" s="152" t="inlineStr">
        <is>
          <t>SI</t>
        </is>
      </c>
      <c r="K273" s="161" t="inlineStr">
        <is>
          <t>Ex Audigen</t>
        </is>
      </c>
      <c r="L273" s="161" t="n"/>
      <c r="M273" s="162" t="inlineStr">
        <is>
          <t>LATERAL</t>
        </is>
      </c>
      <c r="N273" s="162">
        <f>IF($J273="NO","NO","SI")</f>
        <v/>
      </c>
      <c r="O273" s="162">
        <f>IF($J273="SI","🟢",IF($J273="NO","🔴","🟡"))</f>
        <v/>
      </c>
      <c r="P273" s="162" t="inlineStr"/>
    </row>
    <row r="274" ht="24" customHeight="1">
      <c r="A274" s="158" t="n">
        <v>273</v>
      </c>
      <c r="B274" s="158" t="n">
        <v>273</v>
      </c>
      <c r="C274" s="165" t="inlineStr">
        <is>
          <t>MADRINA</t>
        </is>
      </c>
      <c r="D274" s="165" t="inlineStr"/>
      <c r="E274" s="166">
        <f>IF($J274="NO","",IF($M274="","",$M274))</f>
        <v/>
      </c>
      <c r="F274" s="161" t="inlineStr">
        <is>
          <t>Cifuentes , Cecilia</t>
        </is>
      </c>
      <c r="G274" s="165" t="inlineStr">
        <is>
          <t>Cecilia</t>
        </is>
      </c>
      <c r="H274" s="165" t="inlineStr">
        <is>
          <t>Cifuentes</t>
        </is>
      </c>
      <c r="I274" s="165" t="n"/>
      <c r="J274" s="152" t="inlineStr">
        <is>
          <t>SI</t>
        </is>
      </c>
      <c r="K274" s="165" t="inlineStr">
        <is>
          <t>Economista ESE U de los Andes</t>
        </is>
      </c>
      <c r="L274" s="161" t="n"/>
      <c r="M274" s="162" t="inlineStr">
        <is>
          <t>LATERAL</t>
        </is>
      </c>
      <c r="N274" s="162">
        <f>IF($J274="NO","NO","SI")</f>
        <v/>
      </c>
      <c r="O274" s="162">
        <f>IF($J274="SI","🟢",IF($J274="NO","🔴","🟡"))</f>
        <v/>
      </c>
      <c r="P274" s="162" t="inlineStr"/>
    </row>
    <row r="275" ht="24" customHeight="1">
      <c r="A275" s="158" t="n">
        <v>274</v>
      </c>
      <c r="B275" s="158" t="n">
        <v>274</v>
      </c>
      <c r="C275" s="161" t="inlineStr">
        <is>
          <t>MADRINA</t>
        </is>
      </c>
      <c r="D275" s="161" t="inlineStr"/>
      <c r="E275" s="162">
        <f>IF($J275="NO","",IF($M275="","",$M275))</f>
        <v/>
      </c>
      <c r="F275" s="161" t="inlineStr">
        <is>
          <t>Hohmann , Claudio</t>
        </is>
      </c>
      <c r="G275" s="161" t="inlineStr">
        <is>
          <t>Claudio</t>
        </is>
      </c>
      <c r="H275" s="161" t="inlineStr">
        <is>
          <t>Hohmann</t>
        </is>
      </c>
      <c r="I275" s="161" t="n"/>
      <c r="J275" s="157" t="inlineStr">
        <is>
          <t>NO</t>
        </is>
      </c>
      <c r="K275" s="161" t="inlineStr">
        <is>
          <t>Pdte Consejo Asesor CLAPES UC</t>
        </is>
      </c>
      <c r="L275" s="161" t="n"/>
      <c r="M275" s="162" t="inlineStr"/>
      <c r="N275" s="162">
        <f>IF($J275="NO","NO","SI")</f>
        <v/>
      </c>
      <c r="O275" s="162">
        <f>IF($J275="SI","🟢",IF($J275="NO","🔴","🟡"))</f>
        <v/>
      </c>
      <c r="P275" s="162" t="inlineStr"/>
    </row>
    <row r="276" ht="24" customHeight="1">
      <c r="A276" s="158" t="n">
        <v>275</v>
      </c>
      <c r="B276" s="158" t="n">
        <v>275</v>
      </c>
      <c r="C276" s="165" t="inlineStr">
        <is>
          <t>MADRINA</t>
        </is>
      </c>
      <c r="D276" s="165" t="inlineStr">
        <is>
          <t>Rector</t>
        </is>
      </c>
      <c r="E276" s="166">
        <f>IF($J276="NO","",IF($M276="","",$M276))</f>
        <v/>
      </c>
      <c r="F276" s="161" t="inlineStr">
        <is>
          <t>Larraín , Felipe</t>
        </is>
      </c>
      <c r="G276" s="165" t="inlineStr">
        <is>
          <t>Felipe</t>
        </is>
      </c>
      <c r="H276" s="165" t="inlineStr">
        <is>
          <t>Larraín</t>
        </is>
      </c>
      <c r="I276" s="165" t="n"/>
      <c r="J276" s="157" t="inlineStr">
        <is>
          <t>NO</t>
        </is>
      </c>
      <c r="K276" s="165" t="inlineStr">
        <is>
          <t>Director Ejecutivo CLAPES UC</t>
        </is>
      </c>
      <c r="L276" s="161" t="n"/>
      <c r="M276" s="162" t="inlineStr">
        <is>
          <t>LATERAL</t>
        </is>
      </c>
      <c r="N276" s="162">
        <f>IF($J276="NO","NO","SI")</f>
        <v/>
      </c>
      <c r="O276" s="162">
        <f>IF($J276="SI","🟢",IF($J276="NO","🔴","🟡"))</f>
        <v/>
      </c>
      <c r="P276" s="162" t="inlineStr"/>
    </row>
    <row r="277" ht="24" customHeight="1">
      <c r="A277" s="158" t="n">
        <v>276</v>
      </c>
      <c r="B277" s="158" t="n">
        <v>276</v>
      </c>
      <c r="C277" s="161" t="inlineStr">
        <is>
          <t>MADRINA</t>
        </is>
      </c>
      <c r="D277" s="161" t="inlineStr"/>
      <c r="E277" s="162">
        <f>IF($J277="NO","",IF($M277="","",$M277))</f>
        <v/>
      </c>
      <c r="F277" s="161" t="inlineStr">
        <is>
          <t>Escaffi , Eduardo</t>
        </is>
      </c>
      <c r="G277" s="161" t="inlineStr">
        <is>
          <t>Eduardo</t>
        </is>
      </c>
      <c r="H277" s="161" t="inlineStr">
        <is>
          <t>Escaffi</t>
        </is>
      </c>
      <c r="I277" s="161" t="n"/>
      <c r="J277" s="157" t="inlineStr">
        <is>
          <t>NO</t>
        </is>
      </c>
      <c r="K277" s="161" t="inlineStr">
        <is>
          <t>Empresario</t>
        </is>
      </c>
      <c r="L277" s="161" t="n"/>
      <c r="M277" s="162" t="inlineStr">
        <is>
          <t>LATERAL</t>
        </is>
      </c>
      <c r="N277" s="162">
        <f>IF($J277="NO","NO","SI")</f>
        <v/>
      </c>
      <c r="O277" s="162">
        <f>IF($J277="SI","🟢",IF($J277="NO","🔴","🟡"))</f>
        <v/>
      </c>
      <c r="P277" s="162" t="inlineStr"/>
    </row>
    <row r="278" ht="24" customHeight="1">
      <c r="A278" s="158" t="n">
        <v>277</v>
      </c>
      <c r="B278" s="158" t="n">
        <v>277</v>
      </c>
      <c r="C278" s="165" t="inlineStr">
        <is>
          <t>MADRINA</t>
        </is>
      </c>
      <c r="D278" s="165" t="inlineStr"/>
      <c r="E278" s="166">
        <f>IF($J278="NO","",IF($M278="","",$M278))</f>
        <v/>
      </c>
      <c r="F278" s="161" t="inlineStr">
        <is>
          <t>Orrego B., Francisco</t>
        </is>
      </c>
      <c r="G278" s="165" t="inlineStr">
        <is>
          <t>Francisco</t>
        </is>
      </c>
      <c r="H278" s="165" t="inlineStr">
        <is>
          <t>Orrego</t>
        </is>
      </c>
      <c r="I278" s="165" t="inlineStr">
        <is>
          <t>B.</t>
        </is>
      </c>
      <c r="J278" s="152" t="inlineStr">
        <is>
          <t>SI</t>
        </is>
      </c>
      <c r="K278" s="165" t="inlineStr">
        <is>
          <t>Abogado</t>
        </is>
      </c>
      <c r="L278" s="161" t="n"/>
      <c r="M278" s="162" t="inlineStr">
        <is>
          <t>LATERAL</t>
        </is>
      </c>
      <c r="N278" s="162">
        <f>IF($J278="NO","NO","SI")</f>
        <v/>
      </c>
      <c r="O278" s="162">
        <f>IF($J278="SI","🟢",IF($J278="NO","🔴","🟡"))</f>
        <v/>
      </c>
      <c r="P278" s="162" t="inlineStr"/>
    </row>
    <row r="279" ht="24" customHeight="1">
      <c r="A279" s="158" t="n">
        <v>278</v>
      </c>
      <c r="B279" s="158" t="n">
        <v>278</v>
      </c>
      <c r="C279" s="161" t="inlineStr">
        <is>
          <t>MADRINA</t>
        </is>
      </c>
      <c r="D279" s="161" t="inlineStr"/>
      <c r="E279" s="162">
        <f>IF($J279="NO","",IF($M279="","",$M279))</f>
        <v/>
      </c>
      <c r="F279" s="161" t="inlineStr">
        <is>
          <t>Troncoso , Juan Eduardo</t>
        </is>
      </c>
      <c r="G279" s="161" t="inlineStr">
        <is>
          <t>Juan Eduardo</t>
        </is>
      </c>
      <c r="H279" s="161" t="inlineStr">
        <is>
          <t>Troncoso</t>
        </is>
      </c>
      <c r="I279" s="161" t="n"/>
      <c r="J279" s="152" t="inlineStr">
        <is>
          <t>SI</t>
        </is>
      </c>
      <c r="K279" s="161" t="inlineStr">
        <is>
          <t>Abogado</t>
        </is>
      </c>
      <c r="L279" s="161" t="n"/>
      <c r="M279" s="162" t="inlineStr">
        <is>
          <t>LATERAL</t>
        </is>
      </c>
      <c r="N279" s="162">
        <f>IF($J279="NO","NO","SI")</f>
        <v/>
      </c>
      <c r="O279" s="162">
        <f>IF($J279="SI","🟢",IF($J279="NO","🔴","🟡"))</f>
        <v/>
      </c>
      <c r="P279" s="162" t="inlineStr"/>
    </row>
    <row r="280" ht="24" customHeight="1">
      <c r="A280" s="158" t="n">
        <v>279</v>
      </c>
      <c r="B280" s="158" t="n">
        <v>279</v>
      </c>
      <c r="C280" s="165" t="inlineStr">
        <is>
          <t>MADRINA</t>
        </is>
      </c>
      <c r="D280" s="165" t="inlineStr"/>
      <c r="E280" s="166">
        <f>IF($J280="NO","",IF($M280="","",$M280))</f>
        <v/>
      </c>
      <c r="F280" s="161" t="inlineStr">
        <is>
          <t>Massoglia Vargas, Manuel</t>
        </is>
      </c>
      <c r="G280" s="165" t="inlineStr">
        <is>
          <t>Manuel</t>
        </is>
      </c>
      <c r="H280" s="165" t="inlineStr">
        <is>
          <t>Massoglia</t>
        </is>
      </c>
      <c r="I280" s="165" t="inlineStr">
        <is>
          <t>Vargas</t>
        </is>
      </c>
      <c r="J280" s="152" t="inlineStr">
        <is>
          <t>SI</t>
        </is>
      </c>
      <c r="K280" s="165" t="inlineStr">
        <is>
          <t>Ex Ing Astillero Const. ASMAR</t>
        </is>
      </c>
      <c r="L280" s="161" t="n"/>
      <c r="M280" s="162" t="inlineStr">
        <is>
          <t>LATERAL</t>
        </is>
      </c>
      <c r="N280" s="162">
        <f>IF($J280="NO","NO","SI")</f>
        <v/>
      </c>
      <c r="O280" s="162">
        <f>IF($J280="SI","🟢",IF($J280="NO","🔴","🟡"))</f>
        <v/>
      </c>
      <c r="P280" s="162" t="inlineStr"/>
    </row>
    <row r="281" ht="24" customHeight="1">
      <c r="A281" s="158" t="n">
        <v>280</v>
      </c>
      <c r="B281" s="158" t="n">
        <v>280</v>
      </c>
      <c r="C281" s="161" t="inlineStr">
        <is>
          <t>MADRINA</t>
        </is>
      </c>
      <c r="D281" s="161" t="inlineStr"/>
      <c r="E281" s="162">
        <f>IF($J281="NO","",IF($M281="","",$M281))</f>
        <v/>
      </c>
      <c r="F281" s="161" t="inlineStr">
        <is>
          <t>Leiva Molina, Mauricio</t>
        </is>
      </c>
      <c r="G281" s="161" t="inlineStr">
        <is>
          <t>Mauricio</t>
        </is>
      </c>
      <c r="H281" s="161" t="inlineStr">
        <is>
          <t>Leiva</t>
        </is>
      </c>
      <c r="I281" s="161" t="inlineStr">
        <is>
          <t>Molina</t>
        </is>
      </c>
      <c r="J281" s="152" t="inlineStr">
        <is>
          <t>SI</t>
        </is>
      </c>
      <c r="K281" s="163" t="inlineStr">
        <is>
          <t>Invitado Madrina</t>
        </is>
      </c>
      <c r="L281" s="161" t="n"/>
      <c r="M281" s="162" t="inlineStr">
        <is>
          <t>LATERAL</t>
        </is>
      </c>
      <c r="N281" s="162">
        <f>IF($J281="NO","NO","SI")</f>
        <v/>
      </c>
      <c r="O281" s="162">
        <f>IF($J281="SI","🟢",IF($J281="NO","🔴","🟡"))</f>
        <v/>
      </c>
      <c r="P281" s="162" t="inlineStr"/>
    </row>
    <row r="282" ht="24" customHeight="1">
      <c r="A282" s="158" t="n">
        <v>281</v>
      </c>
      <c r="B282" s="158" t="n">
        <v>281</v>
      </c>
      <c r="C282" s="165" t="inlineStr">
        <is>
          <t>MADRINA</t>
        </is>
      </c>
      <c r="D282" s="165" t="inlineStr"/>
      <c r="E282" s="166">
        <f>IF($J282="NO","",IF($M282="","",$M282))</f>
        <v/>
      </c>
      <c r="F282" s="161" t="inlineStr">
        <is>
          <t>Bustamante Arriagada, Paulina</t>
        </is>
      </c>
      <c r="G282" s="165" t="inlineStr">
        <is>
          <t>Paulina</t>
        </is>
      </c>
      <c r="H282" s="165" t="inlineStr">
        <is>
          <t>Bustamante</t>
        </is>
      </c>
      <c r="I282" s="165" t="inlineStr">
        <is>
          <t>Arriagada</t>
        </is>
      </c>
      <c r="J282" s="152" t="inlineStr">
        <is>
          <t>SI</t>
        </is>
      </c>
      <c r="K282" s="165" t="inlineStr">
        <is>
          <t>Invitado Madrina</t>
        </is>
      </c>
      <c r="L282" s="161" t="n"/>
      <c r="M282" s="162" t="inlineStr">
        <is>
          <t>LATERAL</t>
        </is>
      </c>
      <c r="N282" s="162">
        <f>IF($J282="NO","NO","SI")</f>
        <v/>
      </c>
      <c r="O282" s="162">
        <f>IF($J282="SI","🟢",IF($J282="NO","🔴","🟡"))</f>
        <v/>
      </c>
      <c r="P282" s="162" t="inlineStr"/>
    </row>
    <row r="283" ht="24" customHeight="1">
      <c r="A283" s="158" t="n">
        <v>282</v>
      </c>
      <c r="B283" s="158" t="n">
        <v>282</v>
      </c>
      <c r="C283" s="161" t="inlineStr">
        <is>
          <t>MADRINA</t>
        </is>
      </c>
      <c r="D283" s="161" t="inlineStr"/>
      <c r="E283" s="162">
        <f>IF($J283="NO","",IF($M283="","",$M283))</f>
        <v/>
      </c>
      <c r="F283" s="161" t="inlineStr">
        <is>
          <t>Guerrero Cordano, Rodrigo</t>
        </is>
      </c>
      <c r="G283" s="161" t="inlineStr">
        <is>
          <t>Rodrigo</t>
        </is>
      </c>
      <c r="H283" s="161" t="inlineStr">
        <is>
          <t>Guerrero</t>
        </is>
      </c>
      <c r="I283" s="161" t="inlineStr">
        <is>
          <t>Cordano</t>
        </is>
      </c>
      <c r="J283" s="152" t="inlineStr">
        <is>
          <t>SI</t>
        </is>
      </c>
      <c r="K283" s="161" t="inlineStr">
        <is>
          <t>Ex S1 Seguridad JLM</t>
        </is>
      </c>
      <c r="L283" s="161" t="n"/>
      <c r="M283" s="162" t="inlineStr"/>
      <c r="N283" s="162">
        <f>IF($J283="NO","NO","SI")</f>
        <v/>
      </c>
      <c r="O283" s="162">
        <f>IF($J283="SI","🟢",IF($J283="NO","🔴","🟡"))</f>
        <v/>
      </c>
      <c r="P283" s="162" t="inlineStr"/>
    </row>
    <row r="284" ht="24" customHeight="1">
      <c r="A284" s="158" t="n">
        <v>283</v>
      </c>
      <c r="B284" s="158" t="n">
        <v>283</v>
      </c>
      <c r="C284" s="165" t="inlineStr">
        <is>
          <t>MADRINA</t>
        </is>
      </c>
      <c r="D284" s="165" t="inlineStr"/>
      <c r="E284" s="166">
        <f>IF($J284="NO","",IF($M284="","",$M284))</f>
        <v/>
      </c>
      <c r="F284" s="161" t="inlineStr">
        <is>
          <t>Junge Bascur, Cristian</t>
        </is>
      </c>
      <c r="G284" s="165" t="inlineStr">
        <is>
          <t>Cristian</t>
        </is>
      </c>
      <c r="H284" s="165" t="inlineStr">
        <is>
          <t>Junge</t>
        </is>
      </c>
      <c r="I284" s="165" t="inlineStr">
        <is>
          <t>Bascur</t>
        </is>
      </c>
      <c r="J284" s="152" t="inlineStr">
        <is>
          <t>SI</t>
        </is>
      </c>
      <c r="K284" s="165" t="inlineStr">
        <is>
          <t>GAMA RNY Yerno JLM</t>
        </is>
      </c>
      <c r="L284" s="161" t="n"/>
      <c r="M284" s="162" t="inlineStr"/>
      <c r="N284" s="162">
        <f>IF($J284="NO","NO","SI")</f>
        <v/>
      </c>
      <c r="O284" s="162">
        <f>IF($J284="SI","🟢",IF($J284="NO","🔴","🟡"))</f>
        <v/>
      </c>
      <c r="P284" s="162" t="inlineStr"/>
    </row>
    <row r="285" ht="24" customHeight="1">
      <c r="A285" s="158" t="n">
        <v>284</v>
      </c>
      <c r="B285" s="158" t="n">
        <v>284</v>
      </c>
      <c r="C285" s="161" t="inlineStr">
        <is>
          <t>MADRINA</t>
        </is>
      </c>
      <c r="D285" s="161" t="inlineStr"/>
      <c r="E285" s="162">
        <f>IF($J285="NO","",IF($M285="","",$M285))</f>
        <v/>
      </c>
      <c r="F285" s="161" t="inlineStr">
        <is>
          <t>Raby Olavarria, Matías</t>
        </is>
      </c>
      <c r="G285" s="161" t="inlineStr">
        <is>
          <t>Matías</t>
        </is>
      </c>
      <c r="H285" s="161" t="inlineStr">
        <is>
          <t>Raby</t>
        </is>
      </c>
      <c r="I285" s="161" t="inlineStr">
        <is>
          <t>Olavarria</t>
        </is>
      </c>
      <c r="J285" s="156" t="inlineStr">
        <is>
          <t>PENDIENTE</t>
        </is>
      </c>
      <c r="K285" s="161" t="inlineStr">
        <is>
          <t>Boston Consulting Group</t>
        </is>
      </c>
      <c r="L285" s="161" t="n"/>
      <c r="M285" s="162" t="inlineStr">
        <is>
          <t>LATERAL</t>
        </is>
      </c>
      <c r="N285" s="162">
        <f>IF($J285="NO","NO","SI")</f>
        <v/>
      </c>
      <c r="O285" s="162">
        <f>IF($J285="SI","🟢",IF($J285="NO","🔴","🟡"))</f>
        <v/>
      </c>
      <c r="P285" s="162" t="inlineStr"/>
    </row>
    <row r="286" ht="24" customHeight="1">
      <c r="A286" s="158" t="n">
        <v>285</v>
      </c>
      <c r="B286" s="158" t="n">
        <v>285</v>
      </c>
      <c r="C286" s="165" t="inlineStr">
        <is>
          <t>MADRINA</t>
        </is>
      </c>
      <c r="D286" s="165" t="inlineStr"/>
      <c r="E286" s="166">
        <f>IF($J286="NO","",IF($M286="","",$M286))</f>
        <v/>
      </c>
      <c r="F286" s="161" t="inlineStr">
        <is>
          <t>Correa G., Pablo</t>
        </is>
      </c>
      <c r="G286" s="165" t="inlineStr">
        <is>
          <t>Pablo</t>
        </is>
      </c>
      <c r="H286" s="165" t="inlineStr">
        <is>
          <t>Correa</t>
        </is>
      </c>
      <c r="I286" s="165" t="inlineStr">
        <is>
          <t>G.</t>
        </is>
      </c>
      <c r="J286" s="157" t="inlineStr">
        <is>
          <t>NO</t>
        </is>
      </c>
      <c r="K286" s="165" t="inlineStr">
        <is>
          <t>Tte2 RNY</t>
        </is>
      </c>
      <c r="L286" s="161" t="n"/>
      <c r="M286" s="162" t="inlineStr"/>
      <c r="N286" s="162">
        <f>IF($J286="NO","NO","SI")</f>
        <v/>
      </c>
      <c r="O286" s="162">
        <f>IF($J286="SI","🟢",IF($J286="NO","🔴","🟡"))</f>
        <v/>
      </c>
      <c r="P286" s="162" t="inlineStr"/>
    </row>
    <row r="287" ht="24" customFormat="1" customHeight="1" s="77" thickBot="1">
      <c r="A287" s="158" t="n">
        <v>286</v>
      </c>
      <c r="B287" s="158" t="n">
        <v>286</v>
      </c>
      <c r="C287" s="161" t="inlineStr">
        <is>
          <t>MADRINA</t>
        </is>
      </c>
      <c r="D287" s="161" t="inlineStr"/>
      <c r="E287" s="162">
        <f>IF($J287="NO","",IF($M287="","",$M287))</f>
        <v/>
      </c>
      <c r="F287" s="161" t="inlineStr">
        <is>
          <t>Neira , Hector</t>
        </is>
      </c>
      <c r="G287" s="161" t="inlineStr">
        <is>
          <t>Hector</t>
        </is>
      </c>
      <c r="H287" s="161" t="inlineStr">
        <is>
          <t>Neira</t>
        </is>
      </c>
      <c r="I287" s="161" t="n"/>
      <c r="J287" s="152" t="inlineStr">
        <is>
          <t>SI</t>
        </is>
      </c>
      <c r="K287" s="161" t="inlineStr">
        <is>
          <t>SO IM (R) Ex PPI CJA JLM</t>
        </is>
      </c>
      <c r="L287" s="161" t="n"/>
      <c r="M287" s="162" t="inlineStr">
        <is>
          <t>LATERAL</t>
        </is>
      </c>
      <c r="N287" s="162">
        <f>IF($J287="NO","NO","SI")</f>
        <v/>
      </c>
      <c r="O287" s="162">
        <f>IF($J287="SI","🟢",IF($J287="NO","🔴","🟡"))</f>
        <v/>
      </c>
      <c r="P287" s="162" t="inlineStr"/>
    </row>
    <row r="288" ht="24" customHeight="1">
      <c r="A288" s="158" t="n">
        <v>287</v>
      </c>
      <c r="B288" s="158" t="n">
        <v>287</v>
      </c>
      <c r="C288" s="167" t="inlineStr">
        <is>
          <t>INVITADOS DGSA</t>
        </is>
      </c>
      <c r="D288" s="167" t="inlineStr">
        <is>
          <t>Rector</t>
        </is>
      </c>
      <c r="E288" s="168">
        <f>IF($J288="NO","",IF($M288="","",$M288))</f>
        <v/>
      </c>
      <c r="F288" s="161" t="inlineStr">
        <is>
          <t>Dagá Kunze, Joaquin</t>
        </is>
      </c>
      <c r="G288" s="167" t="inlineStr">
        <is>
          <t>Joaquin</t>
        </is>
      </c>
      <c r="H288" s="167" t="inlineStr">
        <is>
          <t>Dagá</t>
        </is>
      </c>
      <c r="I288" s="167" t="inlineStr">
        <is>
          <t>Kunze</t>
        </is>
      </c>
      <c r="J288" s="156" t="inlineStr">
        <is>
          <t>PENDIENTE</t>
        </is>
      </c>
      <c r="K288" s="167" t="inlineStr">
        <is>
          <t>Director General de Obras Públicas</t>
        </is>
      </c>
      <c r="L288" s="161" t="n"/>
      <c r="M288" s="162" t="inlineStr">
        <is>
          <t>VIP</t>
        </is>
      </c>
      <c r="N288" s="162">
        <f>IF($J288="NO","NO","SI")</f>
        <v/>
      </c>
      <c r="O288" s="162">
        <f>IF($J288="SI","🟢",IF($J288="NO","🔴","🟡"))</f>
        <v/>
      </c>
      <c r="P288" s="162" t="inlineStr"/>
    </row>
    <row r="289" ht="24" customHeight="1">
      <c r="A289" s="158" t="n">
        <v>288</v>
      </c>
      <c r="B289" s="158" t="n">
        <v>288</v>
      </c>
      <c r="C289" s="161" t="inlineStr">
        <is>
          <t>INVITADOS DGSA</t>
        </is>
      </c>
      <c r="D289" s="161" t="inlineStr"/>
      <c r="E289" s="162">
        <f>IF($J289="NO","",IF($M289="","",$M289))</f>
        <v/>
      </c>
      <c r="F289" s="161" t="inlineStr">
        <is>
          <t>Weinreich Roma, Olive</t>
        </is>
      </c>
      <c r="G289" s="161" t="inlineStr">
        <is>
          <t>Olive</t>
        </is>
      </c>
      <c r="H289" s="161" t="inlineStr">
        <is>
          <t>Weinreich</t>
        </is>
      </c>
      <c r="I289" s="161" t="inlineStr">
        <is>
          <t>Roma</t>
        </is>
      </c>
      <c r="J289" s="156" t="inlineStr">
        <is>
          <t>PENDIENTE</t>
        </is>
      </c>
      <c r="K289" s="161" t="inlineStr">
        <is>
          <t>Asesor Ministerial de la Dirección de Obras Portuarias</t>
        </is>
      </c>
      <c r="L289" s="161" t="n"/>
      <c r="M289" s="162" t="inlineStr">
        <is>
          <t>LATERAL</t>
        </is>
      </c>
      <c r="N289" s="162">
        <f>IF($J289="NO","NO","SI")</f>
        <v/>
      </c>
      <c r="O289" s="162">
        <f>IF($J289="SI","🟢",IF($J289="NO","🔴","🟡"))</f>
        <v/>
      </c>
      <c r="P289" s="162" t="inlineStr"/>
    </row>
    <row r="290" ht="24" customHeight="1">
      <c r="A290" s="158" t="n">
        <v>289</v>
      </c>
      <c r="B290" s="158" t="n">
        <v>289</v>
      </c>
      <c r="C290" s="167" t="inlineStr">
        <is>
          <t>INVITADOS DGSA</t>
        </is>
      </c>
      <c r="D290" s="167" t="inlineStr">
        <is>
          <t>Ministro</t>
        </is>
      </c>
      <c r="E290" s="168">
        <f>IF($J290="NO","",IF($M290="","",$M290))</f>
        <v/>
      </c>
      <c r="F290" s="161" t="inlineStr">
        <is>
          <t>Irarrazaval , Raul</t>
        </is>
      </c>
      <c r="G290" s="167" t="inlineStr">
        <is>
          <t>Raul</t>
        </is>
      </c>
      <c r="H290" s="167" t="inlineStr">
        <is>
          <t>Irarrazaval</t>
        </is>
      </c>
      <c r="I290" s="167" t="n"/>
      <c r="J290" s="156" t="inlineStr">
        <is>
          <t>PENDIENTE</t>
        </is>
      </c>
      <c r="K290" s="167" t="inlineStr">
        <is>
          <t>Asesor Ministro de Obras Públicas</t>
        </is>
      </c>
      <c r="L290" s="161" t="n"/>
      <c r="M290" s="162" t="inlineStr">
        <is>
          <t>LATERAL</t>
        </is>
      </c>
      <c r="N290" s="162">
        <f>IF($J290="NO","NO","SI")</f>
        <v/>
      </c>
      <c r="O290" s="162">
        <f>IF($J290="SI","🟢",IF($J290="NO","🔴","🟡"))</f>
        <v/>
      </c>
      <c r="P290" s="162" t="inlineStr"/>
    </row>
    <row r="291" ht="24" customHeight="1">
      <c r="A291" s="158" t="n">
        <v>290</v>
      </c>
      <c r="B291" s="158" t="n">
        <v>290</v>
      </c>
      <c r="C291" s="161" t="inlineStr">
        <is>
          <t>INVITADOS DGSA</t>
        </is>
      </c>
      <c r="D291" s="161" t="inlineStr">
        <is>
          <t>Capitán de Fragata</t>
        </is>
      </c>
      <c r="E291" s="162">
        <f>IF($J291="NO","",IF($M291="","",$M291))</f>
        <v/>
      </c>
      <c r="F291" s="161" t="inlineStr">
        <is>
          <t>Morais , Nelson</t>
        </is>
      </c>
      <c r="G291" s="161" t="inlineStr">
        <is>
          <t>Nelson</t>
        </is>
      </c>
      <c r="H291" s="161" t="inlineStr">
        <is>
          <t>Morais</t>
        </is>
      </c>
      <c r="I291" s="161" t="n"/>
      <c r="J291" s="156" t="inlineStr">
        <is>
          <t>PENDIENTE</t>
        </is>
      </c>
      <c r="K291" s="161" t="inlineStr">
        <is>
          <t>MFG PoN Program Office representative Armada de Portugal</t>
        </is>
      </c>
      <c r="L291" s="161" t="n"/>
      <c r="M291" s="162" t="inlineStr">
        <is>
          <t>VIP</t>
        </is>
      </c>
      <c r="N291" s="162">
        <f>IF($J291="NO","NO","SI")</f>
        <v/>
      </c>
      <c r="O291" s="162">
        <f>IF($J291="SI","🟢",IF($J291="NO","🔴","🟡"))</f>
        <v/>
      </c>
      <c r="P291" s="162" t="inlineStr"/>
    </row>
    <row r="292" ht="24" customHeight="1">
      <c r="A292" s="158" t="n">
        <v>291</v>
      </c>
      <c r="B292" s="158" t="n">
        <v>291</v>
      </c>
      <c r="C292" s="167" t="inlineStr">
        <is>
          <t>INVITADOS DGSA</t>
        </is>
      </c>
      <c r="D292" s="167" t="inlineStr"/>
      <c r="E292" s="168">
        <f>IF($J292="NO","",IF($M292="","",$M292))</f>
        <v/>
      </c>
      <c r="F292" s="161" t="inlineStr">
        <is>
          <t>Zamora Maric, Rodrigo</t>
        </is>
      </c>
      <c r="G292" s="167" t="inlineStr">
        <is>
          <t>Rodrigo</t>
        </is>
      </c>
      <c r="H292" s="167" t="inlineStr">
        <is>
          <t>Zamora</t>
        </is>
      </c>
      <c r="I292" s="167" t="inlineStr">
        <is>
          <t>Maric</t>
        </is>
      </c>
      <c r="J292" s="157" t="inlineStr">
        <is>
          <t>NO</t>
        </is>
      </c>
      <c r="K292" s="167" t="inlineStr">
        <is>
          <t>Investigador Centro Estudios Cientificos</t>
        </is>
      </c>
      <c r="L292" s="161" t="n"/>
      <c r="M292" s="162" t="inlineStr">
        <is>
          <t>LATERAL</t>
        </is>
      </c>
      <c r="N292" s="162">
        <f>IF($J292="NO","NO","SI")</f>
        <v/>
      </c>
      <c r="O292" s="162">
        <f>IF($J292="SI","🟢",IF($J292="NO","🔴","🟡"))</f>
        <v/>
      </c>
      <c r="P292" s="162" t="inlineStr"/>
    </row>
    <row r="293" ht="24" customHeight="1">
      <c r="A293" s="158" t="n">
        <v>292</v>
      </c>
      <c r="B293" s="158" t="n">
        <v>292</v>
      </c>
      <c r="C293" s="161" t="inlineStr">
        <is>
          <t>INVITADOS DGSA</t>
        </is>
      </c>
      <c r="D293" s="161" t="inlineStr"/>
      <c r="E293" s="162">
        <f>IF($J293="NO","",IF($M293="","",$M293))</f>
        <v/>
      </c>
      <c r="F293" s="161" t="inlineStr">
        <is>
          <t>Quiñones Sigala, Manuel</t>
        </is>
      </c>
      <c r="G293" s="161" t="inlineStr">
        <is>
          <t>Manuel</t>
        </is>
      </c>
      <c r="H293" s="161" t="inlineStr">
        <is>
          <t>Quiñones</t>
        </is>
      </c>
      <c r="I293" s="161" t="inlineStr">
        <is>
          <t>Sigala</t>
        </is>
      </c>
      <c r="J293" s="156" t="inlineStr">
        <is>
          <t>PENDIENTE</t>
        </is>
      </c>
      <c r="K293" s="161" t="inlineStr">
        <is>
          <t>Jefe Div. Evaluación de Proyectos SUBSECDEF</t>
        </is>
      </c>
      <c r="L293" s="161" t="n"/>
      <c r="M293" s="162" t="inlineStr">
        <is>
          <t>LATERAL</t>
        </is>
      </c>
      <c r="N293" s="162">
        <f>IF($J293="NO","NO","SI")</f>
        <v/>
      </c>
      <c r="O293" s="162">
        <f>IF($J293="SI","🟢",IF($J293="NO","🔴","🟡"))</f>
        <v/>
      </c>
      <c r="P293" s="162" t="inlineStr"/>
    </row>
    <row r="294" ht="24" customHeight="1">
      <c r="A294" s="158" t="n">
        <v>293</v>
      </c>
      <c r="B294" s="158" t="n">
        <v>293</v>
      </c>
      <c r="C294" s="167" t="inlineStr">
        <is>
          <t>INVITADOS DGSA</t>
        </is>
      </c>
      <c r="D294" s="167" t="inlineStr"/>
      <c r="E294" s="168">
        <f>IF($J294="NO","",IF($M294="","",$M294))</f>
        <v/>
      </c>
      <c r="F294" s="161" t="inlineStr">
        <is>
          <t>Horta Genskowsky, Isabel</t>
        </is>
      </c>
      <c r="G294" s="167" t="inlineStr">
        <is>
          <t>Isabel</t>
        </is>
      </c>
      <c r="H294" s="167" t="inlineStr">
        <is>
          <t>Horta</t>
        </is>
      </c>
      <c r="I294" s="167" t="inlineStr">
        <is>
          <t>Genskowsky</t>
        </is>
      </c>
      <c r="J294" s="157" t="inlineStr">
        <is>
          <t>NO</t>
        </is>
      </c>
      <c r="K294" s="167" t="inlineStr">
        <is>
          <t>Jefe Depto. Evaluación de Proyectos SUBSECDEF</t>
        </is>
      </c>
      <c r="L294" s="161" t="n"/>
      <c r="M294" s="162" t="inlineStr"/>
      <c r="N294" s="162">
        <f>IF($J294="NO","NO","SI")</f>
        <v/>
      </c>
      <c r="O294" s="162">
        <f>IF($J294="SI","🟢",IF($J294="NO","🔴","🟡"))</f>
        <v/>
      </c>
      <c r="P294" s="162" t="inlineStr"/>
    </row>
    <row r="295" ht="24" customHeight="1">
      <c r="A295" s="158" t="n">
        <v>294</v>
      </c>
      <c r="B295" s="158" t="n">
        <v>294</v>
      </c>
      <c r="C295" s="161" t="inlineStr">
        <is>
          <t>INVITADOS DGSA</t>
        </is>
      </c>
      <c r="D295" s="161" t="inlineStr"/>
      <c r="E295" s="162">
        <f>IF($J295="NO","",IF($M295="","",$M295))</f>
        <v/>
      </c>
      <c r="F295" s="161" t="inlineStr">
        <is>
          <t>Ruminao Ortega, Cristian</t>
        </is>
      </c>
      <c r="G295" s="161" t="inlineStr">
        <is>
          <t>Cristian</t>
        </is>
      </c>
      <c r="H295" s="161" t="inlineStr">
        <is>
          <t>Ruminao</t>
        </is>
      </c>
      <c r="I295" s="161" t="inlineStr">
        <is>
          <t>Ortega</t>
        </is>
      </c>
      <c r="J295" s="157" t="inlineStr">
        <is>
          <t>NO</t>
        </is>
      </c>
      <c r="K295" s="161" t="inlineStr">
        <is>
          <t>Jefe Depto. de Seguimiento de Proyectos SUBSECDEF</t>
        </is>
      </c>
      <c r="L295" s="161" t="n"/>
      <c r="M295" s="162" t="inlineStr">
        <is>
          <t>LATERAL</t>
        </is>
      </c>
      <c r="N295" s="162">
        <f>IF($J295="NO","NO","SI")</f>
        <v/>
      </c>
      <c r="O295" s="162">
        <f>IF($J295="SI","🟢",IF($J295="NO","🔴","🟡"))</f>
        <v/>
      </c>
      <c r="P295" s="162" t="inlineStr"/>
    </row>
    <row r="296" ht="24" customHeight="1">
      <c r="A296" s="158" t="n">
        <v>295</v>
      </c>
      <c r="B296" s="158" t="n">
        <v>295</v>
      </c>
      <c r="C296" s="167" t="inlineStr">
        <is>
          <t>INVITADOS DGSA</t>
        </is>
      </c>
      <c r="D296" s="167" t="inlineStr"/>
      <c r="E296" s="168">
        <f>IF($J296="NO","",IF($M296="","",$M296))</f>
        <v/>
      </c>
      <c r="F296" s="161" t="inlineStr">
        <is>
          <t>Gonzalez Avendaño, Mardoqueo</t>
        </is>
      </c>
      <c r="G296" s="167" t="inlineStr">
        <is>
          <t>Mardoqueo</t>
        </is>
      </c>
      <c r="H296" s="167" t="inlineStr">
        <is>
          <t>Gonzalez</t>
        </is>
      </c>
      <c r="I296" s="167" t="inlineStr">
        <is>
          <t>Avendaño</t>
        </is>
      </c>
      <c r="J296" s="156" t="inlineStr">
        <is>
          <t>PENDIENTE</t>
        </is>
      </c>
      <c r="K296" s="167" t="inlineStr">
        <is>
          <t>Ingeniero Analista Depto. de Evaluación de Proyectos SUBSECDEF</t>
        </is>
      </c>
      <c r="L296" s="161" t="n"/>
      <c r="M296" s="162" t="inlineStr">
        <is>
          <t>LATERAL</t>
        </is>
      </c>
      <c r="N296" s="162">
        <f>IF($J296="NO","NO","SI")</f>
        <v/>
      </c>
      <c r="O296" s="162">
        <f>IF($J296="SI","🟢",IF($J296="NO","🔴","🟡"))</f>
        <v/>
      </c>
      <c r="P296" s="162" t="inlineStr"/>
    </row>
    <row r="297" ht="24" customHeight="1">
      <c r="A297" s="158" t="n">
        <v>296</v>
      </c>
      <c r="B297" s="158" t="n">
        <v>296</v>
      </c>
      <c r="C297" s="161" t="inlineStr">
        <is>
          <t>INVITADOS DGSA</t>
        </is>
      </c>
      <c r="D297" s="161" t="inlineStr"/>
      <c r="E297" s="162">
        <f>IF($J297="NO","",IF($M297="","",$M297))</f>
        <v/>
      </c>
      <c r="F297" s="161" t="inlineStr">
        <is>
          <t>Lopez Manieu, Patricia</t>
        </is>
      </c>
      <c r="G297" s="161" t="inlineStr">
        <is>
          <t>Patricia</t>
        </is>
      </c>
      <c r="H297" s="161" t="inlineStr">
        <is>
          <t>Lopez</t>
        </is>
      </c>
      <c r="I297" s="161" t="inlineStr">
        <is>
          <t>Manieu</t>
        </is>
      </c>
      <c r="J297" s="156" t="inlineStr">
        <is>
          <t>PENDIENTE</t>
        </is>
      </c>
      <c r="K297" s="161" t="inlineStr">
        <is>
          <t>Gerente Infraestructura Grupo Cap</t>
        </is>
      </c>
      <c r="L297" s="161" t="n"/>
      <c r="M297" s="162" t="inlineStr">
        <is>
          <t>LATERAL</t>
        </is>
      </c>
      <c r="N297" s="162">
        <f>IF($J297="NO","NO","SI")</f>
        <v/>
      </c>
      <c r="O297" s="162">
        <f>IF($J297="SI","🟢",IF($J297="NO","🔴","🟡"))</f>
        <v/>
      </c>
      <c r="P297" s="162" t="inlineStr"/>
    </row>
    <row r="298" ht="24" customHeight="1">
      <c r="A298" s="158" t="n">
        <v>297</v>
      </c>
      <c r="B298" s="158" t="n">
        <v>297</v>
      </c>
      <c r="C298" s="167" t="inlineStr">
        <is>
          <t>INVITADOS DGSA</t>
        </is>
      </c>
      <c r="D298" s="167" t="inlineStr"/>
      <c r="E298" s="168">
        <f>IF($J298="NO","",IF($M298="","",$M298))</f>
        <v/>
      </c>
      <c r="F298" s="161" t="inlineStr">
        <is>
          <t>Gonzalez Lorenzo, David</t>
        </is>
      </c>
      <c r="G298" s="167" t="inlineStr">
        <is>
          <t>David</t>
        </is>
      </c>
      <c r="H298" s="167" t="inlineStr">
        <is>
          <t>Gonzalez</t>
        </is>
      </c>
      <c r="I298" s="167" t="inlineStr">
        <is>
          <t>Lorenzo</t>
        </is>
      </c>
      <c r="J298" s="152" t="inlineStr">
        <is>
          <t>SI</t>
        </is>
      </c>
      <c r="K298" s="167" t="inlineStr">
        <is>
          <t>Gerente General Puerto Huachipato</t>
        </is>
      </c>
      <c r="L298" s="161" t="n"/>
      <c r="M298" s="162" t="inlineStr">
        <is>
          <t>VIP</t>
        </is>
      </c>
      <c r="N298" s="162">
        <f>IF($J298="NO","NO","SI")</f>
        <v/>
      </c>
      <c r="O298" s="162">
        <f>IF($J298="SI","🟢",IF($J298="NO","🔴","🟡"))</f>
        <v/>
      </c>
      <c r="P298" s="162" t="inlineStr"/>
    </row>
    <row r="299" ht="24" customHeight="1">
      <c r="A299" s="158" t="n">
        <v>298</v>
      </c>
      <c r="B299" s="158" t="n">
        <v>298</v>
      </c>
      <c r="C299" s="161" t="inlineStr">
        <is>
          <t>INVITADOS DGSA</t>
        </is>
      </c>
      <c r="D299" s="161" t="inlineStr"/>
      <c r="E299" s="162">
        <f>IF($J299="NO","",IF($M299="","",$M299))</f>
        <v/>
      </c>
      <c r="F299" s="161" t="inlineStr">
        <is>
          <t>Pérez Salas, Constanza</t>
        </is>
      </c>
      <c r="G299" s="161" t="inlineStr">
        <is>
          <t>Constanza</t>
        </is>
      </c>
      <c r="H299" s="161" t="inlineStr">
        <is>
          <t>Pérez</t>
        </is>
      </c>
      <c r="I299" s="161" t="inlineStr">
        <is>
          <t>Salas</t>
        </is>
      </c>
      <c r="J299" s="156" t="inlineStr">
        <is>
          <t>PENDIENTE</t>
        </is>
      </c>
      <c r="K299" s="161" t="inlineStr">
        <is>
          <t>Asesora de Economia y Finanzas del MINDEF</t>
        </is>
      </c>
      <c r="L299" s="161" t="n"/>
      <c r="M299" s="162" t="inlineStr">
        <is>
          <t>LATERAL</t>
        </is>
      </c>
      <c r="N299" s="162">
        <f>IF($J299="NO","NO","SI")</f>
        <v/>
      </c>
      <c r="O299" s="162">
        <f>IF($J299="SI","🟢",IF($J299="NO","🔴","🟡"))</f>
        <v/>
      </c>
      <c r="P299" s="162" t="inlineStr"/>
    </row>
    <row r="300" ht="24" customHeight="1">
      <c r="A300" s="158" t="n">
        <v>299</v>
      </c>
      <c r="B300" s="158" t="n">
        <v>299</v>
      </c>
      <c r="C300" s="167" t="inlineStr">
        <is>
          <t>INVITADOS DGSA</t>
        </is>
      </c>
      <c r="D300" s="167" t="inlineStr"/>
      <c r="E300" s="168">
        <f>IF($J300="NO","",IF($M300="","",$M300))</f>
        <v/>
      </c>
      <c r="F300" s="161" t="inlineStr">
        <is>
          <t>García Barria, Mauricio</t>
        </is>
      </c>
      <c r="G300" s="167" t="inlineStr">
        <is>
          <t>Mauricio</t>
        </is>
      </c>
      <c r="H300" s="167" t="inlineStr">
        <is>
          <t>García</t>
        </is>
      </c>
      <c r="I300" s="167" t="inlineStr">
        <is>
          <t>Barria</t>
        </is>
      </c>
      <c r="J300" s="156" t="inlineStr">
        <is>
          <t>PENDIENTE</t>
        </is>
      </c>
      <c r="K300" s="167" t="inlineStr">
        <is>
          <t>Jefe Div. Presupuesto y Finanzas SUBSECFA</t>
        </is>
      </c>
      <c r="L300" s="161" t="n"/>
      <c r="M300" s="162" t="inlineStr">
        <is>
          <t>LATERAL</t>
        </is>
      </c>
      <c r="N300" s="162">
        <f>IF($J300="NO","NO","SI")</f>
        <v/>
      </c>
      <c r="O300" s="162">
        <f>IF($J300="SI","🟢",IF($J300="NO","🔴","🟡"))</f>
        <v/>
      </c>
      <c r="P300" s="162" t="inlineStr"/>
    </row>
    <row r="301" ht="24" customFormat="1" customHeight="1" s="77" thickBot="1">
      <c r="A301" s="158" t="n">
        <v>300</v>
      </c>
      <c r="B301" s="158" t="n">
        <v>300</v>
      </c>
      <c r="C301" s="161" t="inlineStr">
        <is>
          <t>INVITADOS DGSA</t>
        </is>
      </c>
      <c r="D301" s="161" t="inlineStr"/>
      <c r="E301" s="162">
        <f>IF($J301="NO","",IF($M301="","",$M301))</f>
        <v/>
      </c>
      <c r="F301" s="161" t="inlineStr">
        <is>
          <t>Flores Cabrales, Miguel</t>
        </is>
      </c>
      <c r="G301" s="161" t="inlineStr">
        <is>
          <t xml:space="preserve">Miguel </t>
        </is>
      </c>
      <c r="H301" s="161" t="inlineStr">
        <is>
          <t>Flores</t>
        </is>
      </c>
      <c r="I301" s="161" t="inlineStr">
        <is>
          <t>Cabrales</t>
        </is>
      </c>
      <c r="J301" s="157" t="inlineStr">
        <is>
          <t>NO</t>
        </is>
      </c>
      <c r="K301" s="161" t="inlineStr">
        <is>
          <t>Jefe Unidad Administración de Capacidades Estratégicas de la Defensa dela SUBSECFA</t>
        </is>
      </c>
      <c r="L301" s="161" t="n"/>
      <c r="M301" s="162" t="inlineStr">
        <is>
          <t>LATERAL</t>
        </is>
      </c>
      <c r="N301" s="162">
        <f>IF($J301="NO","NO","SI")</f>
        <v/>
      </c>
      <c r="O301" s="162">
        <f>IF($J301="SI","🟢",IF($J301="NO","🔴","🟡"))</f>
        <v/>
      </c>
      <c r="P301" s="162" t="inlineStr"/>
    </row>
    <row r="302" ht="24" customHeight="1">
      <c r="A302" s="158" t="n">
        <v>301</v>
      </c>
      <c r="B302" s="158" t="n">
        <v>301</v>
      </c>
      <c r="C302" s="161" t="inlineStr">
        <is>
          <t>CIVILES</t>
        </is>
      </c>
      <c r="D302" s="161" t="inlineStr">
        <is>
          <t>Señor</t>
        </is>
      </c>
      <c r="E302" s="162">
        <f>IF($J302="NO","",IF($M302="","",$M302))</f>
        <v/>
      </c>
      <c r="F302" s="161" t="inlineStr">
        <is>
          <t>Tampier Brockhaus, Gonzalo</t>
        </is>
      </c>
      <c r="G302" s="161" t="inlineStr">
        <is>
          <t>Gonzalo</t>
        </is>
      </c>
      <c r="H302" s="161" t="inlineStr">
        <is>
          <t>Tampier</t>
        </is>
      </c>
      <c r="I302" s="161" t="inlineStr">
        <is>
          <t>Brockhaus</t>
        </is>
      </c>
      <c r="J302" s="152" t="inlineStr">
        <is>
          <t>SI</t>
        </is>
      </c>
      <c r="K302" s="161" t="inlineStr">
        <is>
          <t>Director de Desarrrollo e Innovación Universidad Austral - Comité CORFO</t>
        </is>
      </c>
      <c r="L302" s="161" t="n"/>
      <c r="M302" s="162" t="inlineStr">
        <is>
          <t>VIP</t>
        </is>
      </c>
      <c r="N302" s="162">
        <f>IF($J302="NO","NO","SI")</f>
        <v/>
      </c>
      <c r="O302" s="162">
        <f>IF($J302="SI","🟢",IF($J302="NO","🔴","🟡"))</f>
        <v/>
      </c>
      <c r="P302" s="162" t="inlineStr"/>
    </row>
    <row r="303" ht="24" customHeight="1">
      <c r="A303" s="158" t="n">
        <v>302</v>
      </c>
      <c r="B303" s="158" t="n">
        <v>302</v>
      </c>
      <c r="C303" s="161" t="inlineStr">
        <is>
          <t>CIVILES</t>
        </is>
      </c>
      <c r="D303" s="161" t="inlineStr">
        <is>
          <t>Capitán de Navío (R)</t>
        </is>
      </c>
      <c r="E303" s="162">
        <f>IF($J303="NO","",IF($M303="","",$M303))</f>
        <v/>
      </c>
      <c r="F303" s="161" t="inlineStr">
        <is>
          <t>Rojas Pimentel, Sergio</t>
        </is>
      </c>
      <c r="G303" s="161" t="inlineStr">
        <is>
          <t>Sergio</t>
        </is>
      </c>
      <c r="H303" s="161" t="inlineStr">
        <is>
          <t xml:space="preserve">Rojas </t>
        </is>
      </c>
      <c r="I303" s="161" t="inlineStr">
        <is>
          <t>Pimentel</t>
        </is>
      </c>
      <c r="J303" s="157" t="inlineStr">
        <is>
          <t>NO</t>
        </is>
      </c>
      <c r="K303" s="161" t="inlineStr">
        <is>
          <t>Secretario Consejo Superior ASMAR</t>
        </is>
      </c>
      <c r="L303" s="161" t="n"/>
      <c r="M303" s="162" t="inlineStr">
        <is>
          <t>LATERAL</t>
        </is>
      </c>
      <c r="N303" s="162">
        <f>IF($J303="NO","NO","SI")</f>
        <v/>
      </c>
      <c r="O303" s="162">
        <f>IF($J303="SI","🟢",IF($J303="NO","🔴","🟡"))</f>
        <v/>
      </c>
      <c r="P303" s="162" t="inlineStr"/>
    </row>
    <row r="304" ht="24" customFormat="1" customHeight="1" s="77" thickBot="1">
      <c r="A304" s="158" t="n">
        <v>303</v>
      </c>
      <c r="B304" s="158" t="n">
        <v>303</v>
      </c>
      <c r="C304" s="161" t="inlineStr">
        <is>
          <t>CIVILES</t>
        </is>
      </c>
      <c r="D304" s="161" t="inlineStr">
        <is>
          <t>Subprefecto</t>
        </is>
      </c>
      <c r="E304" s="162">
        <f>IF($J304="NO","",IF($M304="","",$M304))</f>
        <v/>
      </c>
      <c r="F304" s="161" t="inlineStr">
        <is>
          <t>Troncoso Fonseca, Bernardo</t>
        </is>
      </c>
      <c r="G304" s="161" t="inlineStr">
        <is>
          <t>Bernardo</t>
        </is>
      </c>
      <c r="H304" s="161" t="inlineStr">
        <is>
          <t>Troncoso</t>
        </is>
      </c>
      <c r="I304" s="161" t="inlineStr">
        <is>
          <t>Fonseca</t>
        </is>
      </c>
      <c r="J304" s="156" t="inlineStr">
        <is>
          <t>PENDIENTE</t>
        </is>
      </c>
      <c r="K304" s="161" t="inlineStr">
        <is>
          <t>Jefe Cuartel Investigaciones Talcahuano</t>
        </is>
      </c>
      <c r="L304" s="161" t="n"/>
      <c r="M304" s="162" t="inlineStr">
        <is>
          <t>LATERAL</t>
        </is>
      </c>
      <c r="N304" s="162">
        <f>IF($J304="NO","NO","SI")</f>
        <v/>
      </c>
      <c r="O304" s="162">
        <f>IF($J304="SI","🟢",IF($J304="NO","🔴","🟡"))</f>
        <v/>
      </c>
      <c r="P304" s="162" t="inlineStr"/>
    </row>
    <row r="305" ht="24" customHeight="1">
      <c r="A305" s="158" t="n">
        <v>304</v>
      </c>
      <c r="B305" s="158" t="n">
        <v>304</v>
      </c>
      <c r="C305" s="161" t="inlineStr">
        <is>
          <t>MILITARES</t>
        </is>
      </c>
      <c r="D305" s="161" t="inlineStr">
        <is>
          <t>Teniente Coronel</t>
        </is>
      </c>
      <c r="E305" s="162">
        <f>IF($J305="NO","",IF($M305="","",$M305))</f>
        <v/>
      </c>
      <c r="F305" s="161" t="inlineStr">
        <is>
          <t>Pérez Silva, Javier</t>
        </is>
      </c>
      <c r="G305" s="161" t="inlineStr">
        <is>
          <t>Javier</t>
        </is>
      </c>
      <c r="H305" s="161" t="inlineStr">
        <is>
          <t>Pérez</t>
        </is>
      </c>
      <c r="I305" s="161" t="inlineStr">
        <is>
          <t>Silva</t>
        </is>
      </c>
      <c r="J305" s="156" t="inlineStr">
        <is>
          <t>PENDIENTE</t>
        </is>
      </c>
      <c r="K305" s="161" t="inlineStr">
        <is>
          <t>Comandante Regimiento N° 6 "CHACABUCO" y Comandante Guarnicióin Ejército Concepción</t>
        </is>
      </c>
      <c r="L305" s="161" t="n"/>
      <c r="M305" s="162" t="inlineStr">
        <is>
          <t>LATERAL</t>
        </is>
      </c>
      <c r="N305" s="162">
        <f>IF($J305="NO","NO","SI")</f>
        <v/>
      </c>
      <c r="O305" s="162">
        <f>IF($J305="SI","🟢",IF($J305="NO","🔴","🟡"))</f>
        <v/>
      </c>
      <c r="P305" s="162" t="inlineStr"/>
    </row>
    <row r="306" ht="24" customHeight="1">
      <c r="A306" s="158" t="n">
        <v>305</v>
      </c>
      <c r="B306" s="158" t="n">
        <v>305</v>
      </c>
      <c r="C306" s="169" t="inlineStr">
        <is>
          <t>MILITARES</t>
        </is>
      </c>
      <c r="D306" s="169" t="inlineStr">
        <is>
          <t>Coronel</t>
        </is>
      </c>
      <c r="E306" s="170">
        <f>IF($J306="NO","",IF($M306="","",$M306))</f>
        <v/>
      </c>
      <c r="F306" s="161" t="inlineStr">
        <is>
          <t>Aguilar Saavedra, Miguel Eduardo</t>
        </is>
      </c>
      <c r="G306" s="169" t="inlineStr">
        <is>
          <t>Miguel Eduardo</t>
        </is>
      </c>
      <c r="H306" s="169" t="inlineStr">
        <is>
          <t>Aguilar</t>
        </is>
      </c>
      <c r="I306" s="169" t="inlineStr">
        <is>
          <t>Saavedra</t>
        </is>
      </c>
      <c r="J306" s="156" t="inlineStr">
        <is>
          <t>PENDIENTE</t>
        </is>
      </c>
      <c r="K306" s="169" t="inlineStr">
        <is>
          <t>Prefecto de la Prefectura de Carabineros Talcahuano</t>
        </is>
      </c>
      <c r="L306" s="161" t="n"/>
      <c r="M306" s="162" t="inlineStr">
        <is>
          <t>LATERAL</t>
        </is>
      </c>
      <c r="N306" s="162">
        <f>IF($J306="NO","NO","SI")</f>
        <v/>
      </c>
      <c r="O306" s="162">
        <f>IF($J306="SI","🟢",IF($J306="NO","🔴","🟡"))</f>
        <v/>
      </c>
      <c r="P306" s="162" t="inlineStr"/>
    </row>
    <row r="307" ht="24" customHeight="1">
      <c r="A307" s="158" t="n">
        <v>306</v>
      </c>
      <c r="B307" s="158" t="n">
        <v>306</v>
      </c>
      <c r="C307" s="161" t="inlineStr">
        <is>
          <t>MILITARES</t>
        </is>
      </c>
      <c r="D307" s="161" t="inlineStr">
        <is>
          <t>Capitán de Navío</t>
        </is>
      </c>
      <c r="E307" s="162">
        <f>IF($J307="NO","",IF($M307="","",$M307))</f>
        <v/>
      </c>
      <c r="F307" s="161" t="inlineStr">
        <is>
          <t>Pereyra Barbieri, Roberto</t>
        </is>
      </c>
      <c r="G307" s="161" t="inlineStr">
        <is>
          <t>Roberto</t>
        </is>
      </c>
      <c r="H307" s="161" t="inlineStr">
        <is>
          <t xml:space="preserve">Pereyra </t>
        </is>
      </c>
      <c r="I307" s="161" t="inlineStr">
        <is>
          <t>Barbieri</t>
        </is>
      </c>
      <c r="J307" s="152" t="inlineStr">
        <is>
          <t>SI</t>
        </is>
      </c>
      <c r="K307" s="161" t="inlineStr">
        <is>
          <t>Comandante del Comando Anfibio y de Transportes Navales</t>
        </is>
      </c>
      <c r="L307" s="161" t="n"/>
      <c r="M307" s="162" t="inlineStr">
        <is>
          <t>VIP</t>
        </is>
      </c>
      <c r="N307" s="162">
        <f>IF($J307="NO","NO","SI")</f>
        <v/>
      </c>
      <c r="O307" s="162">
        <f>IF($J307="SI","🟢",IF($J307="NO","🔴","🟡"))</f>
        <v/>
      </c>
      <c r="P307" s="162" t="inlineStr"/>
    </row>
    <row r="308" ht="24" customHeight="1">
      <c r="A308" s="158" t="n">
        <v>307</v>
      </c>
      <c r="B308" s="158" t="n">
        <v>307</v>
      </c>
      <c r="C308" s="169" t="inlineStr">
        <is>
          <t>MILITARES</t>
        </is>
      </c>
      <c r="D308" s="169" t="inlineStr">
        <is>
          <t>Capitán de Navío</t>
        </is>
      </c>
      <c r="E308" s="170">
        <f>IF($J308="NO","",IF($M308="","",$M308))</f>
        <v/>
      </c>
      <c r="F308" s="161" t="inlineStr">
        <is>
          <t>García Orellana, Oscar</t>
        </is>
      </c>
      <c r="G308" s="169" t="inlineStr">
        <is>
          <t>Oscar</t>
        </is>
      </c>
      <c r="H308" s="169" t="inlineStr">
        <is>
          <t>García</t>
        </is>
      </c>
      <c r="I308" s="169" t="inlineStr">
        <is>
          <t>Orellana</t>
        </is>
      </c>
      <c r="J308" s="152" t="inlineStr">
        <is>
          <t>SI</t>
        </is>
      </c>
      <c r="K308" s="169" t="inlineStr">
        <is>
          <t>Subdirector DIPRIDA</t>
        </is>
      </c>
      <c r="L308" s="161" t="n"/>
      <c r="M308" s="162" t="inlineStr">
        <is>
          <t>LATERAL</t>
        </is>
      </c>
      <c r="N308" s="162">
        <f>IF($J308="NO","NO","SI")</f>
        <v/>
      </c>
      <c r="O308" s="162">
        <f>IF($J308="SI","🟢",IF($J308="NO","🔴","🟡"))</f>
        <v/>
      </c>
      <c r="P308" s="162" t="inlineStr"/>
    </row>
    <row r="309" ht="24" customHeight="1">
      <c r="A309" s="158" t="n">
        <v>308</v>
      </c>
      <c r="B309" s="158" t="n">
        <v>308</v>
      </c>
      <c r="C309" s="161" t="inlineStr">
        <is>
          <t>MILITARES</t>
        </is>
      </c>
      <c r="D309" s="161" t="inlineStr">
        <is>
          <t>Capitán de Navío</t>
        </is>
      </c>
      <c r="E309" s="162">
        <f>IF($J309="NO","",IF($M309="","",$M309))</f>
        <v/>
      </c>
      <c r="F309" s="161" t="inlineStr">
        <is>
          <t>Tesser Díaz, Enzo</t>
        </is>
      </c>
      <c r="G309" s="161" t="inlineStr">
        <is>
          <t>Enzo</t>
        </is>
      </c>
      <c r="H309" s="161" t="inlineStr">
        <is>
          <t>Tesser</t>
        </is>
      </c>
      <c r="I309" s="161" t="inlineStr">
        <is>
          <t>Díaz</t>
        </is>
      </c>
      <c r="J309" s="152" t="inlineStr">
        <is>
          <t>SI</t>
        </is>
      </c>
      <c r="K309" s="161" t="inlineStr">
        <is>
          <t>Jefe Depto. CN DIPRIDA</t>
        </is>
      </c>
      <c r="L309" s="161" t="n"/>
      <c r="M309" s="162" t="inlineStr">
        <is>
          <t>LATERAL</t>
        </is>
      </c>
      <c r="N309" s="162">
        <f>IF($J309="NO","NO","SI")</f>
        <v/>
      </c>
      <c r="O309" s="162">
        <f>IF($J309="SI","🟢",IF($J309="NO","🔴","🟡"))</f>
        <v/>
      </c>
      <c r="P309" s="162" t="inlineStr"/>
    </row>
    <row r="310" ht="24" customHeight="1">
      <c r="A310" s="158" t="n">
        <v>309</v>
      </c>
      <c r="B310" s="158" t="n">
        <v>309</v>
      </c>
      <c r="C310" s="169" t="inlineStr">
        <is>
          <t>MILITARES</t>
        </is>
      </c>
      <c r="D310" s="169" t="inlineStr">
        <is>
          <t>Capitán de Fragata</t>
        </is>
      </c>
      <c r="E310" s="170">
        <f>IF($J310="NO","",IF($M310="","",$M310))</f>
        <v/>
      </c>
      <c r="F310" s="161" t="inlineStr">
        <is>
          <t>Sepulveda Morales, Carlos</t>
        </is>
      </c>
      <c r="G310" s="169" t="inlineStr">
        <is>
          <t>Carlos</t>
        </is>
      </c>
      <c r="H310" s="169" t="inlineStr">
        <is>
          <t>Sepulveda</t>
        </is>
      </c>
      <c r="I310" s="169" t="inlineStr">
        <is>
          <t>Morales</t>
        </is>
      </c>
      <c r="J310" s="152" t="inlineStr">
        <is>
          <t>SI</t>
        </is>
      </c>
      <c r="K310" s="169" t="inlineStr">
        <is>
          <t>Jefe Proyecto Escotillón DIPRIDA</t>
        </is>
      </c>
      <c r="L310" s="161" t="n"/>
      <c r="M310" s="162" t="inlineStr">
        <is>
          <t>LATERAL</t>
        </is>
      </c>
      <c r="N310" s="162">
        <f>IF($J310="NO","NO","SI")</f>
        <v/>
      </c>
      <c r="O310" s="162">
        <f>IF($J310="SI","🟢",IF($J310="NO","🔴","🟡"))</f>
        <v/>
      </c>
      <c r="P310" s="162" t="inlineStr"/>
    </row>
    <row r="311" ht="24" customHeight="1">
      <c r="A311" s="158" t="n">
        <v>310</v>
      </c>
      <c r="B311" s="158" t="n">
        <v>310</v>
      </c>
      <c r="C311" s="161" t="inlineStr">
        <is>
          <t>MILITARES</t>
        </is>
      </c>
      <c r="D311" s="161" t="inlineStr">
        <is>
          <t>Capitán de Navío</t>
        </is>
      </c>
      <c r="E311" s="162">
        <f>IF($J311="NO","",IF($M311="","",$M311))</f>
        <v/>
      </c>
      <c r="F311" s="161" t="inlineStr">
        <is>
          <t>Pérez-Canto Navarro, Alfonso</t>
        </is>
      </c>
      <c r="G311" s="161" t="inlineStr">
        <is>
          <t>Alfonso</t>
        </is>
      </c>
      <c r="H311" s="161" t="inlineStr">
        <is>
          <t>Pérez-Canto</t>
        </is>
      </c>
      <c r="I311" s="161" t="inlineStr">
        <is>
          <t>Navarro</t>
        </is>
      </c>
      <c r="J311" s="157" t="inlineStr">
        <is>
          <t>NO</t>
        </is>
      </c>
      <c r="K311" s="161" t="inlineStr">
        <is>
          <t>DIPRIDA</t>
        </is>
      </c>
      <c r="L311" s="161" t="n"/>
      <c r="M311" s="162" t="inlineStr">
        <is>
          <t>LATERAL</t>
        </is>
      </c>
      <c r="N311" s="162">
        <f>IF($J311="NO","NO","SI")</f>
        <v/>
      </c>
      <c r="O311" s="162">
        <f>IF($J311="SI","🟢",IF($J311="NO","🔴","🟡"))</f>
        <v/>
      </c>
      <c r="P311" s="162" t="inlineStr"/>
    </row>
    <row r="312" ht="24" customHeight="1">
      <c r="A312" s="158" t="n">
        <v>311</v>
      </c>
      <c r="B312" s="158" t="n">
        <v>311</v>
      </c>
      <c r="C312" s="169" t="inlineStr">
        <is>
          <t>MILITARES</t>
        </is>
      </c>
      <c r="D312" s="169" t="inlineStr">
        <is>
          <t>Capitán de Corbeta</t>
        </is>
      </c>
      <c r="E312" s="170">
        <f>IF($J312="NO","",IF($M312="","",$M312))</f>
        <v/>
      </c>
      <c r="F312" s="161" t="inlineStr">
        <is>
          <t>Fisher Silva, Matías</t>
        </is>
      </c>
      <c r="G312" s="169" t="inlineStr">
        <is>
          <t>Matías</t>
        </is>
      </c>
      <c r="H312" s="169" t="inlineStr">
        <is>
          <t>Fisher</t>
        </is>
      </c>
      <c r="I312" s="169" t="inlineStr">
        <is>
          <t>Silva</t>
        </is>
      </c>
      <c r="J312" s="152" t="inlineStr">
        <is>
          <t>SI</t>
        </is>
      </c>
      <c r="K312" s="169" t="inlineStr">
        <is>
          <t>DIPRIDA</t>
        </is>
      </c>
      <c r="L312" s="161" t="n"/>
      <c r="M312" s="162" t="inlineStr">
        <is>
          <t>LATERAL</t>
        </is>
      </c>
      <c r="N312" s="162">
        <f>IF($J312="NO","NO","SI")</f>
        <v/>
      </c>
      <c r="O312" s="162">
        <f>IF($J312="SI","🟢",IF($J312="NO","🔴","🟡"))</f>
        <v/>
      </c>
      <c r="P312" s="162" t="inlineStr"/>
    </row>
    <row r="313" ht="24" customHeight="1">
      <c r="A313" s="158" t="n">
        <v>312</v>
      </c>
      <c r="B313" s="158" t="n">
        <v>312</v>
      </c>
      <c r="C313" s="161" t="inlineStr">
        <is>
          <t>MILITARES</t>
        </is>
      </c>
      <c r="D313" s="161" t="inlineStr">
        <is>
          <t>Contraalmirante</t>
        </is>
      </c>
      <c r="E313" s="162">
        <f>IF($J313="NO","",IF($M313="","",$M313))</f>
        <v/>
      </c>
      <c r="F313" s="161" t="inlineStr">
        <is>
          <t>Peñaranda Pedemonte, Rodrigo</t>
        </is>
      </c>
      <c r="G313" s="161" t="inlineStr">
        <is>
          <t>Rodrigo</t>
        </is>
      </c>
      <c r="H313" s="161" t="inlineStr">
        <is>
          <t>Peñaranda</t>
        </is>
      </c>
      <c r="I313" s="161" t="inlineStr">
        <is>
          <t>Pedemonte</t>
        </is>
      </c>
      <c r="J313" s="156" t="inlineStr">
        <is>
          <t>PENDIENTE</t>
        </is>
      </c>
      <c r="K313" s="161" t="inlineStr">
        <is>
          <t>Ex DIPRIDA</t>
        </is>
      </c>
      <c r="L313" s="161" t="n"/>
      <c r="M313" s="162" t="inlineStr">
        <is>
          <t>LATERAL</t>
        </is>
      </c>
      <c r="N313" s="162">
        <f>IF($J313="NO","NO","SI")</f>
        <v/>
      </c>
      <c r="O313" s="162">
        <f>IF($J313="SI","🟢",IF($J313="NO","🔴","🟡"))</f>
        <v/>
      </c>
      <c r="P313" s="162" t="inlineStr"/>
    </row>
    <row r="314" ht="24" customHeight="1">
      <c r="A314" s="158" t="n">
        <v>313</v>
      </c>
      <c r="B314" s="158" t="n">
        <v>313</v>
      </c>
      <c r="C314" s="169" t="inlineStr">
        <is>
          <t>MILITARES</t>
        </is>
      </c>
      <c r="D314" s="169" t="inlineStr">
        <is>
          <t>Capitán de Navío</t>
        </is>
      </c>
      <c r="E314" s="170">
        <f>IF($J314="NO","",IF($M314="","",$M314))</f>
        <v/>
      </c>
      <c r="F314" s="161" t="inlineStr">
        <is>
          <t>Oxley Lizana, José Miguel</t>
        </is>
      </c>
      <c r="G314" s="169" t="inlineStr">
        <is>
          <t>José Miguel</t>
        </is>
      </c>
      <c r="H314" s="169" t="inlineStr">
        <is>
          <t>Oxley</t>
        </is>
      </c>
      <c r="I314" s="169" t="inlineStr">
        <is>
          <t>Lizana</t>
        </is>
      </c>
      <c r="J314" s="152" t="inlineStr">
        <is>
          <t>SI</t>
        </is>
      </c>
      <c r="K314" s="169" t="inlineStr">
        <is>
          <t>Jefe Estado Mayor de la Segunda Zona Naval y Comandante de la Base Naval Talcahuano</t>
        </is>
      </c>
      <c r="L314" s="161" t="n"/>
      <c r="M314" s="162" t="inlineStr">
        <is>
          <t>LATERAL</t>
        </is>
      </c>
      <c r="N314" s="162">
        <f>IF($J314="NO","NO","SI")</f>
        <v/>
      </c>
      <c r="O314" s="162">
        <f>IF($J314="SI","🟢",IF($J314="NO","🔴","🟡"))</f>
        <v/>
      </c>
      <c r="P314" s="162" t="inlineStr"/>
    </row>
    <row r="315" ht="24" customHeight="1">
      <c r="A315" s="158" t="n">
        <v>314</v>
      </c>
      <c r="B315" s="158" t="n">
        <v>314</v>
      </c>
      <c r="C315" s="161" t="inlineStr">
        <is>
          <t>MILITARES</t>
        </is>
      </c>
      <c r="D315" s="161" t="inlineStr">
        <is>
          <t>Capitán de Navío</t>
        </is>
      </c>
      <c r="E315" s="162">
        <f>IF($J315="NO","",IF($M315="","",$M315))</f>
        <v/>
      </c>
      <c r="F315" s="161" t="inlineStr">
        <is>
          <t>Pulleghini Flores, Alessandro</t>
        </is>
      </c>
      <c r="G315" s="161" t="inlineStr">
        <is>
          <t>Alessandro</t>
        </is>
      </c>
      <c r="H315" s="161" t="inlineStr">
        <is>
          <t>Pulleghini</t>
        </is>
      </c>
      <c r="I315" s="161" t="inlineStr">
        <is>
          <t>Flores</t>
        </is>
      </c>
      <c r="J315" s="152" t="inlineStr">
        <is>
          <t>SI</t>
        </is>
      </c>
      <c r="K315" s="161" t="inlineStr">
        <is>
          <t>Edecán SEPRE</t>
        </is>
      </c>
      <c r="L315" s="161" t="n"/>
      <c r="M315" s="162" t="inlineStr">
        <is>
          <t>VIP</t>
        </is>
      </c>
      <c r="N315" s="162">
        <f>IF($J315="NO","NO","SI")</f>
        <v/>
      </c>
      <c r="O315" s="162">
        <f>IF($J315="SI","🟢",IF($J315="NO","🔴","🟡"))</f>
        <v/>
      </c>
      <c r="P315" s="162" t="inlineStr"/>
    </row>
    <row r="316" ht="24" customHeight="1">
      <c r="A316" s="158" t="n">
        <v>315</v>
      </c>
      <c r="B316" s="158" t="n">
        <v>315</v>
      </c>
      <c r="C316" s="169" t="inlineStr">
        <is>
          <t>MILITARES</t>
        </is>
      </c>
      <c r="D316" s="169" t="inlineStr">
        <is>
          <t>Capitán de Fragata</t>
        </is>
      </c>
      <c r="E316" s="170">
        <f>IF($J316="NO","",IF($M316="","",$M316))</f>
        <v/>
      </c>
      <c r="F316" s="161" t="inlineStr">
        <is>
          <t>Berg Aldoney, Pablo</t>
        </is>
      </c>
      <c r="G316" s="169" t="inlineStr">
        <is>
          <t>Pablo</t>
        </is>
      </c>
      <c r="H316" s="169" t="inlineStr">
        <is>
          <t>Berg</t>
        </is>
      </c>
      <c r="I316" s="169" t="inlineStr">
        <is>
          <t>Aldoney</t>
        </is>
      </c>
      <c r="J316" s="152" t="inlineStr">
        <is>
          <t>SI</t>
        </is>
      </c>
      <c r="K316" s="169" t="inlineStr">
        <is>
          <t>AYUDORALM</t>
        </is>
      </c>
      <c r="L316" s="161" t="n"/>
      <c r="M316" s="162" t="inlineStr">
        <is>
          <t>VIP</t>
        </is>
      </c>
      <c r="N316" s="162">
        <f>IF($J316="NO","NO","SI")</f>
        <v/>
      </c>
      <c r="O316" s="162">
        <f>IF($J316="SI","🟢",IF($J316="NO","🔴","🟡"))</f>
        <v/>
      </c>
      <c r="P316" s="162" t="inlineStr"/>
    </row>
    <row r="317" ht="24" customHeight="1">
      <c r="A317" s="158" t="n">
        <v>316</v>
      </c>
      <c r="B317" s="158" t="n">
        <v>316</v>
      </c>
      <c r="C317" s="169" t="inlineStr">
        <is>
          <t>MILITARES</t>
        </is>
      </c>
      <c r="D317" s="169" t="inlineStr">
        <is>
          <t>Capitán de NavÍo IM</t>
        </is>
      </c>
      <c r="E317" s="170">
        <f>IF($J317="NO","",IF($M317="","",$M317))</f>
        <v/>
      </c>
      <c r="F317" s="161" t="inlineStr">
        <is>
          <t>Negrete Cristi, César</t>
        </is>
      </c>
      <c r="G317" s="169" t="inlineStr">
        <is>
          <t>César</t>
        </is>
      </c>
      <c r="H317" s="169" t="inlineStr">
        <is>
          <t>Negrete</t>
        </is>
      </c>
      <c r="I317" s="169" t="inlineStr">
        <is>
          <t>Cristi</t>
        </is>
      </c>
      <c r="J317" s="152" t="inlineStr">
        <is>
          <t>SI</t>
        </is>
      </c>
      <c r="K317" s="169" t="inlineStr">
        <is>
          <t>Oficial Enlace Armada de las SSFFAA</t>
        </is>
      </c>
      <c r="L317" s="161" t="n"/>
      <c r="M317" s="162" t="inlineStr">
        <is>
          <t>LATERAL</t>
        </is>
      </c>
      <c r="N317" s="162">
        <f>IF($J317="NO","NO","SI")</f>
        <v/>
      </c>
      <c r="O317" s="162">
        <f>IF($J317="SI","🟢",IF($J317="NO","🔴","🟡"))</f>
        <v/>
      </c>
      <c r="P317" s="162" t="inlineStr"/>
    </row>
    <row r="318" ht="24" customHeight="1">
      <c r="A318" s="158" t="n">
        <v>317</v>
      </c>
      <c r="B318" s="158" t="n">
        <v>317</v>
      </c>
      <c r="C318" s="169" t="inlineStr">
        <is>
          <t>MILITARES</t>
        </is>
      </c>
      <c r="D318" s="169" t="inlineStr">
        <is>
          <t>Capitán de Navío</t>
        </is>
      </c>
      <c r="E318" s="170">
        <f>IF($J318="NO","",IF($M318="","",$M318))</f>
        <v/>
      </c>
      <c r="F318" s="161" t="inlineStr">
        <is>
          <t>Marambio Taylor, Christian</t>
        </is>
      </c>
      <c r="G318" s="169" t="inlineStr">
        <is>
          <t>Christian</t>
        </is>
      </c>
      <c r="H318" s="169" t="inlineStr">
        <is>
          <t>Marambio</t>
        </is>
      </c>
      <c r="I318" s="169" t="inlineStr">
        <is>
          <t>Taylor</t>
        </is>
      </c>
      <c r="J318" s="152" t="inlineStr">
        <is>
          <t>SI</t>
        </is>
      </c>
      <c r="K318" s="169" t="inlineStr">
        <is>
          <t>Edecan Presidente del Senado</t>
        </is>
      </c>
      <c r="L318" s="161" t="n"/>
      <c r="M318" s="162" t="inlineStr">
        <is>
          <t>VIP</t>
        </is>
      </c>
      <c r="N318" s="162">
        <f>IF($J318="NO","NO","SI")</f>
        <v/>
      </c>
      <c r="O318" s="162">
        <f>IF($J318="SI","🟢",IF($J318="NO","🔴","🟡"))</f>
        <v/>
      </c>
      <c r="P318" s="162" t="inlineStr"/>
    </row>
    <row r="319" ht="24" customHeight="1">
      <c r="A319" s="158" t="n">
        <v>318</v>
      </c>
      <c r="B319" s="158" t="n">
        <v>318</v>
      </c>
      <c r="C319" s="161" t="inlineStr">
        <is>
          <t>MILITARES</t>
        </is>
      </c>
      <c r="D319" s="161" t="inlineStr">
        <is>
          <t>Capitán de Fragata</t>
        </is>
      </c>
      <c r="E319" s="162">
        <f>IF($J319="NO","",IF($M319="","",$M319))</f>
        <v/>
      </c>
      <c r="F319" s="161" t="inlineStr">
        <is>
          <t>Opazo Rojas, Joaquín</t>
        </is>
      </c>
      <c r="G319" s="161" t="inlineStr">
        <is>
          <t xml:space="preserve">Joaquín </t>
        </is>
      </c>
      <c r="H319" s="161" t="inlineStr">
        <is>
          <t>Opazo</t>
        </is>
      </c>
      <c r="I319" s="161" t="inlineStr">
        <is>
          <t>Rojas</t>
        </is>
      </c>
      <c r="J319" s="152" t="inlineStr">
        <is>
          <t>SI</t>
        </is>
      </c>
      <c r="K319" s="161" t="inlineStr">
        <is>
          <t>Ayudor MINDEF</t>
        </is>
      </c>
      <c r="L319" s="161" t="n"/>
      <c r="M319" s="162" t="inlineStr">
        <is>
          <t>VIP</t>
        </is>
      </c>
      <c r="N319" s="162">
        <f>IF($J319="NO","NO","SI")</f>
        <v/>
      </c>
      <c r="O319" s="162">
        <f>IF($J319="SI","🟢",IF($J319="NO","🔴","🟡"))</f>
        <v/>
      </c>
      <c r="P319" s="162" t="inlineStr"/>
    </row>
    <row r="320" ht="24" customHeight="1">
      <c r="A320" s="158" t="n">
        <v>319</v>
      </c>
      <c r="B320" s="158" t="n">
        <v>319</v>
      </c>
      <c r="C320" s="161" t="inlineStr">
        <is>
          <t>MILITARES</t>
        </is>
      </c>
      <c r="D320" s="161" t="inlineStr">
        <is>
          <t>Capitán de Fragata</t>
        </is>
      </c>
      <c r="E320" s="162">
        <f>IF($J320="NO","",IF($M320="","",$M320))</f>
        <v/>
      </c>
      <c r="F320" s="161" t="inlineStr">
        <is>
          <t>González Otero, Luis</t>
        </is>
      </c>
      <c r="G320" s="161" t="inlineStr">
        <is>
          <t xml:space="preserve">Luis </t>
        </is>
      </c>
      <c r="H320" s="161" t="inlineStr">
        <is>
          <t>González</t>
        </is>
      </c>
      <c r="I320" s="161" t="inlineStr">
        <is>
          <t>Otero</t>
        </is>
      </c>
      <c r="J320" s="152" t="inlineStr">
        <is>
          <t>SI</t>
        </is>
      </c>
      <c r="K320" s="161" t="inlineStr">
        <is>
          <t>Ayudor VA peruano</t>
        </is>
      </c>
      <c r="L320" s="161" t="n"/>
      <c r="M320" s="162" t="inlineStr">
        <is>
          <t>VIP</t>
        </is>
      </c>
      <c r="N320" s="162">
        <f>IF($J320="NO","NO","SI")</f>
        <v/>
      </c>
      <c r="O320" s="162">
        <f>IF($J320="SI","🟢",IF($J320="NO","🔴","🟡"))</f>
        <v/>
      </c>
      <c r="P320" s="162" t="inlineStr"/>
    </row>
    <row r="321" ht="24" customHeight="1">
      <c r="A321" s="158" t="n">
        <v>320</v>
      </c>
      <c r="B321" s="158" t="n">
        <v>320</v>
      </c>
      <c r="C321" s="169" t="inlineStr">
        <is>
          <t>MILITARES</t>
        </is>
      </c>
      <c r="D321" s="169" t="inlineStr">
        <is>
          <t>Teniente Primero</t>
        </is>
      </c>
      <c r="E321" s="170">
        <f>IF($J321="NO","",IF($M321="","",$M321))</f>
        <v/>
      </c>
      <c r="F321" s="161" t="inlineStr">
        <is>
          <t>Ganga Marcadé, Nicolás</t>
        </is>
      </c>
      <c r="G321" s="169" t="inlineStr">
        <is>
          <t>Nicolás</t>
        </is>
      </c>
      <c r="H321" s="169" t="inlineStr">
        <is>
          <t>Ganga</t>
        </is>
      </c>
      <c r="I321" s="169" t="inlineStr">
        <is>
          <t>Marcadé</t>
        </is>
      </c>
      <c r="J321" s="152" t="inlineStr">
        <is>
          <t>SI</t>
        </is>
      </c>
      <c r="K321" s="169" t="inlineStr">
        <is>
          <t>Ayudor SEZONA</t>
        </is>
      </c>
      <c r="L321" s="161" t="n"/>
      <c r="M321" s="162" t="inlineStr">
        <is>
          <t>LATERAL</t>
        </is>
      </c>
      <c r="N321" s="162">
        <f>IF($J321="NO","NO","SI")</f>
        <v/>
      </c>
      <c r="O321" s="162">
        <f>IF($J321="SI","🟢",IF($J321="NO","🔴","🟡"))</f>
        <v/>
      </c>
      <c r="P321" s="162" t="inlineStr"/>
    </row>
    <row r="322" ht="24" customHeight="1">
      <c r="A322" s="158" t="n">
        <v>321</v>
      </c>
      <c r="B322" s="158" t="n">
        <v>321</v>
      </c>
      <c r="C322" s="161" t="inlineStr">
        <is>
          <t>MILITARES</t>
        </is>
      </c>
      <c r="D322" s="161" t="inlineStr">
        <is>
          <t>Teniente Primero</t>
        </is>
      </c>
      <c r="E322" s="162">
        <f>IF($J322="NO","",IF($M322="","",$M322))</f>
        <v/>
      </c>
      <c r="F322" s="161" t="inlineStr">
        <is>
          <t>Jimenez San Martín, Ignacio</t>
        </is>
      </c>
      <c r="G322" s="161" t="inlineStr">
        <is>
          <t>Ignacio</t>
        </is>
      </c>
      <c r="H322" s="161" t="inlineStr">
        <is>
          <t>Jimenez</t>
        </is>
      </c>
      <c r="I322" s="161" t="inlineStr">
        <is>
          <t>San Martín</t>
        </is>
      </c>
      <c r="J322" s="152" t="inlineStr">
        <is>
          <t>SI</t>
        </is>
      </c>
      <c r="K322" s="161" t="inlineStr">
        <is>
          <t>Ayudor SUBSECDEF</t>
        </is>
      </c>
      <c r="L322" s="161" t="n"/>
      <c r="M322" s="162" t="inlineStr">
        <is>
          <t>LATERAL</t>
        </is>
      </c>
      <c r="N322" s="162">
        <f>IF($J322="NO","NO","SI")</f>
        <v/>
      </c>
      <c r="O322" s="162">
        <f>IF($J322="SI","🟢",IF($J322="NO","🔴","🟡"))</f>
        <v/>
      </c>
      <c r="P322" s="162" t="inlineStr"/>
    </row>
    <row r="323" ht="24" customHeight="1">
      <c r="A323" s="158" t="n">
        <v>322</v>
      </c>
      <c r="B323" s="158" t="n">
        <v>322</v>
      </c>
      <c r="C323" s="169" t="inlineStr">
        <is>
          <t>MILITARES</t>
        </is>
      </c>
      <c r="D323" s="169" t="inlineStr">
        <is>
          <t>Teniente Segundo</t>
        </is>
      </c>
      <c r="E323" s="170">
        <f>IF($J323="NO","",IF($M323="","",$M323))</f>
        <v/>
      </c>
      <c r="F323" s="161" t="inlineStr">
        <is>
          <t>Severino Salamanca, Daniela</t>
        </is>
      </c>
      <c r="G323" s="169" t="inlineStr">
        <is>
          <t>Daniela</t>
        </is>
      </c>
      <c r="H323" s="169" t="inlineStr">
        <is>
          <t>Severino</t>
        </is>
      </c>
      <c r="I323" s="169" t="inlineStr">
        <is>
          <t>Salamanca</t>
        </is>
      </c>
      <c r="J323" s="152" t="inlineStr">
        <is>
          <t>SI</t>
        </is>
      </c>
      <c r="K323" s="169" t="inlineStr">
        <is>
          <t>Ayudor FUERSUB</t>
        </is>
      </c>
      <c r="L323" s="161" t="n"/>
      <c r="M323" s="162" t="inlineStr">
        <is>
          <t>LATERAL</t>
        </is>
      </c>
      <c r="N323" s="162">
        <f>IF($J323="NO","NO","SI")</f>
        <v/>
      </c>
      <c r="O323" s="162">
        <f>IF($J323="SI","🟢",IF($J323="NO","🔴","🟡"))</f>
        <v/>
      </c>
      <c r="P323" s="162" t="inlineStr"/>
    </row>
    <row r="324" ht="24" customHeight="1">
      <c r="A324" s="158" t="n">
        <v>323</v>
      </c>
      <c r="B324" s="158" t="n">
        <v>323</v>
      </c>
      <c r="C324" s="161" t="inlineStr">
        <is>
          <t>MILITARES</t>
        </is>
      </c>
      <c r="D324" s="161" t="inlineStr">
        <is>
          <t>Suboficial Mayor</t>
        </is>
      </c>
      <c r="E324" s="162">
        <f>IF($J324="NO","",IF($M324="","",$M324))</f>
        <v/>
      </c>
      <c r="F324" s="161" t="inlineStr">
        <is>
          <t>Ramos Santander, Guillermo</t>
        </is>
      </c>
      <c r="G324" s="161" t="inlineStr">
        <is>
          <t>Guillermo</t>
        </is>
      </c>
      <c r="H324" s="161" t="inlineStr">
        <is>
          <t>Ramos</t>
        </is>
      </c>
      <c r="I324" s="161" t="inlineStr">
        <is>
          <t>Santander</t>
        </is>
      </c>
      <c r="J324" s="152" t="inlineStr">
        <is>
          <t>SI</t>
        </is>
      </c>
      <c r="K324" s="161" t="inlineStr">
        <is>
          <t>Condestable Mayor de la Armada</t>
        </is>
      </c>
      <c r="L324" s="161" t="n"/>
      <c r="M324" s="162" t="inlineStr">
        <is>
          <t>LATERAL</t>
        </is>
      </c>
      <c r="N324" s="162">
        <f>IF($J324="NO","NO","SI")</f>
        <v/>
      </c>
      <c r="O324" s="162">
        <f>IF($J324="SI","🟢",IF($J324="NO","🔴","🟡"))</f>
        <v/>
      </c>
      <c r="P324" s="162" t="inlineStr"/>
    </row>
    <row r="325" ht="24" customHeight="1">
      <c r="A325" s="158" t="n">
        <v>324</v>
      </c>
      <c r="B325" s="158" t="n">
        <v>324</v>
      </c>
      <c r="C325" s="169" t="inlineStr">
        <is>
          <t>MILITARES</t>
        </is>
      </c>
      <c r="D325" s="169" t="inlineStr">
        <is>
          <t>Suboficial Mayor</t>
        </is>
      </c>
      <c r="E325" s="170">
        <f>IF($J325="NO","",IF($M325="","",$M325))</f>
        <v/>
      </c>
      <c r="F325" s="161" t="inlineStr">
        <is>
          <t>Sepulveda Zenteno, Javier</t>
        </is>
      </c>
      <c r="G325" s="169" t="inlineStr">
        <is>
          <t>Javier</t>
        </is>
      </c>
      <c r="H325" s="169" t="inlineStr">
        <is>
          <t>Sepulveda</t>
        </is>
      </c>
      <c r="I325" s="169" t="inlineStr">
        <is>
          <t>Zenteno</t>
        </is>
      </c>
      <c r="J325" s="152" t="inlineStr">
        <is>
          <t>SI</t>
        </is>
      </c>
      <c r="K325" s="169" t="inlineStr">
        <is>
          <t>Condestable Mayor de la Segunda Zona Naval</t>
        </is>
      </c>
      <c r="L325" s="161" t="n"/>
      <c r="M325" s="162" t="inlineStr">
        <is>
          <t>LATERAL</t>
        </is>
      </c>
      <c r="N325" s="162">
        <f>IF($J325="NO","NO","SI")</f>
        <v/>
      </c>
      <c r="O325" s="162">
        <f>IF($J325="SI","🟢",IF($J325="NO","🔴","🟡"))</f>
        <v/>
      </c>
      <c r="P325" s="162" t="inlineStr"/>
    </row>
    <row r="326" ht="24" customHeight="1">
      <c r="A326" s="158" t="n">
        <v>325</v>
      </c>
      <c r="B326" s="158" t="n">
        <v>325</v>
      </c>
      <c r="C326" s="161" t="inlineStr">
        <is>
          <t>MILITARES</t>
        </is>
      </c>
      <c r="D326" s="161" t="inlineStr">
        <is>
          <t>Coronel (Av.)</t>
        </is>
      </c>
      <c r="E326" s="162">
        <f>IF($J326="NO","",IF($M326="","",$M326))</f>
        <v/>
      </c>
      <c r="F326" s="161" t="inlineStr">
        <is>
          <t>Rauwolf , Christian</t>
        </is>
      </c>
      <c r="G326" s="161" t="inlineStr">
        <is>
          <t>Christian</t>
        </is>
      </c>
      <c r="H326" s="161" t="inlineStr">
        <is>
          <t>Rauwolf</t>
        </is>
      </c>
      <c r="I326" s="161" t="n"/>
      <c r="J326" s="157" t="inlineStr">
        <is>
          <t>NO</t>
        </is>
      </c>
      <c r="K326" s="161" t="inlineStr">
        <is>
          <t>Agregado de Defensa de Alemania</t>
        </is>
      </c>
      <c r="L326" s="161" t="n"/>
      <c r="M326" s="162" t="inlineStr"/>
      <c r="N326" s="162">
        <f>IF($J326="NO","NO","SI")</f>
        <v/>
      </c>
      <c r="O326" s="162">
        <f>IF($J326="SI","🟢",IF($J326="NO","🔴","🟡"))</f>
        <v/>
      </c>
      <c r="P326" s="162" t="inlineStr"/>
    </row>
    <row r="327" ht="24" customHeight="1">
      <c r="A327" s="158" t="n">
        <v>326</v>
      </c>
      <c r="B327" s="158" t="n">
        <v>326</v>
      </c>
      <c r="C327" s="161" t="inlineStr">
        <is>
          <t>MILITARES</t>
        </is>
      </c>
      <c r="D327" s="161" t="inlineStr">
        <is>
          <t>Capitán de Navio IM</t>
        </is>
      </c>
      <c r="E327" s="162">
        <f>IF($J327="NO","",IF($M327="","",$M327))</f>
        <v/>
      </c>
      <c r="F327" s="161" t="inlineStr">
        <is>
          <t>Brahm Teke, Cristian</t>
        </is>
      </c>
      <c r="G327" s="161" t="inlineStr">
        <is>
          <t>Cristian</t>
        </is>
      </c>
      <c r="H327" s="161" t="inlineStr">
        <is>
          <t xml:space="preserve">Brahm </t>
        </is>
      </c>
      <c r="I327" s="161" t="inlineStr">
        <is>
          <t>Teke</t>
        </is>
      </c>
      <c r="J327" s="152" t="inlineStr">
        <is>
          <t>SI</t>
        </is>
      </c>
      <c r="K327" s="161" t="inlineStr">
        <is>
          <t xml:space="preserve">Oficial enlace Agregados Navales </t>
        </is>
      </c>
      <c r="L327" s="161" t="n"/>
      <c r="M327" s="162" t="inlineStr">
        <is>
          <t>LATERAL</t>
        </is>
      </c>
      <c r="N327" s="162">
        <f>IF($J327="NO","NO","SI")</f>
        <v/>
      </c>
      <c r="O327" s="162">
        <f>IF($J327="SI","🟢",IF($J327="NO","🔴","🟡"))</f>
        <v/>
      </c>
      <c r="P327" s="162" t="inlineStr"/>
    </row>
    <row r="328" ht="24" customHeight="1">
      <c r="A328" s="158" t="n">
        <v>327</v>
      </c>
      <c r="B328" s="158" t="n">
        <v>327</v>
      </c>
      <c r="C328" s="169" t="inlineStr">
        <is>
          <t>MILITARES</t>
        </is>
      </c>
      <c r="D328" s="169" t="inlineStr">
        <is>
          <t>Capitán de Navío</t>
        </is>
      </c>
      <c r="E328" s="170">
        <f>IF($J328="NO","",IF($M328="","",$M328))</f>
        <v/>
      </c>
      <c r="F328" s="161" t="inlineStr">
        <is>
          <t>Corvalán , Daniel</t>
        </is>
      </c>
      <c r="G328" s="169" t="inlineStr">
        <is>
          <t>Daniel</t>
        </is>
      </c>
      <c r="H328" s="169" t="inlineStr">
        <is>
          <t>Corvalán</t>
        </is>
      </c>
      <c r="I328" s="169" t="n"/>
      <c r="J328" s="152" t="inlineStr">
        <is>
          <t>SI</t>
        </is>
      </c>
      <c r="K328" s="169" t="inlineStr">
        <is>
          <t>Agregado Naval de Argentina</t>
        </is>
      </c>
      <c r="L328" s="161" t="n"/>
      <c r="M328" s="162" t="inlineStr">
        <is>
          <t>LATERAL</t>
        </is>
      </c>
      <c r="N328" s="162">
        <f>IF($J328="NO","NO","SI")</f>
        <v/>
      </c>
      <c r="O328" s="162">
        <f>IF($J328="SI","🟢",IF($J328="NO","🔴","🟡"))</f>
        <v/>
      </c>
      <c r="P328" s="162" t="inlineStr"/>
    </row>
    <row r="329" ht="24" customHeight="1">
      <c r="A329" s="158" t="n">
        <v>328</v>
      </c>
      <c r="B329" s="158" t="n">
        <v>328</v>
      </c>
      <c r="C329" s="161" t="inlineStr">
        <is>
          <t>MILITARES</t>
        </is>
      </c>
      <c r="D329" s="161" t="inlineStr">
        <is>
          <t>Capitán de Navío</t>
        </is>
      </c>
      <c r="E329" s="162">
        <f>IF($J329="NO","",IF($M329="","",$M329))</f>
        <v/>
      </c>
      <c r="F329" s="161" t="inlineStr">
        <is>
          <t>Tojal Do Vale, Carlos</t>
        </is>
      </c>
      <c r="G329" s="161" t="inlineStr">
        <is>
          <t>Carlos</t>
        </is>
      </c>
      <c r="H329" s="161" t="inlineStr">
        <is>
          <t>Tojal</t>
        </is>
      </c>
      <c r="I329" s="161" t="inlineStr">
        <is>
          <t>Do Vale</t>
        </is>
      </c>
      <c r="J329" s="157" t="inlineStr">
        <is>
          <t>NO</t>
        </is>
      </c>
      <c r="K329" s="161" t="inlineStr">
        <is>
          <t>Agregado de Defensa y Naval Brasil</t>
        </is>
      </c>
      <c r="L329" s="161" t="n"/>
      <c r="M329" s="162" t="inlineStr">
        <is>
          <t>LATERAL</t>
        </is>
      </c>
      <c r="N329" s="162">
        <f>IF($J329="NO","NO","SI")</f>
        <v/>
      </c>
      <c r="O329" s="162">
        <f>IF($J329="SI","🟢",IF($J329="NO","🔴","🟡"))</f>
        <v/>
      </c>
      <c r="P329" s="162" t="inlineStr"/>
    </row>
    <row r="330" ht="24" customHeight="1">
      <c r="A330" s="158" t="n">
        <v>329</v>
      </c>
      <c r="B330" s="158" t="n">
        <v>329</v>
      </c>
      <c r="C330" s="169" t="inlineStr">
        <is>
          <t>MILITARES</t>
        </is>
      </c>
      <c r="D330" s="169" t="inlineStr">
        <is>
          <t>Capitán de Navío</t>
        </is>
      </c>
      <c r="E330" s="170">
        <f>IF($J330="NO","",IF($M330="","",$M330))</f>
        <v/>
      </c>
      <c r="F330" s="161" t="inlineStr">
        <is>
          <t>Desormeaux , Chantal</t>
        </is>
      </c>
      <c r="G330" s="169" t="inlineStr">
        <is>
          <t>Chantal</t>
        </is>
      </c>
      <c r="H330" s="169" t="inlineStr">
        <is>
          <t>Desormeaux</t>
        </is>
      </c>
      <c r="I330" s="169" t="n"/>
      <c r="J330" s="152" t="inlineStr">
        <is>
          <t>SI</t>
        </is>
      </c>
      <c r="K330" s="169" t="inlineStr">
        <is>
          <t>Agregado de Defensa de Canadá</t>
        </is>
      </c>
      <c r="L330" s="161" t="n"/>
      <c r="M330" s="162" t="inlineStr">
        <is>
          <t>LATERAL</t>
        </is>
      </c>
      <c r="N330" s="162">
        <f>IF($J330="NO","NO","SI")</f>
        <v/>
      </c>
      <c r="O330" s="162">
        <f>IF($J330="SI","🟢",IF($J330="NO","🔴","🟡"))</f>
        <v/>
      </c>
      <c r="P330" s="162" t="inlineStr"/>
    </row>
    <row r="331" ht="24" customHeight="1">
      <c r="A331" s="158" t="n">
        <v>330</v>
      </c>
      <c r="B331" s="158" t="n">
        <v>330</v>
      </c>
      <c r="C331" s="161" t="inlineStr">
        <is>
          <t>MILITARES</t>
        </is>
      </c>
      <c r="D331" s="161" t="inlineStr">
        <is>
          <t>Coronel Superior</t>
        </is>
      </c>
      <c r="E331" s="162">
        <f>IF($J331="NO","",IF($M331="","",$M331))</f>
        <v/>
      </c>
      <c r="F331" s="161" t="inlineStr">
        <is>
          <t>Wang , Hui</t>
        </is>
      </c>
      <c r="G331" s="161" t="inlineStr">
        <is>
          <t>Hui</t>
        </is>
      </c>
      <c r="H331" s="161" t="inlineStr">
        <is>
          <t>Wang</t>
        </is>
      </c>
      <c r="I331" s="161" t="n"/>
      <c r="J331" s="157" t="inlineStr">
        <is>
          <t>NO</t>
        </is>
      </c>
      <c r="K331" s="161" t="inlineStr">
        <is>
          <t>Agregado de Defensa de la República Popular China.</t>
        </is>
      </c>
      <c r="L331" s="161" t="n"/>
      <c r="M331" s="162" t="inlineStr">
        <is>
          <t>LATERAL</t>
        </is>
      </c>
      <c r="N331" s="162">
        <f>IF($J331="NO","NO","SI")</f>
        <v/>
      </c>
      <c r="O331" s="162">
        <f>IF($J331="SI","🟢",IF($J331="NO","🔴","🟡"))</f>
        <v/>
      </c>
      <c r="P331" s="162" t="inlineStr"/>
    </row>
    <row r="332" ht="24" customHeight="1">
      <c r="A332" s="158" t="n">
        <v>331</v>
      </c>
      <c r="B332" s="158" t="n">
        <v>331</v>
      </c>
      <c r="C332" s="169" t="inlineStr">
        <is>
          <t>MILITARES</t>
        </is>
      </c>
      <c r="D332" s="169" t="inlineStr">
        <is>
          <t>Teniente Coronel</t>
        </is>
      </c>
      <c r="E332" s="170">
        <f>IF($J332="NO","",IF($M332="","",$M332))</f>
        <v/>
      </c>
      <c r="F332" s="161" t="inlineStr">
        <is>
          <t>Chen , Chen</t>
        </is>
      </c>
      <c r="G332" s="169" t="inlineStr">
        <is>
          <t>Chen</t>
        </is>
      </c>
      <c r="H332" s="169" t="inlineStr">
        <is>
          <t>Chen</t>
        </is>
      </c>
      <c r="I332" s="169" t="n"/>
      <c r="J332" s="156" t="inlineStr">
        <is>
          <t>PENDIENTE</t>
        </is>
      </c>
      <c r="K332" s="169" t="inlineStr">
        <is>
          <t>Agregado de Defensa Adjunto de la República Popular China.</t>
        </is>
      </c>
      <c r="L332" s="161" t="n"/>
      <c r="M332" s="162" t="inlineStr">
        <is>
          <t>LATERAL</t>
        </is>
      </c>
      <c r="N332" s="162">
        <f>IF($J332="NO","NO","SI")</f>
        <v/>
      </c>
      <c r="O332" s="162">
        <f>IF($J332="SI","🟢",IF($J332="NO","🔴","🟡"))</f>
        <v/>
      </c>
      <c r="P332" s="162" t="inlineStr"/>
    </row>
    <row r="333" ht="24" customHeight="1">
      <c r="A333" s="158" t="n">
        <v>332</v>
      </c>
      <c r="B333" s="158" t="n">
        <v>332</v>
      </c>
      <c r="C333" s="161" t="inlineStr">
        <is>
          <t>MILITARES</t>
        </is>
      </c>
      <c r="D333" s="161" t="inlineStr">
        <is>
          <t>Capitán de Navío</t>
        </is>
      </c>
      <c r="E333" s="162">
        <f>IF($J333="NO","",IF($M333="","",$M333))</f>
        <v/>
      </c>
      <c r="F333" s="161" t="inlineStr">
        <is>
          <t>Araújo Fernández, Ranulfo</t>
        </is>
      </c>
      <c r="G333" s="161" t="inlineStr">
        <is>
          <t>Ranulfo</t>
        </is>
      </c>
      <c r="H333" s="161" t="inlineStr">
        <is>
          <t>Araújo</t>
        </is>
      </c>
      <c r="I333" s="161" t="inlineStr">
        <is>
          <t>Fernández</t>
        </is>
      </c>
      <c r="J333" s="157" t="inlineStr">
        <is>
          <t>NO</t>
        </is>
      </c>
      <c r="K333" s="161" t="inlineStr">
        <is>
          <t>Agregado Naval de Colombia</t>
        </is>
      </c>
      <c r="L333" s="161" t="n"/>
      <c r="M333" s="162" t="inlineStr"/>
      <c r="N333" s="162">
        <f>IF($J333="NO","NO","SI")</f>
        <v/>
      </c>
      <c r="O333" s="162">
        <f>IF($J333="SI","🟢",IF($J333="NO","🔴","🟡"))</f>
        <v/>
      </c>
      <c r="P333" s="162" t="inlineStr"/>
    </row>
    <row r="334" ht="24" customHeight="1">
      <c r="A334" s="158" t="n">
        <v>333</v>
      </c>
      <c r="B334" s="158" t="n">
        <v>333</v>
      </c>
      <c r="C334" s="169" t="inlineStr">
        <is>
          <t>MILITARES</t>
        </is>
      </c>
      <c r="D334" s="169" t="inlineStr">
        <is>
          <t>Teniente Coronel</t>
        </is>
      </c>
      <c r="E334" s="170">
        <f>IF($J334="NO","",IF($M334="","",$M334))</f>
        <v/>
      </c>
      <c r="F334" s="161" t="inlineStr">
        <is>
          <t>Park , Byoung-Gun</t>
        </is>
      </c>
      <c r="G334" s="169" t="inlineStr">
        <is>
          <t>Byoung-Gun</t>
        </is>
      </c>
      <c r="H334" s="169" t="inlineStr">
        <is>
          <t>Park</t>
        </is>
      </c>
      <c r="I334" s="169" t="n"/>
      <c r="J334" s="152" t="inlineStr">
        <is>
          <t>SI</t>
        </is>
      </c>
      <c r="K334" s="169" t="inlineStr">
        <is>
          <t>Agregado de Defensa de Corea</t>
        </is>
      </c>
      <c r="L334" s="161" t="n"/>
      <c r="M334" s="162" t="inlineStr">
        <is>
          <t>LATERAL</t>
        </is>
      </c>
      <c r="N334" s="162">
        <f>IF($J334="NO","NO","SI")</f>
        <v/>
      </c>
      <c r="O334" s="162">
        <f>IF($J334="SI","🟢",IF($J334="NO","🔴","🟡"))</f>
        <v/>
      </c>
      <c r="P334" s="162" t="inlineStr"/>
    </row>
    <row r="335" ht="24" customHeight="1">
      <c r="A335" s="158" t="n">
        <v>334</v>
      </c>
      <c r="B335" s="158" t="n">
        <v>334</v>
      </c>
      <c r="C335" s="161" t="inlineStr">
        <is>
          <t>MILITARES</t>
        </is>
      </c>
      <c r="D335" s="161" t="inlineStr">
        <is>
          <t>Capitán de Navío</t>
        </is>
      </c>
      <c r="E335" s="162">
        <f>IF($J335="NO","",IF($M335="","",$M335))</f>
        <v/>
      </c>
      <c r="F335" s="161" t="inlineStr">
        <is>
          <t>Calderón Santamaría, Raul</t>
        </is>
      </c>
      <c r="G335" s="161" t="inlineStr">
        <is>
          <t>Raul</t>
        </is>
      </c>
      <c r="H335" s="161" t="inlineStr">
        <is>
          <t>Calderón</t>
        </is>
      </c>
      <c r="I335" s="161" t="inlineStr">
        <is>
          <t>Santamaría</t>
        </is>
      </c>
      <c r="J335" s="152" t="inlineStr">
        <is>
          <t>SI</t>
        </is>
      </c>
      <c r="K335" s="161" t="inlineStr">
        <is>
          <t>Agregado Naval de Ecuador</t>
        </is>
      </c>
      <c r="L335" s="161" t="n"/>
      <c r="M335" s="162" t="inlineStr">
        <is>
          <t>LATERAL</t>
        </is>
      </c>
      <c r="N335" s="162">
        <f>IF($J335="NO","NO","SI")</f>
        <v/>
      </c>
      <c r="O335" s="162">
        <f>IF($J335="SI","🟢",IF($J335="NO","🔴","🟡"))</f>
        <v/>
      </c>
      <c r="P335" s="162" t="inlineStr"/>
    </row>
    <row r="336" ht="24" customHeight="1">
      <c r="A336" s="158" t="n">
        <v>335</v>
      </c>
      <c r="B336" s="158" t="n">
        <v>335</v>
      </c>
      <c r="C336" s="169" t="inlineStr">
        <is>
          <t>MILITARES</t>
        </is>
      </c>
      <c r="D336" s="169" t="inlineStr">
        <is>
          <t>Capitán de Navío</t>
        </is>
      </c>
      <c r="E336" s="170">
        <f>IF($J336="NO","",IF($M336="","",$M336))</f>
        <v/>
      </c>
      <c r="F336" s="161" t="inlineStr">
        <is>
          <t>Ross , Tyler</t>
        </is>
      </c>
      <c r="G336" s="169" t="inlineStr">
        <is>
          <t>Tyler</t>
        </is>
      </c>
      <c r="H336" s="169" t="inlineStr">
        <is>
          <t>Ross</t>
        </is>
      </c>
      <c r="I336" s="169" t="n"/>
      <c r="J336" s="157" t="inlineStr">
        <is>
          <t>NO</t>
        </is>
      </c>
      <c r="K336" s="169" t="inlineStr">
        <is>
          <t>Agregado de Defensa y Naval de Estados Unidos</t>
        </is>
      </c>
      <c r="L336" s="161" t="n"/>
      <c r="M336" s="162" t="inlineStr">
        <is>
          <t>LATERAL</t>
        </is>
      </c>
      <c r="N336" s="162">
        <f>IF($J336="NO","NO","SI")</f>
        <v/>
      </c>
      <c r="O336" s="162">
        <f>IF($J336="SI","🟢",IF($J336="NO","🔴","🟡"))</f>
        <v/>
      </c>
      <c r="P336" s="162" t="inlineStr"/>
    </row>
    <row r="337" ht="24" customHeight="1">
      <c r="A337" s="158" t="n">
        <v>336</v>
      </c>
      <c r="B337" s="158" t="n">
        <v>336</v>
      </c>
      <c r="C337" s="161" t="inlineStr">
        <is>
          <t>MILITARES</t>
        </is>
      </c>
      <c r="D337" s="161" t="inlineStr">
        <is>
          <t>Capitán de Navío</t>
        </is>
      </c>
      <c r="E337" s="162">
        <f>IF($J337="NO","",IF($M337="","",$M337))</f>
        <v/>
      </c>
      <c r="F337" s="161" t="inlineStr">
        <is>
          <t>Benavides Sierra, Juan Luis</t>
        </is>
      </c>
      <c r="G337" s="161" t="inlineStr">
        <is>
          <t>Juan Luis</t>
        </is>
      </c>
      <c r="H337" s="161" t="inlineStr">
        <is>
          <t>Benavides</t>
        </is>
      </c>
      <c r="I337" s="161" t="inlineStr">
        <is>
          <t>Sierra</t>
        </is>
      </c>
      <c r="J337" s="157" t="inlineStr">
        <is>
          <t>NO</t>
        </is>
      </c>
      <c r="K337" s="161" t="inlineStr">
        <is>
          <t>Agregado de Defensa, Militar, Naval y Aéreo de España</t>
        </is>
      </c>
      <c r="L337" s="161" t="n"/>
      <c r="M337" s="162" t="inlineStr">
        <is>
          <t>LATERAL</t>
        </is>
      </c>
      <c r="N337" s="162">
        <f>IF($J337="NO","NO","SI")</f>
        <v/>
      </c>
      <c r="O337" s="162">
        <f>IF($J337="SI","🟢",IF($J337="NO","🔴","🟡"))</f>
        <v/>
      </c>
      <c r="P337" s="162" t="inlineStr"/>
    </row>
    <row r="338" ht="24" customHeight="1">
      <c r="A338" s="158" t="n">
        <v>337</v>
      </c>
      <c r="B338" s="158" t="n">
        <v>337</v>
      </c>
      <c r="C338" s="169" t="inlineStr">
        <is>
          <t>MILITARES</t>
        </is>
      </c>
      <c r="D338" s="169" t="inlineStr">
        <is>
          <t>Capitán de Navío</t>
        </is>
      </c>
      <c r="E338" s="170">
        <f>IF($J338="NO","",IF($M338="","",$M338))</f>
        <v/>
      </c>
      <c r="F338" s="161" t="inlineStr">
        <is>
          <t>Durbec , Numa</t>
        </is>
      </c>
      <c r="G338" s="169" t="inlineStr">
        <is>
          <t>Numa</t>
        </is>
      </c>
      <c r="H338" s="169" t="inlineStr">
        <is>
          <t>Durbec</t>
        </is>
      </c>
      <c r="I338" s="169" t="n"/>
      <c r="J338" s="157" t="inlineStr">
        <is>
          <t>NO</t>
        </is>
      </c>
      <c r="K338" s="169" t="inlineStr">
        <is>
          <t>Agregado de Defensa y Naval de Francia</t>
        </is>
      </c>
      <c r="L338" s="161" t="n"/>
      <c r="M338" s="162" t="inlineStr">
        <is>
          <t>LATERAL</t>
        </is>
      </c>
      <c r="N338" s="162">
        <f>IF($J338="NO","NO","SI")</f>
        <v/>
      </c>
      <c r="O338" s="162">
        <f>IF($J338="SI","🟢",IF($J338="NO","🔴","🟡"))</f>
        <v/>
      </c>
      <c r="P338" s="162" t="inlineStr"/>
    </row>
    <row r="339" ht="24" customHeight="1">
      <c r="A339" s="158" t="n">
        <v>338</v>
      </c>
      <c r="B339" s="158" t="n">
        <v>338</v>
      </c>
      <c r="C339" s="161" t="inlineStr">
        <is>
          <t>MILITARES</t>
        </is>
      </c>
      <c r="D339" s="161" t="inlineStr">
        <is>
          <t>Coronel</t>
        </is>
      </c>
      <c r="E339" s="162">
        <f>IF($J339="NO","",IF($M339="","",$M339))</f>
        <v/>
      </c>
      <c r="F339" s="161" t="inlineStr">
        <is>
          <t>Guy , Amit</t>
        </is>
      </c>
      <c r="G339" s="161" t="inlineStr">
        <is>
          <t>Amit</t>
        </is>
      </c>
      <c r="H339" s="161" t="inlineStr">
        <is>
          <t>Guy</t>
        </is>
      </c>
      <c r="I339" s="161" t="n"/>
      <c r="J339" s="157" t="inlineStr">
        <is>
          <t>NO</t>
        </is>
      </c>
      <c r="K339" s="161" t="inlineStr">
        <is>
          <t>Agregado de Defensa de Israel</t>
        </is>
      </c>
      <c r="L339" s="161" t="n"/>
      <c r="M339" s="162" t="inlineStr">
        <is>
          <t>LATERAL</t>
        </is>
      </c>
      <c r="N339" s="162">
        <f>IF($J339="NO","NO","SI")</f>
        <v/>
      </c>
      <c r="O339" s="162">
        <f>IF($J339="SI","🟢",IF($J339="NO","🔴","🟡"))</f>
        <v/>
      </c>
      <c r="P339" s="162" t="inlineStr"/>
    </row>
    <row r="340" ht="24" customHeight="1">
      <c r="A340" s="158" t="n">
        <v>339</v>
      </c>
      <c r="B340" s="158" t="n">
        <v>339</v>
      </c>
      <c r="C340" s="169" t="inlineStr">
        <is>
          <t>MILITARES</t>
        </is>
      </c>
      <c r="D340" s="169" t="inlineStr">
        <is>
          <t>Coronel</t>
        </is>
      </c>
      <c r="E340" s="170">
        <f>IF($J340="NO","",IF($M340="","",$M340))</f>
        <v/>
      </c>
      <c r="F340" s="161" t="inlineStr">
        <is>
          <t>Tanda , Francesco</t>
        </is>
      </c>
      <c r="G340" s="169" t="inlineStr">
        <is>
          <t>Francesco</t>
        </is>
      </c>
      <c r="H340" s="169" t="inlineStr">
        <is>
          <t>Tanda</t>
        </is>
      </c>
      <c r="I340" s="169" t="n"/>
      <c r="J340" s="157" t="inlineStr">
        <is>
          <t>NO</t>
        </is>
      </c>
      <c r="K340" s="169" t="inlineStr">
        <is>
          <t>Agregado de Defensa de Italia</t>
        </is>
      </c>
      <c r="L340" s="161" t="n"/>
      <c r="M340" s="162" t="inlineStr">
        <is>
          <t>LATERAL</t>
        </is>
      </c>
      <c r="N340" s="162">
        <f>IF($J340="NO","NO","SI")</f>
        <v/>
      </c>
      <c r="O340" s="162">
        <f>IF($J340="SI","🟢",IF($J340="NO","🔴","🟡"))</f>
        <v/>
      </c>
      <c r="P340" s="162" t="inlineStr"/>
    </row>
    <row r="341" ht="24" customHeight="1">
      <c r="A341" s="158" t="n">
        <v>340</v>
      </c>
      <c r="B341" s="158" t="n">
        <v>340</v>
      </c>
      <c r="C341" s="161" t="inlineStr">
        <is>
          <t>MILITARES</t>
        </is>
      </c>
      <c r="D341" s="161" t="inlineStr">
        <is>
          <t>Teniente Coronel</t>
        </is>
      </c>
      <c r="E341" s="162">
        <f>IF($J341="NO","",IF($M341="","",$M341))</f>
        <v/>
      </c>
      <c r="F341" s="161" t="inlineStr">
        <is>
          <t>Narita , Kengo</t>
        </is>
      </c>
      <c r="G341" s="161" t="inlineStr">
        <is>
          <t>Kengo</t>
        </is>
      </c>
      <c r="H341" s="161" t="inlineStr">
        <is>
          <t>Narita</t>
        </is>
      </c>
      <c r="I341" s="161" t="n"/>
      <c r="J341" s="152" t="inlineStr">
        <is>
          <t>SI</t>
        </is>
      </c>
      <c r="K341" s="161" t="inlineStr">
        <is>
          <t>Agregado de Defensa de Japón</t>
        </is>
      </c>
      <c r="L341" s="161" t="n"/>
      <c r="M341" s="162" t="inlineStr">
        <is>
          <t>LATERAL</t>
        </is>
      </c>
      <c r="N341" s="162">
        <f>IF($J341="NO","NO","SI")</f>
        <v/>
      </c>
      <c r="O341" s="162">
        <f>IF($J341="SI","🟢",IF($J341="NO","🔴","🟡"))</f>
        <v/>
      </c>
      <c r="P341" s="162" t="inlineStr"/>
    </row>
    <row r="342" ht="24" customHeight="1">
      <c r="A342" s="158" t="n">
        <v>341</v>
      </c>
      <c r="B342" s="158" t="n">
        <v>341</v>
      </c>
      <c r="C342" s="169" t="inlineStr">
        <is>
          <t>MILITARES</t>
        </is>
      </c>
      <c r="D342" s="169" t="inlineStr">
        <is>
          <t>Contraalmirante</t>
        </is>
      </c>
      <c r="E342" s="170">
        <f>IF($J342="NO","",IF($M342="","",$M342))</f>
        <v/>
      </c>
      <c r="F342" s="161" t="inlineStr">
        <is>
          <t>Pasquel Meléndez, Victor</t>
        </is>
      </c>
      <c r="G342" s="169" t="inlineStr">
        <is>
          <t>Victor</t>
        </is>
      </c>
      <c r="H342" s="169" t="inlineStr">
        <is>
          <t>Pasquel</t>
        </is>
      </c>
      <c r="I342" s="169" t="inlineStr">
        <is>
          <t>Meléndez</t>
        </is>
      </c>
      <c r="J342" s="156" t="inlineStr">
        <is>
          <t>PENDIENTE</t>
        </is>
      </c>
      <c r="K342" s="169" t="inlineStr">
        <is>
          <t>Agregado Naval de México</t>
        </is>
      </c>
      <c r="L342" s="161" t="n"/>
      <c r="M342" s="162" t="inlineStr">
        <is>
          <t>VIP</t>
        </is>
      </c>
      <c r="N342" s="162">
        <f>IF($J342="NO","NO","SI")</f>
        <v/>
      </c>
      <c r="O342" s="162">
        <f>IF($J342="SI","🟢",IF($J342="NO","🔴","🟡"))</f>
        <v/>
      </c>
      <c r="P342" s="162" t="inlineStr"/>
    </row>
    <row r="343" ht="24" customHeight="1">
      <c r="A343" s="158" t="n">
        <v>342</v>
      </c>
      <c r="B343" s="158" t="n">
        <v>342</v>
      </c>
      <c r="C343" s="161" t="inlineStr">
        <is>
          <t>MILITARES</t>
        </is>
      </c>
      <c r="D343" s="161" t="inlineStr">
        <is>
          <t>Capitán de Navío</t>
        </is>
      </c>
      <c r="E343" s="162">
        <f>IF($J343="NO","",IF($M343="","",$M343))</f>
        <v/>
      </c>
      <c r="F343" s="161" t="inlineStr">
        <is>
          <t>Álvarez Rivas, Jorge</t>
        </is>
      </c>
      <c r="G343" s="161" t="inlineStr">
        <is>
          <t>Jorge</t>
        </is>
      </c>
      <c r="H343" s="161" t="inlineStr">
        <is>
          <t>Álvarez</t>
        </is>
      </c>
      <c r="I343" s="161" t="inlineStr">
        <is>
          <t>Rivas</t>
        </is>
      </c>
      <c r="J343" s="152" t="inlineStr">
        <is>
          <t>SI</t>
        </is>
      </c>
      <c r="K343" s="161" t="inlineStr">
        <is>
          <t>Agregado de Defensa Adjunto y Naval de Perú</t>
        </is>
      </c>
      <c r="L343" s="161" t="n"/>
      <c r="M343" s="162" t="inlineStr">
        <is>
          <t>LATERAL</t>
        </is>
      </c>
      <c r="N343" s="162">
        <f>IF($J343="NO","NO","SI")</f>
        <v/>
      </c>
      <c r="O343" s="162">
        <f>IF($J343="SI","🟢",IF($J343="NO","🔴","🟡"))</f>
        <v/>
      </c>
      <c r="P343" s="162" t="inlineStr"/>
    </row>
    <row r="344" ht="24" customHeight="1">
      <c r="A344" s="158" t="n">
        <v>343</v>
      </c>
      <c r="B344" s="158" t="n">
        <v>343</v>
      </c>
      <c r="C344" s="169" t="inlineStr">
        <is>
          <t>MILITARES</t>
        </is>
      </c>
      <c r="D344" s="169" t="inlineStr">
        <is>
          <t>Capitán de Navío</t>
        </is>
      </c>
      <c r="E344" s="170">
        <f>IF($J344="NO","",IF($M344="","",$M344))</f>
        <v/>
      </c>
      <c r="F344" s="161" t="inlineStr">
        <is>
          <t>White , Jason</t>
        </is>
      </c>
      <c r="G344" s="169" t="inlineStr">
        <is>
          <t>Jason</t>
        </is>
      </c>
      <c r="H344" s="169" t="inlineStr">
        <is>
          <t>White</t>
        </is>
      </c>
      <c r="I344" s="169" t="n"/>
      <c r="J344" s="157" t="inlineStr">
        <is>
          <t>NO</t>
        </is>
      </c>
      <c r="K344" s="169" t="inlineStr">
        <is>
          <t>Agregado de Defensa, Militar, Naval y Aéreo del Reino Unido</t>
        </is>
      </c>
      <c r="L344" s="161" t="n"/>
      <c r="M344" s="162" t="inlineStr">
        <is>
          <t>LATERAL</t>
        </is>
      </c>
      <c r="N344" s="162">
        <f>IF($J344="NO","NO","SI")</f>
        <v/>
      </c>
      <c r="O344" s="162">
        <f>IF($J344="SI","🟢",IF($J344="NO","🔴","🟡"))</f>
        <v/>
      </c>
      <c r="P344" s="162" t="inlineStr"/>
    </row>
    <row r="345" ht="24" customHeight="1">
      <c r="A345" s="158" t="n">
        <v>344</v>
      </c>
      <c r="B345" s="158" t="n">
        <v>344</v>
      </c>
      <c r="C345" s="161" t="inlineStr">
        <is>
          <t>MILITARES</t>
        </is>
      </c>
      <c r="D345" s="161" t="inlineStr">
        <is>
          <t>Coronel</t>
        </is>
      </c>
      <c r="E345" s="162">
        <f>IF($J345="NO","",IF($M345="","",$M345))</f>
        <v/>
      </c>
      <c r="F345" s="161" t="inlineStr">
        <is>
          <t>Caballero , Carlos</t>
        </is>
      </c>
      <c r="G345" s="161" t="inlineStr">
        <is>
          <t xml:space="preserve">Carlos </t>
        </is>
      </c>
      <c r="H345" s="161" t="inlineStr">
        <is>
          <t>Caballero</t>
        </is>
      </c>
      <c r="I345" s="161" t="n"/>
      <c r="J345" s="157" t="inlineStr">
        <is>
          <t>NO</t>
        </is>
      </c>
      <c r="K345" s="161" t="inlineStr">
        <is>
          <t>Agregado de Defensa República Dominicana</t>
        </is>
      </c>
      <c r="L345" s="161" t="n"/>
      <c r="M345" s="162" t="inlineStr">
        <is>
          <t>LATERAL</t>
        </is>
      </c>
      <c r="N345" s="162">
        <f>IF($J345="NO","NO","SI")</f>
        <v/>
      </c>
      <c r="O345" s="162">
        <f>IF($J345="SI","🟢",IF($J345="NO","🔴","🟡"))</f>
        <v/>
      </c>
      <c r="P345" s="162" t="inlineStr"/>
    </row>
    <row r="346" ht="24" customHeight="1">
      <c r="A346" s="158" t="n">
        <v>345</v>
      </c>
      <c r="B346" s="158" t="n">
        <v>345</v>
      </c>
      <c r="C346" s="169" t="inlineStr">
        <is>
          <t>MILITARES</t>
        </is>
      </c>
      <c r="D346" s="169" t="inlineStr">
        <is>
          <t>Coronel</t>
        </is>
      </c>
      <c r="E346" s="170">
        <f>IF($J346="NO","",IF($M346="","",$M346))</f>
        <v/>
      </c>
      <c r="F346" s="161" t="inlineStr">
        <is>
          <t>Rusyaev , Nikolay</t>
        </is>
      </c>
      <c r="G346" s="169" t="inlineStr">
        <is>
          <t>Nikolay</t>
        </is>
      </c>
      <c r="H346" s="169" t="inlineStr">
        <is>
          <t>Rusyaev</t>
        </is>
      </c>
      <c r="I346" s="169" t="n"/>
      <c r="J346" s="156" t="inlineStr">
        <is>
          <t>PENDIENTE</t>
        </is>
      </c>
      <c r="K346" s="169" t="inlineStr">
        <is>
          <t>Agregado de Defensa Rusia</t>
        </is>
      </c>
      <c r="L346" s="161" t="n"/>
      <c r="M346" s="162" t="inlineStr">
        <is>
          <t>LATERAL</t>
        </is>
      </c>
      <c r="N346" s="162">
        <f>IF($J346="NO","NO","SI")</f>
        <v/>
      </c>
      <c r="O346" s="162">
        <f>IF($J346="SI","🟢",IF($J346="NO","🔴","🟡"))</f>
        <v/>
      </c>
      <c r="P346" s="162" t="inlineStr"/>
    </row>
    <row r="347" ht="24" customHeight="1">
      <c r="A347" s="158" t="n">
        <v>346</v>
      </c>
      <c r="B347" s="158" t="n">
        <v>346</v>
      </c>
      <c r="C347" s="161" t="inlineStr">
        <is>
          <t>MILITARES</t>
        </is>
      </c>
      <c r="D347" s="161" t="inlineStr">
        <is>
          <t>Capitán de Navío</t>
        </is>
      </c>
      <c r="E347" s="162">
        <f>IF($J347="NO","",IF($M347="","",$M347))</f>
        <v/>
      </c>
      <c r="F347" s="161" t="inlineStr">
        <is>
          <t>Aydin , Yalcin</t>
        </is>
      </c>
      <c r="G347" s="161" t="inlineStr">
        <is>
          <t>Yalcin</t>
        </is>
      </c>
      <c r="H347" s="161" t="inlineStr">
        <is>
          <t>Aydin</t>
        </is>
      </c>
      <c r="I347" s="161" t="n"/>
      <c r="J347" s="152" t="inlineStr">
        <is>
          <t>SI</t>
        </is>
      </c>
      <c r="K347" s="161" t="inlineStr">
        <is>
          <t>Agregado de Defensa, Militar, Naval y Aéreo de Turquía</t>
        </is>
      </c>
      <c r="L347" s="161" t="n"/>
      <c r="M347" s="162" t="inlineStr">
        <is>
          <t>LATERAL</t>
        </is>
      </c>
      <c r="N347" s="162">
        <f>IF($J347="NO","NO","SI")</f>
        <v/>
      </c>
      <c r="O347" s="162">
        <f>IF($J347="SI","🟢",IF($J347="NO","🔴","🟡"))</f>
        <v/>
      </c>
      <c r="P347" s="162" t="inlineStr"/>
    </row>
    <row r="348" ht="24" customHeight="1">
      <c r="A348" s="158" t="n">
        <v>347</v>
      </c>
      <c r="B348" s="158" t="n">
        <v>347</v>
      </c>
      <c r="C348" s="169" t="inlineStr">
        <is>
          <t>MILITARES</t>
        </is>
      </c>
      <c r="D348" s="169" t="inlineStr">
        <is>
          <t>Coronel</t>
        </is>
      </c>
      <c r="E348" s="170">
        <f>IF($J348="NO","",IF($M348="","",$M348))</f>
        <v/>
      </c>
      <c r="F348" s="161" t="inlineStr">
        <is>
          <t>Matsiuk , Andrii</t>
        </is>
      </c>
      <c r="G348" s="169" t="inlineStr">
        <is>
          <t>Andrii</t>
        </is>
      </c>
      <c r="H348" s="169" t="inlineStr">
        <is>
          <t>Matsiuk</t>
        </is>
      </c>
      <c r="I348" s="169" t="n"/>
      <c r="J348" s="157" t="inlineStr">
        <is>
          <t>NO</t>
        </is>
      </c>
      <c r="K348" s="169" t="inlineStr">
        <is>
          <t>Agregado de Defensa Ucrania</t>
        </is>
      </c>
      <c r="L348" s="161" t="n"/>
      <c r="M348" s="162" t="inlineStr">
        <is>
          <t>LATERAL</t>
        </is>
      </c>
      <c r="N348" s="162">
        <f>IF($J348="NO","NO","SI")</f>
        <v/>
      </c>
      <c r="O348" s="162">
        <f>IF($J348="SI","🟢",IF($J348="NO","🔴","🟡"))</f>
        <v/>
      </c>
      <c r="P348" s="162" t="inlineStr"/>
    </row>
    <row r="349" ht="24" customHeight="1">
      <c r="A349" s="158" t="n">
        <v>348</v>
      </c>
      <c r="B349" s="158" t="n">
        <v>348</v>
      </c>
      <c r="C349" s="161" t="inlineStr">
        <is>
          <t>MILITARES</t>
        </is>
      </c>
      <c r="D349" s="161" t="inlineStr">
        <is>
          <t>Coronel (Av.)</t>
        </is>
      </c>
      <c r="E349" s="162">
        <f>IF($J349="NO","",IF($M349="","",$M349))</f>
        <v/>
      </c>
      <c r="F349" s="161" t="inlineStr">
        <is>
          <t>Ghiorsi Lambruschini, Andrés</t>
        </is>
      </c>
      <c r="G349" s="161" t="inlineStr">
        <is>
          <t>Andrés</t>
        </is>
      </c>
      <c r="H349" s="161" t="inlineStr">
        <is>
          <t>Ghiorsi</t>
        </is>
      </c>
      <c r="I349" s="161" t="inlineStr">
        <is>
          <t>Lambruschini</t>
        </is>
      </c>
      <c r="J349" s="152" t="inlineStr">
        <is>
          <t>SI</t>
        </is>
      </c>
      <c r="K349" s="161" t="inlineStr">
        <is>
          <t>Agregado de Defensa de Uruguay</t>
        </is>
      </c>
      <c r="L349" s="161" t="n"/>
      <c r="M349" s="162" t="inlineStr">
        <is>
          <t>LATERAL</t>
        </is>
      </c>
      <c r="N349" s="162">
        <f>IF($J349="NO","NO","SI")</f>
        <v/>
      </c>
      <c r="O349" s="162">
        <f>IF($J349="SI","🟢",IF($J349="NO","🔴","🟡"))</f>
        <v/>
      </c>
      <c r="P349" s="162" t="inlineStr"/>
    </row>
    <row r="350" ht="24" customFormat="1" customHeight="1" s="77" thickBot="1">
      <c r="A350" s="158" t="n">
        <v>349</v>
      </c>
      <c r="B350" s="158" t="n">
        <v>349</v>
      </c>
      <c r="C350" s="169" t="inlineStr">
        <is>
          <t>MILITARES</t>
        </is>
      </c>
      <c r="D350" s="169" t="inlineStr">
        <is>
          <t>Primer Coronel</t>
        </is>
      </c>
      <c r="E350" s="170">
        <f>IF($J350="NO","",IF($M350="","",$M350))</f>
        <v/>
      </c>
      <c r="F350" s="161" t="inlineStr">
        <is>
          <t>Thai Duong , Nguyen</t>
        </is>
      </c>
      <c r="G350" s="169" t="inlineStr">
        <is>
          <t>Nguyen</t>
        </is>
      </c>
      <c r="H350" s="169" t="inlineStr">
        <is>
          <t>Thai Duong</t>
        </is>
      </c>
      <c r="I350" s="169" t="n"/>
      <c r="J350" s="157" t="inlineStr">
        <is>
          <t>NO</t>
        </is>
      </c>
      <c r="K350" s="169" t="inlineStr">
        <is>
          <t>Agregado de Defensa de Vietnam</t>
        </is>
      </c>
      <c r="L350" s="161" t="n"/>
      <c r="M350" s="162" t="inlineStr"/>
      <c r="N350" s="162">
        <f>IF($J350="NO","NO","SI")</f>
        <v/>
      </c>
      <c r="O350" s="162">
        <f>IF($J350="SI","🟢",IF($J350="NO","🔴","🟡"))</f>
        <v/>
      </c>
      <c r="P350" s="162" t="inlineStr"/>
    </row>
    <row r="351" ht="24" customHeight="1">
      <c r="A351" s="158" t="n">
        <v>350</v>
      </c>
      <c r="B351" s="158" t="n">
        <v>350</v>
      </c>
      <c r="C351" s="171" t="inlineStr">
        <is>
          <t>MANDOS SEZONA</t>
        </is>
      </c>
      <c r="D351" s="171" t="inlineStr">
        <is>
          <t>Capitán de Navío SN</t>
        </is>
      </c>
      <c r="E351" s="172">
        <f>IF($J351="NO","",IF($M351="","",$M351))</f>
        <v/>
      </c>
      <c r="F351" s="161" t="inlineStr">
        <is>
          <t>González Garfias, Cristián</t>
        </is>
      </c>
      <c r="G351" s="171" t="inlineStr">
        <is>
          <t xml:space="preserve">Cristián </t>
        </is>
      </c>
      <c r="H351" s="171" t="inlineStr">
        <is>
          <t xml:space="preserve">González   </t>
        </is>
      </c>
      <c r="I351" s="171" t="inlineStr">
        <is>
          <t>Garfias</t>
        </is>
      </c>
      <c r="J351" s="152" t="inlineStr">
        <is>
          <t>SI</t>
        </is>
      </c>
      <c r="K351" s="171" t="inlineStr">
        <is>
          <t>Director del Hospital Naval "Almirante Adriazola" de Talcahuano</t>
        </is>
      </c>
      <c r="L351" s="161" t="n"/>
      <c r="M351" s="162" t="inlineStr">
        <is>
          <t>LATERAL</t>
        </is>
      </c>
      <c r="N351" s="162">
        <f>IF($J351="NO","NO","SI")</f>
        <v/>
      </c>
      <c r="O351" s="162">
        <f>IF($J351="SI","🟢",IF($J351="NO","🔴","🟡"))</f>
        <v/>
      </c>
      <c r="P351" s="162" t="inlineStr"/>
    </row>
    <row r="352" ht="24" customHeight="1">
      <c r="A352" s="158" t="n">
        <v>351</v>
      </c>
      <c r="B352" s="158" t="n">
        <v>351</v>
      </c>
      <c r="C352" s="161" t="inlineStr">
        <is>
          <t>MANDOS SEZONA</t>
        </is>
      </c>
      <c r="D352" s="161" t="inlineStr">
        <is>
          <t>Capitán de Navío</t>
        </is>
      </c>
      <c r="E352" s="162">
        <f>IF($J352="NO","",IF($M352="","",$M352))</f>
        <v/>
      </c>
      <c r="F352" s="161" t="inlineStr">
        <is>
          <t>Álvarez Saavedra, Daniel</t>
        </is>
      </c>
      <c r="G352" s="161" t="inlineStr">
        <is>
          <t xml:space="preserve">Daniel </t>
        </is>
      </c>
      <c r="H352" s="161" t="inlineStr">
        <is>
          <t xml:space="preserve">Álvarez  </t>
        </is>
      </c>
      <c r="I352" s="161" t="inlineStr">
        <is>
          <t>Saavedra</t>
        </is>
      </c>
      <c r="J352" s="152" t="inlineStr">
        <is>
          <t>SI</t>
        </is>
      </c>
      <c r="K352" s="161" t="inlineStr">
        <is>
          <t>Jefe Militar y Jefe Departamento de la Dirección de Recuperación de Unidades de la Armada en Talcahuano</t>
        </is>
      </c>
      <c r="L352" s="161" t="n"/>
      <c r="M352" s="162" t="inlineStr">
        <is>
          <t>LATERAL</t>
        </is>
      </c>
      <c r="N352" s="162">
        <f>IF($J352="NO","NO","SI")</f>
        <v/>
      </c>
      <c r="O352" s="162">
        <f>IF($J352="SI","🟢",IF($J352="NO","🔴","🟡"))</f>
        <v/>
      </c>
      <c r="P352" s="162" t="inlineStr"/>
    </row>
    <row r="353" ht="24" customHeight="1">
      <c r="A353" s="158" t="n">
        <v>352</v>
      </c>
      <c r="B353" s="158" t="n">
        <v>352</v>
      </c>
      <c r="C353" s="171" t="inlineStr">
        <is>
          <t>MANDOS SEZONA</t>
        </is>
      </c>
      <c r="D353" s="171" t="inlineStr">
        <is>
          <t>Capitán de Navío</t>
        </is>
      </c>
      <c r="E353" s="172">
        <f>IF($J353="NO","",IF($M353="","",$M353))</f>
        <v/>
      </c>
      <c r="F353" s="161" t="inlineStr">
        <is>
          <t>Ortega Gutiérrez, Roberto</t>
        </is>
      </c>
      <c r="G353" s="171" t="inlineStr">
        <is>
          <t xml:space="preserve">Roberto </t>
        </is>
      </c>
      <c r="H353" s="171" t="inlineStr">
        <is>
          <t xml:space="preserve">Ortega  </t>
        </is>
      </c>
      <c r="I353" s="171" t="inlineStr">
        <is>
          <t>Gutiérrez</t>
        </is>
      </c>
      <c r="J353" s="156" t="inlineStr">
        <is>
          <t>PENDIENTE</t>
        </is>
      </c>
      <c r="K353" s="171" t="inlineStr">
        <is>
          <t>Jefe del Arsenal Naval de Talcahuano</t>
        </is>
      </c>
      <c r="L353" s="161" t="n"/>
      <c r="M353" s="162" t="inlineStr">
        <is>
          <t>LATERAL</t>
        </is>
      </c>
      <c r="N353" s="162">
        <f>IF($J353="NO","NO","SI")</f>
        <v/>
      </c>
      <c r="O353" s="162">
        <f>IF($J353="SI","🟢",IF($J353="NO","🔴","🟡"))</f>
        <v/>
      </c>
      <c r="P353" s="162" t="inlineStr"/>
    </row>
    <row r="354" ht="24" customHeight="1">
      <c r="A354" s="158" t="n">
        <v>353</v>
      </c>
      <c r="B354" s="158" t="n">
        <v>353</v>
      </c>
      <c r="C354" s="161" t="inlineStr">
        <is>
          <t>MANDOS SEZONA</t>
        </is>
      </c>
      <c r="D354" s="161" t="inlineStr">
        <is>
          <t>Capitán de Navío</t>
        </is>
      </c>
      <c r="E354" s="162">
        <f>IF($J354="NO","",IF($M354="","",$M354))</f>
        <v/>
      </c>
      <c r="F354" s="161" t="inlineStr">
        <is>
          <t>González Toloza, Leonardo</t>
        </is>
      </c>
      <c r="G354" s="161" t="inlineStr">
        <is>
          <t>Leonardo</t>
        </is>
      </c>
      <c r="H354" s="161" t="inlineStr">
        <is>
          <t xml:space="preserve"> González  </t>
        </is>
      </c>
      <c r="I354" s="161" t="inlineStr">
        <is>
          <t>Toloza</t>
        </is>
      </c>
      <c r="J354" s="152" t="inlineStr">
        <is>
          <t>SI</t>
        </is>
      </c>
      <c r="K354" s="161" t="inlineStr">
        <is>
          <t>Jefe del Estado Mayor de la Comandancia en Jefe de la Fuerza de Submarinos</t>
        </is>
      </c>
      <c r="L354" s="161" t="n"/>
      <c r="M354" s="162" t="inlineStr">
        <is>
          <t>LATERAL</t>
        </is>
      </c>
      <c r="N354" s="162">
        <f>IF($J354="NO","NO","SI")</f>
        <v/>
      </c>
      <c r="O354" s="162">
        <f>IF($J354="SI","🟢",IF($J354="NO","🔴","🟡"))</f>
        <v/>
      </c>
      <c r="P354" s="162" t="inlineStr"/>
    </row>
    <row r="355" ht="24" customHeight="1">
      <c r="A355" s="158" t="n">
        <v>354</v>
      </c>
      <c r="B355" s="158" t="n">
        <v>354</v>
      </c>
      <c r="C355" s="171" t="inlineStr">
        <is>
          <t>MANDOS SEZONA</t>
        </is>
      </c>
      <c r="D355" s="171" t="inlineStr">
        <is>
          <t>Capitán de Navío</t>
        </is>
      </c>
      <c r="E355" s="172">
        <f>IF($J355="NO","",IF($M355="","",$M355))</f>
        <v/>
      </c>
      <c r="F355" s="161" t="inlineStr">
        <is>
          <t>Agüero Miranda, Rodrigo</t>
        </is>
      </c>
      <c r="G355" s="171" t="inlineStr">
        <is>
          <t xml:space="preserve">Rodrigo </t>
        </is>
      </c>
      <c r="H355" s="171" t="inlineStr">
        <is>
          <t xml:space="preserve">Agüero </t>
        </is>
      </c>
      <c r="I355" s="171" t="inlineStr">
        <is>
          <t>Miranda</t>
        </is>
      </c>
      <c r="J355" s="152" t="inlineStr">
        <is>
          <t>SI</t>
        </is>
      </c>
      <c r="K355" s="171" t="inlineStr">
        <is>
          <t>Comandante de la FF-07 "Almirante Lynch"</t>
        </is>
      </c>
      <c r="L355" s="161" t="n"/>
      <c r="M355" s="162" t="inlineStr">
        <is>
          <t>LATERAL</t>
        </is>
      </c>
      <c r="N355" s="162">
        <f>IF($J355="NO","NO","SI")</f>
        <v/>
      </c>
      <c r="O355" s="162">
        <f>IF($J355="SI","🟢",IF($J355="NO","🔴","🟡"))</f>
        <v/>
      </c>
      <c r="P355" s="162" t="inlineStr"/>
    </row>
    <row r="356" ht="24" customHeight="1">
      <c r="A356" s="158" t="n">
        <v>355</v>
      </c>
      <c r="B356" s="158" t="n">
        <v>355</v>
      </c>
      <c r="C356" s="161" t="inlineStr">
        <is>
          <t>MANDOS SEZONA</t>
        </is>
      </c>
      <c r="D356" s="161" t="inlineStr">
        <is>
          <t>Capitán de Navío</t>
        </is>
      </c>
      <c r="E356" s="162">
        <f>IF($J356="NO","",IF($M356="","",$M356))</f>
        <v/>
      </c>
      <c r="F356" s="161" t="inlineStr">
        <is>
          <t>Abarca Mackay, Francisco</t>
        </is>
      </c>
      <c r="G356" s="161" t="inlineStr">
        <is>
          <t xml:space="preserve">Francisco </t>
        </is>
      </c>
      <c r="H356" s="161" t="inlineStr">
        <is>
          <t xml:space="preserve">Abarca </t>
        </is>
      </c>
      <c r="I356" s="161" t="inlineStr">
        <is>
          <t>Mackay</t>
        </is>
      </c>
      <c r="J356" s="152" t="inlineStr">
        <is>
          <t>SI</t>
        </is>
      </c>
      <c r="K356" s="161" t="inlineStr">
        <is>
          <t>Comandante del LSDH "Sargento Aldea"</t>
        </is>
      </c>
      <c r="L356" s="161" t="n"/>
      <c r="M356" s="162" t="inlineStr">
        <is>
          <t>LATERAL</t>
        </is>
      </c>
      <c r="N356" s="162">
        <f>IF($J356="NO","NO","SI")</f>
        <v/>
      </c>
      <c r="O356" s="162">
        <f>IF($J356="SI","🟢",IF($J356="NO","🔴","🟡"))</f>
        <v/>
      </c>
      <c r="P356" s="162" t="inlineStr"/>
    </row>
    <row r="357" ht="24" customHeight="1">
      <c r="A357" s="158" t="n">
        <v>356</v>
      </c>
      <c r="B357" s="158" t="n">
        <v>356</v>
      </c>
      <c r="C357" s="171" t="inlineStr">
        <is>
          <t>MANDOS SEZONA</t>
        </is>
      </c>
      <c r="D357" s="171" t="inlineStr">
        <is>
          <t>Capitán de Navío</t>
        </is>
      </c>
      <c r="E357" s="172">
        <f>IF($J357="NO","",IF($M357="","",$M357))</f>
        <v/>
      </c>
      <c r="F357" s="161" t="inlineStr">
        <is>
          <t>Benavente Zamorano, Osvaldo</t>
        </is>
      </c>
      <c r="G357" s="171" t="inlineStr">
        <is>
          <t xml:space="preserve">Osvaldo </t>
        </is>
      </c>
      <c r="H357" s="171" t="inlineStr">
        <is>
          <t xml:space="preserve">Benavente </t>
        </is>
      </c>
      <c r="I357" s="171" t="inlineStr">
        <is>
          <t>Zamorano</t>
        </is>
      </c>
      <c r="J357" s="152" t="inlineStr">
        <is>
          <t>SI</t>
        </is>
      </c>
      <c r="K357" s="171" t="inlineStr">
        <is>
          <t>Jefe de la Inspectoría de la Dirección Ingeniería de Sistemas Navales en Talcahuano</t>
        </is>
      </c>
      <c r="L357" s="161" t="n"/>
      <c r="M357" s="162" t="inlineStr">
        <is>
          <t>LATERAL</t>
        </is>
      </c>
      <c r="N357" s="162">
        <f>IF($J357="NO","NO","SI")</f>
        <v/>
      </c>
      <c r="O357" s="162">
        <f>IF($J357="SI","🟢",IF($J357="NO","🔴","🟡"))</f>
        <v/>
      </c>
      <c r="P357" s="162" t="inlineStr"/>
    </row>
    <row r="358" ht="24" customHeight="1">
      <c r="A358" s="158" t="n">
        <v>357</v>
      </c>
      <c r="B358" s="158" t="n">
        <v>357</v>
      </c>
      <c r="C358" s="161" t="inlineStr">
        <is>
          <t>MANDOS SEZONA</t>
        </is>
      </c>
      <c r="D358" s="161" t="inlineStr">
        <is>
          <t>Capitán de Navío LT</t>
        </is>
      </c>
      <c r="E358" s="162">
        <f>IF($J358="NO","",IF($M358="","",$M358))</f>
        <v/>
      </c>
      <c r="F358" s="161" t="inlineStr">
        <is>
          <t>Aninat González, Arturo</t>
        </is>
      </c>
      <c r="G358" s="161" t="inlineStr">
        <is>
          <t xml:space="preserve">Arturo </t>
        </is>
      </c>
      <c r="H358" s="161" t="inlineStr">
        <is>
          <t xml:space="preserve">Aninat </t>
        </is>
      </c>
      <c r="I358" s="161" t="inlineStr">
        <is>
          <t>González</t>
        </is>
      </c>
      <c r="J358" s="156" t="inlineStr">
        <is>
          <t>PENDIENTE</t>
        </is>
      </c>
      <c r="K358" s="161" t="inlineStr">
        <is>
          <t>Gobernador Marítimo de Talcahuano</t>
        </is>
      </c>
      <c r="L358" s="161" t="n"/>
      <c r="M358" s="162" t="inlineStr">
        <is>
          <t>LATERAL</t>
        </is>
      </c>
      <c r="N358" s="162">
        <f>IF($J358="NO","NO","SI")</f>
        <v/>
      </c>
      <c r="O358" s="162">
        <f>IF($J358="SI","🟢",IF($J358="NO","🔴","🟡"))</f>
        <v/>
      </c>
      <c r="P358" s="162" t="inlineStr"/>
    </row>
    <row r="359" ht="24" customHeight="1">
      <c r="A359" s="158" t="n">
        <v>358</v>
      </c>
      <c r="B359" s="158" t="n">
        <v>358</v>
      </c>
      <c r="C359" s="171" t="inlineStr">
        <is>
          <t>MANDOS SEZONA</t>
        </is>
      </c>
      <c r="D359" s="171" t="inlineStr">
        <is>
          <t>Capitán de Navío</t>
        </is>
      </c>
      <c r="E359" s="172">
        <f>IF($J359="NO","",IF($M359="","",$M359))</f>
        <v/>
      </c>
      <c r="F359" s="161" t="inlineStr">
        <is>
          <t>Gorigoitía Ortiz, Felipe</t>
        </is>
      </c>
      <c r="G359" s="171" t="inlineStr">
        <is>
          <t xml:space="preserve">Felipe </t>
        </is>
      </c>
      <c r="H359" s="171" t="inlineStr">
        <is>
          <t xml:space="preserve">Gorigoitía </t>
        </is>
      </c>
      <c r="I359" s="171" t="inlineStr">
        <is>
          <t>Ortiz</t>
        </is>
      </c>
      <c r="J359" s="152" t="inlineStr">
        <is>
          <t>SI</t>
        </is>
      </c>
      <c r="K359" s="171" t="inlineStr">
        <is>
          <t>Director de la Escuela de Grumetes "A.N.C."</t>
        </is>
      </c>
      <c r="L359" s="161" t="n"/>
      <c r="M359" s="162" t="inlineStr">
        <is>
          <t>LATERAL</t>
        </is>
      </c>
      <c r="N359" s="162">
        <f>IF($J359="NO","NO","SI")</f>
        <v/>
      </c>
      <c r="O359" s="162">
        <f>IF($J359="SI","🟢",IF($J359="NO","🔴","🟡"))</f>
        <v/>
      </c>
      <c r="P359" s="162" t="inlineStr"/>
    </row>
    <row r="360" ht="24" customHeight="1">
      <c r="A360" s="158" t="n">
        <v>359</v>
      </c>
      <c r="B360" s="158" t="n">
        <v>359</v>
      </c>
      <c r="C360" s="161" t="inlineStr">
        <is>
          <t>MANDOS SEZONA</t>
        </is>
      </c>
      <c r="D360" s="161" t="inlineStr">
        <is>
          <t>Capitán de Navío IM</t>
        </is>
      </c>
      <c r="E360" s="162">
        <f>IF($J360="NO","",IF($M360="","",$M360))</f>
        <v/>
      </c>
      <c r="F360" s="161" t="inlineStr">
        <is>
          <t>Nova Cabrera, Pedro</t>
        </is>
      </c>
      <c r="G360" s="161" t="inlineStr">
        <is>
          <t xml:space="preserve">Pedro </t>
        </is>
      </c>
      <c r="H360" s="161" t="inlineStr">
        <is>
          <t xml:space="preserve">Nova </t>
        </is>
      </c>
      <c r="I360" s="161" t="inlineStr">
        <is>
          <t>Cabrera</t>
        </is>
      </c>
      <c r="J360" s="152" t="inlineStr">
        <is>
          <t>SI</t>
        </is>
      </c>
      <c r="K360" s="161" t="inlineStr">
        <is>
          <t xml:space="preserve">Comandante de la Base IM "Tumbes" </t>
        </is>
      </c>
      <c r="L360" s="161" t="n"/>
      <c r="M360" s="162" t="inlineStr">
        <is>
          <t>LATERAL</t>
        </is>
      </c>
      <c r="N360" s="162">
        <f>IF($J360="NO","NO","SI")</f>
        <v/>
      </c>
      <c r="O360" s="162">
        <f>IF($J360="SI","🟢",IF($J360="NO","🔴","🟡"))</f>
        <v/>
      </c>
      <c r="P360" s="162" t="inlineStr"/>
    </row>
    <row r="361" ht="24" customHeight="1">
      <c r="A361" s="158" t="n">
        <v>360</v>
      </c>
      <c r="B361" s="158" t="n">
        <v>360</v>
      </c>
      <c r="C361" s="171" t="inlineStr">
        <is>
          <t>MANDOS SEZONA</t>
        </is>
      </c>
      <c r="D361" s="171" t="inlineStr">
        <is>
          <t>Capitán de Fragata RL</t>
        </is>
      </c>
      <c r="E361" s="172">
        <f>IF($J361="NO","",IF($M361="","",$M361))</f>
        <v/>
      </c>
      <c r="F361" s="161" t="inlineStr">
        <is>
          <t>Molina González, Juan Carlos</t>
        </is>
      </c>
      <c r="G361" s="171" t="inlineStr">
        <is>
          <t xml:space="preserve">Juan Carlos </t>
        </is>
      </c>
      <c r="H361" s="171" t="inlineStr">
        <is>
          <t xml:space="preserve">Molina </t>
        </is>
      </c>
      <c r="I361" s="171" t="inlineStr">
        <is>
          <t>González</t>
        </is>
      </c>
      <c r="J361" s="152" t="inlineStr">
        <is>
          <t>SI</t>
        </is>
      </c>
      <c r="K361" s="171" t="inlineStr">
        <is>
          <t xml:space="preserve">Jefe del Servicio Religioso de la Segunda Zona Naval </t>
        </is>
      </c>
      <c r="L361" s="161" t="n"/>
      <c r="M361" s="162" t="inlineStr">
        <is>
          <t>LATERAL</t>
        </is>
      </c>
      <c r="N361" s="162">
        <f>IF($J361="NO","NO","SI")</f>
        <v/>
      </c>
      <c r="O361" s="162">
        <f>IF($J361="SI","🟢",IF($J361="NO","🔴","🟡"))</f>
        <v/>
      </c>
      <c r="P361" s="162" t="inlineStr"/>
    </row>
    <row r="362" ht="24" customHeight="1">
      <c r="A362" s="158" t="n">
        <v>361</v>
      </c>
      <c r="B362" s="158" t="n">
        <v>361</v>
      </c>
      <c r="C362" s="161" t="inlineStr">
        <is>
          <t>MANDOS SEZONA</t>
        </is>
      </c>
      <c r="D362" s="161" t="inlineStr">
        <is>
          <t>Capitán de Fragata</t>
        </is>
      </c>
      <c r="E362" s="162">
        <f>IF($J362="NO","",IF($M362="","",$M362))</f>
        <v/>
      </c>
      <c r="F362" s="161" t="inlineStr">
        <is>
          <t>Ibarra Orchard, Jorge</t>
        </is>
      </c>
      <c r="G362" s="161" t="inlineStr">
        <is>
          <t>Jorge</t>
        </is>
      </c>
      <c r="H362" s="161" t="inlineStr">
        <is>
          <t xml:space="preserve"> Ibarra </t>
        </is>
      </c>
      <c r="I362" s="161" t="inlineStr">
        <is>
          <t>Orchard</t>
        </is>
      </c>
      <c r="J362" s="156" t="inlineStr">
        <is>
          <t>PENDIENTE</t>
        </is>
      </c>
      <c r="K362" s="161" t="inlineStr">
        <is>
          <t>Comandante del SS "O'Higgins"</t>
        </is>
      </c>
      <c r="L362" s="161" t="n"/>
      <c r="M362" s="162" t="inlineStr">
        <is>
          <t>LATERAL</t>
        </is>
      </c>
      <c r="N362" s="162">
        <f>IF($J362="NO","NO","SI")</f>
        <v/>
      </c>
      <c r="O362" s="162">
        <f>IF($J362="SI","🟢",IF($J362="NO","🔴","🟡"))</f>
        <v/>
      </c>
      <c r="P362" s="162" t="inlineStr"/>
    </row>
    <row r="363" ht="24" customHeight="1">
      <c r="A363" s="158" t="n">
        <v>362</v>
      </c>
      <c r="B363" s="158" t="n">
        <v>362</v>
      </c>
      <c r="C363" s="171" t="inlineStr">
        <is>
          <t>MANDOS SEZONA</t>
        </is>
      </c>
      <c r="D363" s="171" t="inlineStr">
        <is>
          <t>Capitán de Fragata</t>
        </is>
      </c>
      <c r="E363" s="172">
        <f>IF($J363="NO","",IF($M363="","",$M363))</f>
        <v/>
      </c>
      <c r="F363" s="161" t="inlineStr">
        <is>
          <t>González Escobar, Ramón</t>
        </is>
      </c>
      <c r="G363" s="171" t="inlineStr">
        <is>
          <t xml:space="preserve">Ramón </t>
        </is>
      </c>
      <c r="H363" s="171" t="inlineStr">
        <is>
          <t xml:space="preserve">González  </t>
        </is>
      </c>
      <c r="I363" s="171" t="inlineStr">
        <is>
          <t>Escobar</t>
        </is>
      </c>
      <c r="J363" s="152" t="inlineStr">
        <is>
          <t>SI</t>
        </is>
      </c>
      <c r="K363" s="171" t="inlineStr">
        <is>
          <t xml:space="preserve">Comandante de la FF-06 "Almirante Condell" </t>
        </is>
      </c>
      <c r="L363" s="161" t="n"/>
      <c r="M363" s="162" t="inlineStr">
        <is>
          <t>LATERAL</t>
        </is>
      </c>
      <c r="N363" s="162">
        <f>IF($J363="NO","NO","SI")</f>
        <v/>
      </c>
      <c r="O363" s="162">
        <f>IF($J363="SI","🟢",IF($J363="NO","🔴","🟡"))</f>
        <v/>
      </c>
      <c r="P363" s="162" t="inlineStr"/>
    </row>
    <row r="364" ht="24" customHeight="1">
      <c r="A364" s="158" t="n">
        <v>363</v>
      </c>
      <c r="B364" s="158" t="n">
        <v>363</v>
      </c>
      <c r="C364" s="171" t="inlineStr">
        <is>
          <t>MANDOS SEZONA</t>
        </is>
      </c>
      <c r="D364" s="171" t="inlineStr">
        <is>
          <t>Capitán de Fragata</t>
        </is>
      </c>
      <c r="E364" s="172">
        <f>IF($J364="NO","",IF($M364="","",$M364))</f>
        <v/>
      </c>
      <c r="F364" s="161" t="inlineStr">
        <is>
          <t>Brito Carvajal, Juan Pablo</t>
        </is>
      </c>
      <c r="G364" s="171" t="inlineStr">
        <is>
          <t xml:space="preserve">Juan Pablo </t>
        </is>
      </c>
      <c r="H364" s="171" t="inlineStr">
        <is>
          <t xml:space="preserve">Brito </t>
        </is>
      </c>
      <c r="I364" s="171" t="inlineStr">
        <is>
          <t>Carvajal</t>
        </is>
      </c>
      <c r="J364" s="152" t="inlineStr">
        <is>
          <t>SI</t>
        </is>
      </c>
      <c r="K364" s="171" t="inlineStr">
        <is>
          <t>Segundo Comandante de la Base Naval Talcahuano</t>
        </is>
      </c>
      <c r="L364" s="161" t="n"/>
      <c r="M364" s="162" t="inlineStr">
        <is>
          <t>LATERAL</t>
        </is>
      </c>
      <c r="N364" s="162">
        <f>IF($J364="NO","NO","SI")</f>
        <v/>
      </c>
      <c r="O364" s="162">
        <f>IF($J364="SI","🟢",IF($J364="NO","🔴","🟡"))</f>
        <v/>
      </c>
      <c r="P364" s="162" t="inlineStr"/>
    </row>
    <row r="365" ht="24" customHeight="1">
      <c r="A365" s="158" t="n">
        <v>364</v>
      </c>
      <c r="B365" s="158" t="n">
        <v>364</v>
      </c>
      <c r="C365" s="161" t="inlineStr">
        <is>
          <t>MANDOS SEZONA</t>
        </is>
      </c>
      <c r="D365" s="161" t="inlineStr">
        <is>
          <t>Capitán de Fragata</t>
        </is>
      </c>
      <c r="E365" s="162">
        <f>IF($J365="NO","",IF($M365="","",$M365))</f>
        <v/>
      </c>
      <c r="F365" s="161" t="inlineStr">
        <is>
          <t>López Ortiz, Esteban</t>
        </is>
      </c>
      <c r="G365" s="161" t="inlineStr">
        <is>
          <t xml:space="preserve">Esteban </t>
        </is>
      </c>
      <c r="H365" s="161" t="inlineStr">
        <is>
          <t xml:space="preserve">López </t>
        </is>
      </c>
      <c r="I365" s="161" t="inlineStr">
        <is>
          <t>Ortiz</t>
        </is>
      </c>
      <c r="J365" s="156" t="inlineStr">
        <is>
          <t>PENDIENTE</t>
        </is>
      </c>
      <c r="K365" s="161" t="inlineStr">
        <is>
          <t>Comandante de la FF-18 "Almirante Riveros"</t>
        </is>
      </c>
      <c r="L365" s="161" t="n"/>
      <c r="M365" s="162" t="inlineStr">
        <is>
          <t>LATERAL</t>
        </is>
      </c>
      <c r="N365" s="162">
        <f>IF($J365="NO","NO","SI")</f>
        <v/>
      </c>
      <c r="O365" s="162">
        <f>IF($J365="SI","🟢",IF($J365="NO","🔴","🟡"))</f>
        <v/>
      </c>
      <c r="P365" s="162" t="inlineStr"/>
    </row>
    <row r="366" ht="24" customHeight="1">
      <c r="A366" s="158" t="n">
        <v>365</v>
      </c>
      <c r="B366" s="158" t="n">
        <v>365</v>
      </c>
      <c r="C366" s="171" t="inlineStr">
        <is>
          <t>MANDOS SEZONA</t>
        </is>
      </c>
      <c r="D366" s="171" t="inlineStr">
        <is>
          <t>Capitán de Fragata</t>
        </is>
      </c>
      <c r="E366" s="172">
        <f>IF($J366="NO","",IF($M366="","",$M366))</f>
        <v/>
      </c>
      <c r="F366" s="161" t="inlineStr">
        <is>
          <t>González Smith, Andrés</t>
        </is>
      </c>
      <c r="G366" s="171" t="inlineStr">
        <is>
          <t>Andrés</t>
        </is>
      </c>
      <c r="H366" s="171" t="inlineStr">
        <is>
          <t xml:space="preserve">González </t>
        </is>
      </c>
      <c r="I366" s="171" t="inlineStr">
        <is>
          <t>Smith</t>
        </is>
      </c>
      <c r="J366" s="156" t="inlineStr">
        <is>
          <t>PENDIENTE</t>
        </is>
      </c>
      <c r="K366" s="171" t="inlineStr">
        <is>
          <t>Comandante del SS "Carrera"</t>
        </is>
      </c>
      <c r="L366" s="161" t="n"/>
      <c r="M366" s="162" t="inlineStr">
        <is>
          <t>LATERAL</t>
        </is>
      </c>
      <c r="N366" s="162">
        <f>IF($J366="NO","NO","SI")</f>
        <v/>
      </c>
      <c r="O366" s="162">
        <f>IF($J366="SI","🟢",IF($J366="NO","🔴","🟡"))</f>
        <v/>
      </c>
      <c r="P366" s="162" t="inlineStr"/>
    </row>
    <row r="367" ht="24" customHeight="1">
      <c r="A367" s="158" t="n">
        <v>366</v>
      </c>
      <c r="B367" s="158" t="n">
        <v>366</v>
      </c>
      <c r="C367" s="161" t="inlineStr">
        <is>
          <t>MANDOS SEZONA</t>
        </is>
      </c>
      <c r="D367" s="161" t="inlineStr">
        <is>
          <t>Capitán de Fragata</t>
        </is>
      </c>
      <c r="E367" s="162">
        <f>IF($J367="NO","",IF($M367="","",$M367))</f>
        <v/>
      </c>
      <c r="F367" s="161" t="inlineStr">
        <is>
          <t>Pino Domínguez, Carlos</t>
        </is>
      </c>
      <c r="G367" s="161" t="inlineStr">
        <is>
          <t xml:space="preserve">Carlos </t>
        </is>
      </c>
      <c r="H367" s="161" t="inlineStr">
        <is>
          <t xml:space="preserve">Pino </t>
        </is>
      </c>
      <c r="I367" s="161" t="inlineStr">
        <is>
          <t>Domínguez</t>
        </is>
      </c>
      <c r="J367" s="152" t="inlineStr">
        <is>
          <t>SI</t>
        </is>
      </c>
      <c r="K367" s="161" t="inlineStr">
        <is>
          <t>Comandante del ATF "Janequeo"</t>
        </is>
      </c>
      <c r="L367" s="161" t="n"/>
      <c r="M367" s="162" t="inlineStr">
        <is>
          <t>LATERAL</t>
        </is>
      </c>
      <c r="N367" s="162">
        <f>IF($J367="NO","NO","SI")</f>
        <v/>
      </c>
      <c r="O367" s="162">
        <f>IF($J367="SI","🟢",IF($J367="NO","🔴","🟡"))</f>
        <v/>
      </c>
      <c r="P367" s="162" t="inlineStr"/>
    </row>
    <row r="368" ht="24" customHeight="1">
      <c r="A368" s="158" t="n">
        <v>367</v>
      </c>
      <c r="B368" s="158" t="n">
        <v>367</v>
      </c>
      <c r="C368" s="171" t="inlineStr">
        <is>
          <t>MANDOS SEZONA</t>
        </is>
      </c>
      <c r="D368" s="171" t="inlineStr">
        <is>
          <t>Capitán de Fragata AB</t>
        </is>
      </c>
      <c r="E368" s="172">
        <f>IF($J368="NO","",IF($M368="","",$M368))</f>
        <v/>
      </c>
      <c r="F368" s="161" t="inlineStr">
        <is>
          <t>Ojeda Burgos, Luis</t>
        </is>
      </c>
      <c r="G368" s="171" t="inlineStr">
        <is>
          <t xml:space="preserve">Luis </t>
        </is>
      </c>
      <c r="H368" s="171" t="inlineStr">
        <is>
          <t xml:space="preserve">Ojeda </t>
        </is>
      </c>
      <c r="I368" s="171" t="inlineStr">
        <is>
          <t>Burgos</t>
        </is>
      </c>
      <c r="J368" s="152" t="inlineStr">
        <is>
          <t>SI</t>
        </is>
      </c>
      <c r="K368" s="171" t="inlineStr">
        <is>
          <t>Jefe del Centro de Abastecimiento Talcahuano</t>
        </is>
      </c>
      <c r="L368" s="161" t="n"/>
      <c r="M368" s="162" t="inlineStr">
        <is>
          <t>LATERAL</t>
        </is>
      </c>
      <c r="N368" s="162">
        <f>IF($J368="NO","NO","SI")</f>
        <v/>
      </c>
      <c r="O368" s="162">
        <f>IF($J368="SI","🟢",IF($J368="NO","🔴","🟡"))</f>
        <v/>
      </c>
      <c r="P368" s="162" t="inlineStr"/>
    </row>
    <row r="369" ht="24" customHeight="1">
      <c r="A369" s="158" t="n">
        <v>368</v>
      </c>
      <c r="B369" s="158" t="n">
        <v>368</v>
      </c>
      <c r="C369" s="161" t="inlineStr">
        <is>
          <t>MANDOS SEZONA</t>
        </is>
      </c>
      <c r="D369" s="161" t="inlineStr">
        <is>
          <t>Capitán de Fragata OM</t>
        </is>
      </c>
      <c r="E369" s="162">
        <f>IF($J369="NO","",IF($M369="","",$M369))</f>
        <v/>
      </c>
      <c r="F369" s="161" t="inlineStr">
        <is>
          <t>Herrera Stuardo, Roberto</t>
        </is>
      </c>
      <c r="G369" s="161" t="inlineStr">
        <is>
          <t xml:space="preserve">Roberto </t>
        </is>
      </c>
      <c r="H369" s="161" t="inlineStr">
        <is>
          <t xml:space="preserve">Herrera </t>
        </is>
      </c>
      <c r="I369" s="161" t="inlineStr">
        <is>
          <t>Stuardo</t>
        </is>
      </c>
      <c r="J369" s="152" t="inlineStr">
        <is>
          <t>SI</t>
        </is>
      </c>
      <c r="K369" s="161" t="inlineStr">
        <is>
          <t xml:space="preserve">Jefe del Departamento de Obras y Construcciones Segunda Zona Naval </t>
        </is>
      </c>
      <c r="L369" s="161" t="n"/>
      <c r="M369" s="162" t="inlineStr">
        <is>
          <t>LATERAL</t>
        </is>
      </c>
      <c r="N369" s="162">
        <f>IF($J369="NO","NO","SI")</f>
        <v/>
      </c>
      <c r="O369" s="162">
        <f>IF($J369="SI","🟢",IF($J369="NO","🔴","🟡"))</f>
        <v/>
      </c>
      <c r="P369" s="162" t="inlineStr"/>
    </row>
    <row r="370" ht="24" customHeight="1">
      <c r="A370" s="158" t="n">
        <v>369</v>
      </c>
      <c r="B370" s="158" t="n">
        <v>369</v>
      </c>
      <c r="C370" s="171" t="inlineStr">
        <is>
          <t>MANDOS SEZONA</t>
        </is>
      </c>
      <c r="D370" s="171" t="inlineStr">
        <is>
          <t>Capitán de Fragata OM IM</t>
        </is>
      </c>
      <c r="E370" s="172">
        <f>IF($J370="NO","",IF($M370="","",$M370))</f>
        <v/>
      </c>
      <c r="F370" s="161" t="inlineStr">
        <is>
          <t>Cajales Castro, Agustín</t>
        </is>
      </c>
      <c r="G370" s="171" t="inlineStr">
        <is>
          <t xml:space="preserve">Agustín </t>
        </is>
      </c>
      <c r="H370" s="171" t="inlineStr">
        <is>
          <t xml:space="preserve">Cajales  </t>
        </is>
      </c>
      <c r="I370" s="171" t="inlineStr">
        <is>
          <t>Castro</t>
        </is>
      </c>
      <c r="J370" s="156" t="inlineStr">
        <is>
          <t>PENDIENTE</t>
        </is>
      </c>
      <c r="K370" s="171" t="inlineStr">
        <is>
          <t>Jefe de la Guarnición IM "Orden y Seguridad" Talcahuano</t>
        </is>
      </c>
      <c r="L370" s="161" t="n"/>
      <c r="M370" s="162" t="inlineStr">
        <is>
          <t>LATERAL</t>
        </is>
      </c>
      <c r="N370" s="162">
        <f>IF($J370="NO","NO","SI")</f>
        <v/>
      </c>
      <c r="O370" s="162">
        <f>IF($J370="SI","🟢",IF($J370="NO","🔴","🟡"))</f>
        <v/>
      </c>
      <c r="P370" s="162" t="inlineStr"/>
    </row>
    <row r="371" ht="24" customHeight="1">
      <c r="A371" s="158" t="n">
        <v>370</v>
      </c>
      <c r="B371" s="158" t="n">
        <v>370</v>
      </c>
      <c r="C371" s="161" t="inlineStr">
        <is>
          <t>MANDOS SEZONA</t>
        </is>
      </c>
      <c r="D371" s="161" t="inlineStr">
        <is>
          <t>Capitán de Fragata SD</t>
        </is>
      </c>
      <c r="E371" s="162">
        <f>IF($J371="NO","",IF($M371="","",$M371))</f>
        <v/>
      </c>
      <c r="F371" s="161" t="inlineStr">
        <is>
          <t>Muga Vallejos, Cristóbal</t>
        </is>
      </c>
      <c r="G371" s="161" t="inlineStr">
        <is>
          <t xml:space="preserve">Cristóbal </t>
        </is>
      </c>
      <c r="H371" s="161" t="inlineStr">
        <is>
          <t xml:space="preserve">Muga </t>
        </is>
      </c>
      <c r="I371" s="161" t="inlineStr">
        <is>
          <t>Vallejos</t>
        </is>
      </c>
      <c r="J371" s="156" t="inlineStr">
        <is>
          <t>PENDIENTE</t>
        </is>
      </c>
      <c r="K371" s="161" t="inlineStr">
        <is>
          <t xml:space="preserve">Director de la Central Odontológica de la Segunda Zona Naval </t>
        </is>
      </c>
      <c r="L371" s="161" t="n"/>
      <c r="M371" s="162" t="inlineStr">
        <is>
          <t>LATERAL</t>
        </is>
      </c>
      <c r="N371" s="162">
        <f>IF($J371="NO","NO","SI")</f>
        <v/>
      </c>
      <c r="O371" s="162">
        <f>IF($J371="SI","🟢",IF($J371="NO","🔴","🟡"))</f>
        <v/>
      </c>
      <c r="P371" s="162" t="inlineStr"/>
    </row>
    <row r="372" ht="24" customHeight="1">
      <c r="A372" s="158" t="n">
        <v>371</v>
      </c>
      <c r="B372" s="158" t="n">
        <v>371</v>
      </c>
      <c r="C372" s="171" t="inlineStr">
        <is>
          <t>MANDOS SEZONA</t>
        </is>
      </c>
      <c r="D372" s="171" t="inlineStr">
        <is>
          <t>Capitán de Fragata</t>
        </is>
      </c>
      <c r="E372" s="172">
        <f>IF($J372="NO","",IF($M372="","",$M372))</f>
        <v/>
      </c>
      <c r="F372" s="161" t="inlineStr">
        <is>
          <t>Ugarte Benavides, Pablo</t>
        </is>
      </c>
      <c r="G372" s="171" t="inlineStr">
        <is>
          <t xml:space="preserve">Pablo </t>
        </is>
      </c>
      <c r="H372" s="171" t="inlineStr">
        <is>
          <t xml:space="preserve">Ugarte </t>
        </is>
      </c>
      <c r="I372" s="171" t="inlineStr">
        <is>
          <t>Benavides</t>
        </is>
      </c>
      <c r="J372" s="156" t="inlineStr">
        <is>
          <t>PENDIENTE</t>
        </is>
      </c>
      <c r="K372" s="171" t="inlineStr">
        <is>
          <t>Comandante OPV "Piloto Pardo"</t>
        </is>
      </c>
      <c r="L372" s="161" t="n"/>
      <c r="M372" s="162" t="inlineStr">
        <is>
          <t>LATERAL</t>
        </is>
      </c>
      <c r="N372" s="162">
        <f>IF($J372="NO","NO","SI")</f>
        <v/>
      </c>
      <c r="O372" s="162">
        <f>IF($J372="SI","🟢",IF($J372="NO","🔴","🟡"))</f>
        <v/>
      </c>
      <c r="P372" s="162" t="inlineStr"/>
    </row>
    <row r="373" ht="24" customHeight="1">
      <c r="A373" s="158" t="n">
        <v>372</v>
      </c>
      <c r="B373" s="158" t="n">
        <v>372</v>
      </c>
      <c r="C373" s="161" t="inlineStr">
        <is>
          <t>MANDOS SEZONA</t>
        </is>
      </c>
      <c r="D373" s="161" t="inlineStr">
        <is>
          <t>Capitán de Fragata</t>
        </is>
      </c>
      <c r="E373" s="162">
        <f>IF($J373="NO","",IF($M373="","",$M373))</f>
        <v/>
      </c>
      <c r="F373" s="161" t="inlineStr">
        <is>
          <t>Álvarez Mc-Lean, Gonzalo</t>
        </is>
      </c>
      <c r="G373" s="161" t="inlineStr">
        <is>
          <t xml:space="preserve">Gonzalo </t>
        </is>
      </c>
      <c r="H373" s="161" t="inlineStr">
        <is>
          <t xml:space="preserve">Álvarez </t>
        </is>
      </c>
      <c r="I373" s="161" t="inlineStr">
        <is>
          <t xml:space="preserve">Mc-Lean </t>
        </is>
      </c>
      <c r="J373" s="152" t="inlineStr">
        <is>
          <t>SI</t>
        </is>
      </c>
      <c r="K373" s="161" t="inlineStr">
        <is>
          <t>Comandante del SS "Thomson"</t>
        </is>
      </c>
      <c r="L373" s="161" t="n"/>
      <c r="M373" s="162" t="inlineStr">
        <is>
          <t>LATERAL</t>
        </is>
      </c>
      <c r="N373" s="162">
        <f>IF($J373="NO","NO","SI")</f>
        <v/>
      </c>
      <c r="O373" s="162">
        <f>IF($J373="SI","🟢",IF($J373="NO","🔴","🟡"))</f>
        <v/>
      </c>
      <c r="P373" s="162" t="inlineStr"/>
    </row>
    <row r="374" ht="24" customHeight="1">
      <c r="A374" s="158" t="n">
        <v>373</v>
      </c>
      <c r="B374" s="158" t="n">
        <v>373</v>
      </c>
      <c r="C374" s="171" t="inlineStr">
        <is>
          <t>MANDOS SEZONA</t>
        </is>
      </c>
      <c r="D374" s="171" t="inlineStr">
        <is>
          <t>Capitán de Fragata</t>
        </is>
      </c>
      <c r="E374" s="172">
        <f>IF($J374="NO","",IF($M374="","",$M374))</f>
        <v/>
      </c>
      <c r="F374" s="161" t="inlineStr">
        <is>
          <t>Otazo Casanova, Germán</t>
        </is>
      </c>
      <c r="G374" s="171" t="inlineStr">
        <is>
          <t xml:space="preserve">Germán </t>
        </is>
      </c>
      <c r="H374" s="171" t="inlineStr">
        <is>
          <t xml:space="preserve">Otazo </t>
        </is>
      </c>
      <c r="I374" s="171" t="inlineStr">
        <is>
          <t>Casanova</t>
        </is>
      </c>
      <c r="J374" s="152" t="inlineStr">
        <is>
          <t>SI</t>
        </is>
      </c>
      <c r="K374" s="171" t="inlineStr">
        <is>
          <t>Comandante del SS "Simpson"</t>
        </is>
      </c>
      <c r="L374" s="161" t="n"/>
      <c r="M374" s="162" t="inlineStr">
        <is>
          <t>LATERAL</t>
        </is>
      </c>
      <c r="N374" s="162">
        <f>IF($J374="NO","NO","SI")</f>
        <v/>
      </c>
      <c r="O374" s="162">
        <f>IF($J374="SI","🟢",IF($J374="NO","🔴","🟡"))</f>
        <v/>
      </c>
      <c r="P374" s="162" t="inlineStr"/>
    </row>
    <row r="375" ht="24" customHeight="1">
      <c r="A375" s="158" t="n">
        <v>374</v>
      </c>
      <c r="B375" s="158" t="n">
        <v>374</v>
      </c>
      <c r="C375" s="161" t="inlineStr">
        <is>
          <t>MANDOS SEZONA</t>
        </is>
      </c>
      <c r="D375" s="161" t="inlineStr">
        <is>
          <t>Capitán de Fragata</t>
        </is>
      </c>
      <c r="E375" s="162">
        <f>IF($J375="NO","",IF($M375="","",$M375))</f>
        <v/>
      </c>
      <c r="F375" s="161" t="inlineStr">
        <is>
          <t>Cabrera Erwenne, Jonathan</t>
        </is>
      </c>
      <c r="G375" s="161" t="inlineStr">
        <is>
          <t xml:space="preserve">Jonathan </t>
        </is>
      </c>
      <c r="H375" s="161" t="inlineStr">
        <is>
          <t xml:space="preserve">Cabrera  </t>
        </is>
      </c>
      <c r="I375" s="161" t="inlineStr">
        <is>
          <t>Erwenne</t>
        </is>
      </c>
      <c r="J375" s="157" t="inlineStr">
        <is>
          <t>NO</t>
        </is>
      </c>
      <c r="K375" s="161" t="inlineStr">
        <is>
          <t>Director de la Escuela de Submarinos "Almirante Allard"</t>
        </is>
      </c>
      <c r="L375" s="161" t="n"/>
      <c r="M375" s="162" t="inlineStr">
        <is>
          <t>LATERAL</t>
        </is>
      </c>
      <c r="N375" s="162">
        <f>IF($J375="NO","NO","SI")</f>
        <v/>
      </c>
      <c r="O375" s="162">
        <f>IF($J375="SI","🟢",IF($J375="NO","🔴","🟡"))</f>
        <v/>
      </c>
      <c r="P375" s="162" t="inlineStr"/>
    </row>
    <row r="376" ht="24" customHeight="1">
      <c r="A376" s="158" t="n">
        <v>375</v>
      </c>
      <c r="B376" s="158" t="n">
        <v>375</v>
      </c>
      <c r="C376" s="171" t="inlineStr">
        <is>
          <t>MANDOS SEZONA</t>
        </is>
      </c>
      <c r="D376" s="171" t="inlineStr">
        <is>
          <t>Capitán de Fragata</t>
        </is>
      </c>
      <c r="E376" s="172">
        <f>IF($J376="NO","",IF($M376="","",$M376))</f>
        <v/>
      </c>
      <c r="F376" s="161" t="inlineStr">
        <is>
          <t>Kruuse Jarpa, Cristóbal</t>
        </is>
      </c>
      <c r="G376" s="171" t="inlineStr">
        <is>
          <t xml:space="preserve">Cristóbal </t>
        </is>
      </c>
      <c r="H376" s="171" t="inlineStr">
        <is>
          <t xml:space="preserve">Kruuse </t>
        </is>
      </c>
      <c r="I376" s="171" t="inlineStr">
        <is>
          <t>Jarpa</t>
        </is>
      </c>
      <c r="J376" s="156" t="inlineStr">
        <is>
          <t>PENDIENTE</t>
        </is>
      </c>
      <c r="K376" s="171" t="inlineStr">
        <is>
          <t>Comandante del Grupo Aeronaval de Talcahuano</t>
        </is>
      </c>
      <c r="L376" s="161" t="n"/>
      <c r="M376" s="162" t="inlineStr">
        <is>
          <t>LATERAL</t>
        </is>
      </c>
      <c r="N376" s="162">
        <f>IF($J376="NO","NO","SI")</f>
        <v/>
      </c>
      <c r="O376" s="162">
        <f>IF($J376="SI","🟢",IF($J376="NO","🔴","🟡"))</f>
        <v/>
      </c>
      <c r="P376" s="162" t="inlineStr"/>
    </row>
    <row r="377" ht="24" customHeight="1">
      <c r="A377" s="158" t="n">
        <v>376</v>
      </c>
      <c r="B377" s="158" t="n">
        <v>376</v>
      </c>
      <c r="C377" s="161" t="inlineStr">
        <is>
          <t>MANDOS SEZONA</t>
        </is>
      </c>
      <c r="D377" s="161" t="inlineStr">
        <is>
          <t>Capitán de Fragata IM</t>
        </is>
      </c>
      <c r="E377" s="162">
        <f>IF($J377="NO","",IF($M377="","",$M377))</f>
        <v/>
      </c>
      <c r="F377" s="161" t="inlineStr">
        <is>
          <t>Ibacache Morales, Franco</t>
        </is>
      </c>
      <c r="G377" s="161" t="inlineStr">
        <is>
          <t>Franco</t>
        </is>
      </c>
      <c r="H377" s="161" t="inlineStr">
        <is>
          <t xml:space="preserve"> Ibacache  </t>
        </is>
      </c>
      <c r="I377" s="161" t="inlineStr">
        <is>
          <t>Morales</t>
        </is>
      </c>
      <c r="J377" s="156" t="inlineStr">
        <is>
          <t>PENDIENTE</t>
        </is>
      </c>
      <c r="K377" s="161" t="inlineStr">
        <is>
          <t>Comandante del Batallón IM N° 31 "Aldea"</t>
        </is>
      </c>
      <c r="L377" s="161" t="n"/>
      <c r="M377" s="162" t="inlineStr">
        <is>
          <t>LATERAL</t>
        </is>
      </c>
      <c r="N377" s="162">
        <f>IF($J377="NO","NO","SI")</f>
        <v/>
      </c>
      <c r="O377" s="162">
        <f>IF($J377="SI","🟢",IF($J377="NO","🔴","🟡"))</f>
        <v/>
      </c>
      <c r="P377" s="162" t="inlineStr"/>
    </row>
    <row r="378" ht="24" customHeight="1">
      <c r="A378" s="158" t="n">
        <v>377</v>
      </c>
      <c r="B378" s="158" t="n">
        <v>377</v>
      </c>
      <c r="C378" s="171" t="inlineStr">
        <is>
          <t>MANDOS SEZONA</t>
        </is>
      </c>
      <c r="D378" s="171" t="inlineStr">
        <is>
          <t>Capitán de Fragata</t>
        </is>
      </c>
      <c r="E378" s="172">
        <f>IF($J378="NO","",IF($M378="","",$M378))</f>
        <v/>
      </c>
      <c r="F378" s="161" t="inlineStr">
        <is>
          <t>Gaete Sepúlveda, Roberto</t>
        </is>
      </c>
      <c r="G378" s="171" t="inlineStr">
        <is>
          <t xml:space="preserve">Roberto </t>
        </is>
      </c>
      <c r="H378" s="171" t="inlineStr">
        <is>
          <t xml:space="preserve">Gaete </t>
        </is>
      </c>
      <c r="I378" s="171" t="inlineStr">
        <is>
          <t>Sepúlveda</t>
        </is>
      </c>
      <c r="J378" s="152" t="inlineStr">
        <is>
          <t>SI</t>
        </is>
      </c>
      <c r="K378" s="171" t="inlineStr">
        <is>
          <t>Comandante de la Base de Submarinos</t>
        </is>
      </c>
      <c r="L378" s="161" t="n"/>
      <c r="M378" s="162" t="inlineStr">
        <is>
          <t>LATERAL</t>
        </is>
      </c>
      <c r="N378" s="162">
        <f>IF($J378="NO","NO","SI")</f>
        <v/>
      </c>
      <c r="O378" s="162">
        <f>IF($J378="SI","🟢",IF($J378="NO","🔴","🟡"))</f>
        <v/>
      </c>
      <c r="P378" s="162" t="inlineStr"/>
    </row>
    <row r="379" ht="24" customHeight="1">
      <c r="A379" s="158" t="n">
        <v>378</v>
      </c>
      <c r="B379" s="158" t="n">
        <v>378</v>
      </c>
      <c r="C379" s="161" t="inlineStr">
        <is>
          <t>MANDOS SEZONA</t>
        </is>
      </c>
      <c r="D379" s="161" t="inlineStr">
        <is>
          <t>Capitán de Fragata IM</t>
        </is>
      </c>
      <c r="E379" s="162">
        <f>IF($J379="NO","",IF($M379="","",$M379))</f>
        <v/>
      </c>
      <c r="F379" s="161" t="inlineStr">
        <is>
          <t>Ochoa Quiñones, Nicolás</t>
        </is>
      </c>
      <c r="G379" s="161" t="inlineStr">
        <is>
          <t xml:space="preserve">Nicolás </t>
        </is>
      </c>
      <c r="H379" s="161" t="inlineStr">
        <is>
          <t xml:space="preserve">Ochoa </t>
        </is>
      </c>
      <c r="I379" s="161" t="inlineStr">
        <is>
          <t>Quiñones</t>
        </is>
      </c>
      <c r="J379" s="152" t="inlineStr">
        <is>
          <t>SI</t>
        </is>
      </c>
      <c r="K379" s="161" t="inlineStr">
        <is>
          <t>Jefe del Centro de Entrenamiento Básico del Cuerpo IM</t>
        </is>
      </c>
      <c r="L379" s="161" t="n"/>
      <c r="M379" s="162" t="inlineStr">
        <is>
          <t>LATERAL</t>
        </is>
      </c>
      <c r="N379" s="162">
        <f>IF($J379="NO","NO","SI")</f>
        <v/>
      </c>
      <c r="O379" s="162">
        <f>IF($J379="SI","🟢",IF($J379="NO","🔴","🟡"))</f>
        <v/>
      </c>
      <c r="P379" s="162" t="inlineStr"/>
    </row>
    <row r="380" ht="24" customHeight="1">
      <c r="A380" s="158" t="n">
        <v>379</v>
      </c>
      <c r="B380" s="158" t="n">
        <v>379</v>
      </c>
      <c r="C380" s="171" t="inlineStr">
        <is>
          <t>MANDOS SEZONA</t>
        </is>
      </c>
      <c r="D380" s="171" t="inlineStr">
        <is>
          <t>Capitán de Fragata OM</t>
        </is>
      </c>
      <c r="E380" s="172">
        <f>IF($J380="NO","",IF($M380="","",$M380))</f>
        <v/>
      </c>
      <c r="F380" s="161" t="inlineStr">
        <is>
          <t>Carvajal Baeza, Mauricio</t>
        </is>
      </c>
      <c r="G380" s="171" t="inlineStr">
        <is>
          <t>Mauricio</t>
        </is>
      </c>
      <c r="H380" s="171" t="inlineStr">
        <is>
          <t xml:space="preserve"> Carvajal </t>
        </is>
      </c>
      <c r="I380" s="171" t="inlineStr">
        <is>
          <t>Baeza</t>
        </is>
      </c>
      <c r="J380" s="152" t="inlineStr">
        <is>
          <t>SI</t>
        </is>
      </c>
      <c r="K380" s="171" t="inlineStr">
        <is>
          <t>Jefe del Departamento de Bienestar Social Talcahuano</t>
        </is>
      </c>
      <c r="L380" s="161" t="n"/>
      <c r="M380" s="162" t="inlineStr">
        <is>
          <t>LATERAL</t>
        </is>
      </c>
      <c r="N380" s="162">
        <f>IF($J380="NO","NO","SI")</f>
        <v/>
      </c>
      <c r="O380" s="162">
        <f>IF($J380="SI","🟢",IF($J380="NO","🔴","🟡"))</f>
        <v/>
      </c>
      <c r="P380" s="162" t="inlineStr"/>
    </row>
    <row r="381" ht="24" customHeight="1">
      <c r="A381" s="158" t="n">
        <v>380</v>
      </c>
      <c r="B381" s="158" t="n">
        <v>380</v>
      </c>
      <c r="C381" s="161" t="inlineStr">
        <is>
          <t>MANDOS SEZONA</t>
        </is>
      </c>
      <c r="D381" s="161" t="inlineStr">
        <is>
          <t>Capitán de Fragata</t>
        </is>
      </c>
      <c r="E381" s="162">
        <f>IF($J381="NO","",IF($M381="","",$M381))</f>
        <v/>
      </c>
      <c r="F381" s="161" t="inlineStr">
        <is>
          <t>Sampedro Covarrubias, Álvaro</t>
        </is>
      </c>
      <c r="G381" s="161" t="inlineStr">
        <is>
          <t xml:space="preserve">Álvaro </t>
        </is>
      </c>
      <c r="H381" s="161" t="inlineStr">
        <is>
          <t xml:space="preserve">Sampedro </t>
        </is>
      </c>
      <c r="I381" s="161" t="inlineStr">
        <is>
          <t>Covarrubias</t>
        </is>
      </c>
      <c r="J381" s="152" t="inlineStr">
        <is>
          <t>SI</t>
        </is>
      </c>
      <c r="K381" s="161" t="inlineStr">
        <is>
          <t>Comandante de la LST "Chacabuco"</t>
        </is>
      </c>
      <c r="L381" s="161" t="n"/>
      <c r="M381" s="162" t="inlineStr">
        <is>
          <t>LATERAL</t>
        </is>
      </c>
      <c r="N381" s="162">
        <f>IF($J381="NO","NO","SI")</f>
        <v/>
      </c>
      <c r="O381" s="162">
        <f>IF($J381="SI","🟢",IF($J381="NO","🔴","🟡"))</f>
        <v/>
      </c>
      <c r="P381" s="162" t="inlineStr"/>
    </row>
    <row r="382" ht="24" customHeight="1">
      <c r="A382" s="158" t="n">
        <v>381</v>
      </c>
      <c r="B382" s="158" t="n">
        <v>381</v>
      </c>
      <c r="C382" s="171" t="inlineStr">
        <is>
          <t>MANDOS SEZONA</t>
        </is>
      </c>
      <c r="D382" s="171" t="inlineStr">
        <is>
          <t>Capitán de Fragata</t>
        </is>
      </c>
      <c r="E382" s="172">
        <f>IF($J382="NO","",IF($M382="","",$M382))</f>
        <v/>
      </c>
      <c r="F382" s="161" t="inlineStr">
        <is>
          <t>Beytía de la Maza, Raimundo</t>
        </is>
      </c>
      <c r="G382" s="171" t="inlineStr">
        <is>
          <t xml:space="preserve">Raimundo </t>
        </is>
      </c>
      <c r="H382" s="171" t="inlineStr">
        <is>
          <t xml:space="preserve">Beytía </t>
        </is>
      </c>
      <c r="I382" s="171" t="inlineStr">
        <is>
          <t>de la Maza</t>
        </is>
      </c>
      <c r="J382" s="152" t="inlineStr">
        <is>
          <t>SI</t>
        </is>
      </c>
      <c r="K382" s="171" t="inlineStr">
        <is>
          <t>Comandante de la LST "Rancagua"</t>
        </is>
      </c>
      <c r="L382" s="161" t="n"/>
      <c r="M382" s="162" t="inlineStr">
        <is>
          <t>LATERAL</t>
        </is>
      </c>
      <c r="N382" s="162">
        <f>IF($J382="NO","NO","SI")</f>
        <v/>
      </c>
      <c r="O382" s="162">
        <f>IF($J382="SI","🟢",IF($J382="NO","🔴","🟡"))</f>
        <v/>
      </c>
      <c r="P382" s="162" t="inlineStr"/>
    </row>
    <row r="383" ht="24" customHeight="1">
      <c r="A383" s="158" t="n">
        <v>382</v>
      </c>
      <c r="B383" s="158" t="n">
        <v>382</v>
      </c>
      <c r="C383" s="161" t="inlineStr">
        <is>
          <t>MANDOS SEZONA</t>
        </is>
      </c>
      <c r="D383" s="161" t="inlineStr">
        <is>
          <t>Capitán de Fragata</t>
        </is>
      </c>
      <c r="E383" s="162">
        <f>IF($J383="NO","",IF($M383="","",$M383))</f>
        <v/>
      </c>
      <c r="F383" s="161" t="inlineStr">
        <is>
          <t>Boré Bacigaluppi, Gabriel</t>
        </is>
      </c>
      <c r="G383" s="161" t="inlineStr">
        <is>
          <t xml:space="preserve">Gabriel </t>
        </is>
      </c>
      <c r="H383" s="161" t="inlineStr">
        <is>
          <t xml:space="preserve">Boré </t>
        </is>
      </c>
      <c r="I383" s="161" t="inlineStr">
        <is>
          <t>Bacigaluppi</t>
        </is>
      </c>
      <c r="J383" s="152" t="inlineStr">
        <is>
          <t>SI</t>
        </is>
      </c>
      <c r="K383" s="161" t="inlineStr">
        <is>
          <t>Jefe de Estado Mayor del Comando Anfibio y de Transportes Navales</t>
        </is>
      </c>
      <c r="L383" s="161" t="n"/>
      <c r="M383" s="162" t="inlineStr">
        <is>
          <t>LATERAL</t>
        </is>
      </c>
      <c r="N383" s="162">
        <f>IF($J383="NO","NO","SI")</f>
        <v/>
      </c>
      <c r="O383" s="162">
        <f>IF($J383="SI","🟢",IF($J383="NO","🔴","🟡"))</f>
        <v/>
      </c>
      <c r="P383" s="162" t="inlineStr"/>
    </row>
    <row r="384" ht="24" customHeight="1">
      <c r="A384" s="158" t="n">
        <v>383</v>
      </c>
      <c r="B384" s="158" t="n">
        <v>383</v>
      </c>
      <c r="C384" s="171" t="inlineStr">
        <is>
          <t>MANDOS SEZONA</t>
        </is>
      </c>
      <c r="D384" s="171" t="inlineStr">
        <is>
          <t>Capitán de Fragata</t>
        </is>
      </c>
      <c r="E384" s="172">
        <f>IF($J384="NO","",IF($M384="","",$M384))</f>
        <v/>
      </c>
      <c r="F384" s="161" t="inlineStr">
        <is>
          <t>Chassin-Trubert Correa, Andre</t>
        </is>
      </c>
      <c r="G384" s="171" t="inlineStr">
        <is>
          <t xml:space="preserve">Andre </t>
        </is>
      </c>
      <c r="H384" s="171" t="inlineStr">
        <is>
          <t xml:space="preserve">Chassin-Trubert </t>
        </is>
      </c>
      <c r="I384" s="171" t="inlineStr">
        <is>
          <t>Correa</t>
        </is>
      </c>
      <c r="J384" s="152" t="inlineStr">
        <is>
          <t>SI</t>
        </is>
      </c>
      <c r="K384" s="171" t="inlineStr">
        <is>
          <t xml:space="preserve">Jefe ITO Construcciones </t>
        </is>
      </c>
      <c r="L384" s="161" t="n"/>
      <c r="M384" s="162" t="inlineStr">
        <is>
          <t>LATERAL</t>
        </is>
      </c>
      <c r="N384" s="162">
        <f>IF($J384="NO","NO","SI")</f>
        <v/>
      </c>
      <c r="O384" s="162">
        <f>IF($J384="SI","🟢",IF($J384="NO","🔴","🟡"))</f>
        <v/>
      </c>
      <c r="P384" s="162" t="inlineStr"/>
    </row>
    <row r="385" ht="24" customHeight="1">
      <c r="A385" s="158" t="n">
        <v>384</v>
      </c>
      <c r="B385" s="158" t="n">
        <v>384</v>
      </c>
      <c r="C385" s="161" t="inlineStr">
        <is>
          <t>MANDOS SEZONA</t>
        </is>
      </c>
      <c r="D385" s="161" t="inlineStr">
        <is>
          <t>Capitán de Corbeta</t>
        </is>
      </c>
      <c r="E385" s="162">
        <f>IF($J385="NO","",IF($M385="","",$M385))</f>
        <v/>
      </c>
      <c r="F385" s="161" t="inlineStr">
        <is>
          <t>Putz Sanhueza, Cristhian</t>
        </is>
      </c>
      <c r="G385" s="161" t="inlineStr">
        <is>
          <t xml:space="preserve">Cristhian </t>
        </is>
      </c>
      <c r="H385" s="161" t="inlineStr">
        <is>
          <t xml:space="preserve">Putz </t>
        </is>
      </c>
      <c r="I385" s="161" t="inlineStr">
        <is>
          <t>Sanhueza</t>
        </is>
      </c>
      <c r="J385" s="156" t="inlineStr">
        <is>
          <t>PENDIENTE</t>
        </is>
      </c>
      <c r="K385" s="161" t="inlineStr">
        <is>
          <t>Comandante de la ATF "Galvarino"</t>
        </is>
      </c>
      <c r="L385" s="161" t="n"/>
      <c r="M385" s="162" t="inlineStr">
        <is>
          <t>LATERAL</t>
        </is>
      </c>
      <c r="N385" s="162">
        <f>IF($J385="NO","NO","SI")</f>
        <v/>
      </c>
      <c r="O385" s="162">
        <f>IF($J385="SI","🟢",IF($J385="NO","🔴","🟡"))</f>
        <v/>
      </c>
      <c r="P385" s="162" t="inlineStr"/>
    </row>
    <row r="386" ht="24" customHeight="1">
      <c r="A386" s="158" t="n">
        <v>385</v>
      </c>
      <c r="B386" s="158" t="n">
        <v>385</v>
      </c>
      <c r="C386" s="171" t="inlineStr">
        <is>
          <t>MANDOS SEZONA</t>
        </is>
      </c>
      <c r="D386" s="171" t="inlineStr">
        <is>
          <t>Capitán de Corbeta</t>
        </is>
      </c>
      <c r="E386" s="172">
        <f>IF($J386="NO","",IF($M386="","",$M386))</f>
        <v/>
      </c>
      <c r="F386" s="161" t="inlineStr">
        <is>
          <t>Morales Valenzuela, Eduardo</t>
        </is>
      </c>
      <c r="G386" s="171" t="inlineStr">
        <is>
          <t xml:space="preserve">Eduardo </t>
        </is>
      </c>
      <c r="H386" s="171" t="inlineStr">
        <is>
          <t xml:space="preserve">Morales  </t>
        </is>
      </c>
      <c r="I386" s="171" t="inlineStr">
        <is>
          <t>Valenzuela</t>
        </is>
      </c>
      <c r="J386" s="156" t="inlineStr">
        <is>
          <t>PENDIENTE</t>
        </is>
      </c>
      <c r="K386" s="171" t="inlineStr">
        <is>
          <t>Jefe del Subcentro de Telecomunicaciones Navales Talcahuano</t>
        </is>
      </c>
      <c r="L386" s="161" t="n"/>
      <c r="M386" s="162" t="inlineStr">
        <is>
          <t>LATERAL</t>
        </is>
      </c>
      <c r="N386" s="162">
        <f>IF($J386="NO","NO","SI")</f>
        <v/>
      </c>
      <c r="O386" s="162">
        <f>IF($J386="SI","🟢",IF($J386="NO","🔴","🟡"))</f>
        <v/>
      </c>
      <c r="P386" s="162" t="inlineStr"/>
    </row>
    <row r="387" ht="24" customHeight="1">
      <c r="A387" s="158" t="n">
        <v>386</v>
      </c>
      <c r="B387" s="158" t="n">
        <v>386</v>
      </c>
      <c r="C387" s="171" t="inlineStr">
        <is>
          <t>MANDOS SEZONA</t>
        </is>
      </c>
      <c r="D387" s="171" t="inlineStr">
        <is>
          <t>Capitán de Corbeta LT</t>
        </is>
      </c>
      <c r="E387" s="172">
        <f>IF($J387="NO","",IF($M387="","",$M387))</f>
        <v/>
      </c>
      <c r="F387" s="161" t="inlineStr">
        <is>
          <t>Ovalle Lagos, Camila</t>
        </is>
      </c>
      <c r="G387" s="171" t="inlineStr">
        <is>
          <t>Camila</t>
        </is>
      </c>
      <c r="H387" s="171" t="inlineStr">
        <is>
          <t xml:space="preserve"> Ovalle </t>
        </is>
      </c>
      <c r="I387" s="171" t="inlineStr">
        <is>
          <t>Lagos</t>
        </is>
      </c>
      <c r="J387" s="152" t="inlineStr">
        <is>
          <t>SI</t>
        </is>
      </c>
      <c r="K387" s="171" t="inlineStr">
        <is>
          <t>Capitán de Puerto de Talcahuano</t>
        </is>
      </c>
      <c r="L387" s="161" t="n"/>
      <c r="M387" s="162" t="inlineStr">
        <is>
          <t>LATERAL</t>
        </is>
      </c>
      <c r="N387" s="162">
        <f>IF($J387="NO","NO","SI")</f>
        <v/>
      </c>
      <c r="O387" s="162">
        <f>IF($J387="SI","🟢",IF($J387="NO","🔴","🟡"))</f>
        <v/>
      </c>
      <c r="P387" s="162" t="inlineStr"/>
    </row>
    <row r="388" ht="24" customHeight="1">
      <c r="A388" s="158" t="n">
        <v>387</v>
      </c>
      <c r="B388" s="158" t="n">
        <v>387</v>
      </c>
      <c r="C388" s="173" t="inlineStr">
        <is>
          <t>PREMIADOS</t>
        </is>
      </c>
      <c r="D388" s="173" t="inlineStr"/>
      <c r="E388" s="174">
        <f>IF($J388="NO","",IF($M388="","",$M388))</f>
        <v/>
      </c>
      <c r="F388" s="161" t="inlineStr">
        <is>
          <t>Riquelme Galaz, Oscar</t>
        </is>
      </c>
      <c r="G388" s="173" t="inlineStr">
        <is>
          <t>Oscar</t>
        </is>
      </c>
      <c r="H388" s="173" t="inlineStr">
        <is>
          <t xml:space="preserve"> Riquelme </t>
        </is>
      </c>
      <c r="I388" s="173" t="inlineStr">
        <is>
          <t>Galaz</t>
        </is>
      </c>
      <c r="J388" s="152" t="inlineStr">
        <is>
          <t>SI</t>
        </is>
      </c>
      <c r="K388" s="173" t="inlineStr">
        <is>
          <t>Jefe de Buque</t>
        </is>
      </c>
      <c r="L388" s="161" t="n"/>
      <c r="M388" s="162" t="inlineStr">
        <is>
          <t>LATERAL</t>
        </is>
      </c>
      <c r="N388" s="162">
        <f>IF($J388="NO","NO","SI")</f>
        <v/>
      </c>
      <c r="O388" s="162">
        <f>IF($J388="SI","🟢",IF($J388="NO","🔴","🟡"))</f>
        <v/>
      </c>
      <c r="P388" s="162" t="inlineStr"/>
    </row>
    <row r="389" ht="24" customHeight="1">
      <c r="A389" s="158" t="n">
        <v>388</v>
      </c>
      <c r="B389" s="158" t="n">
        <v>388</v>
      </c>
      <c r="C389" s="173" t="inlineStr">
        <is>
          <t>PREMIADOS</t>
        </is>
      </c>
      <c r="D389" s="173" t="inlineStr"/>
      <c r="E389" s="174">
        <f>IF($J389="NO","",IF($M389="","",$M389))</f>
        <v/>
      </c>
      <c r="F389" s="161" t="inlineStr">
        <is>
          <t>Solari Gallardo, Francisco</t>
        </is>
      </c>
      <c r="G389" s="173" t="inlineStr">
        <is>
          <t xml:space="preserve">Francisco </t>
        </is>
      </c>
      <c r="H389" s="173" t="inlineStr">
        <is>
          <t xml:space="preserve">Solari  </t>
        </is>
      </c>
      <c r="I389" s="173" t="inlineStr">
        <is>
          <t>Gallardo</t>
        </is>
      </c>
      <c r="J389" s="152" t="inlineStr">
        <is>
          <t>SI</t>
        </is>
      </c>
      <c r="K389" s="173" t="inlineStr">
        <is>
          <t xml:space="preserve">Carenador </t>
        </is>
      </c>
      <c r="L389" s="161" t="n"/>
      <c r="M389" s="162" t="inlineStr">
        <is>
          <t>LATERAL</t>
        </is>
      </c>
      <c r="N389" s="162">
        <f>IF($J389="NO","NO","SI")</f>
        <v/>
      </c>
      <c r="O389" s="162">
        <f>IF($J389="SI","🟢",IF($J389="NO","🔴","🟡"))</f>
        <v/>
      </c>
      <c r="P389" s="162" t="inlineStr"/>
    </row>
    <row r="390" ht="24" customHeight="1">
      <c r="A390" s="158" t="n">
        <v>389</v>
      </c>
      <c r="B390" s="158" t="n">
        <v>389</v>
      </c>
      <c r="C390" s="173" t="inlineStr">
        <is>
          <t>PREMIADOS</t>
        </is>
      </c>
      <c r="D390" s="173" t="inlineStr"/>
      <c r="E390" s="174">
        <f>IF($J390="NO","",IF($M390="","",$M390))</f>
        <v/>
      </c>
      <c r="F390" s="161" t="inlineStr">
        <is>
          <t>Reyes López, José</t>
        </is>
      </c>
      <c r="G390" s="173" t="inlineStr">
        <is>
          <t xml:space="preserve">José </t>
        </is>
      </c>
      <c r="H390" s="173" t="inlineStr">
        <is>
          <t xml:space="preserve">Reyes </t>
        </is>
      </c>
      <c r="I390" s="173" t="inlineStr">
        <is>
          <t>López</t>
        </is>
      </c>
      <c r="J390" s="152" t="inlineStr">
        <is>
          <t>SI</t>
        </is>
      </c>
      <c r="K390" s="173" t="inlineStr">
        <is>
          <t>Mecánico de Sistemas de Cañerías</t>
        </is>
      </c>
      <c r="L390" s="161" t="n"/>
      <c r="M390" s="162" t="inlineStr">
        <is>
          <t>LATERAL</t>
        </is>
      </c>
      <c r="N390" s="162">
        <f>IF($J390="NO","NO","SI")</f>
        <v/>
      </c>
      <c r="O390" s="162">
        <f>IF($J390="SI","🟢",IF($J390="NO","🔴","🟡"))</f>
        <v/>
      </c>
      <c r="P390" s="162" t="inlineStr"/>
    </row>
    <row r="391" ht="24" customHeight="1">
      <c r="A391" s="158" t="n">
        <v>390</v>
      </c>
      <c r="B391" s="158" t="n">
        <v>390</v>
      </c>
      <c r="C391" s="173" t="inlineStr">
        <is>
          <t>PREMIADOS</t>
        </is>
      </c>
      <c r="D391" s="173" t="inlineStr"/>
      <c r="E391" s="174">
        <f>IF($J391="NO","",IF($M391="","",$M391))</f>
        <v/>
      </c>
      <c r="F391" s="161" t="inlineStr">
        <is>
          <t>Aravena Obreque, Jaime</t>
        </is>
      </c>
      <c r="G391" s="173" t="inlineStr">
        <is>
          <t xml:space="preserve">Jaime </t>
        </is>
      </c>
      <c r="H391" s="173" t="inlineStr">
        <is>
          <t xml:space="preserve">Aravena  </t>
        </is>
      </c>
      <c r="I391" s="173" t="inlineStr">
        <is>
          <t>Obreque</t>
        </is>
      </c>
      <c r="J391" s="152" t="inlineStr">
        <is>
          <t>SI</t>
        </is>
      </c>
      <c r="K391" s="173" t="inlineStr">
        <is>
          <t xml:space="preserve">Electricista Generación y Distribución </t>
        </is>
      </c>
      <c r="L391" s="161" t="n"/>
      <c r="M391" s="162" t="inlineStr">
        <is>
          <t>LATERAL</t>
        </is>
      </c>
      <c r="N391" s="162">
        <f>IF($J391="NO","NO","SI")</f>
        <v/>
      </c>
      <c r="O391" s="162">
        <f>IF($J391="SI","🟢",IF($J391="NO","🔴","🟡"))</f>
        <v/>
      </c>
      <c r="P391" s="162" t="inlineStr"/>
    </row>
    <row r="392" ht="24" customHeight="1">
      <c r="A392" s="158" t="n">
        <v>391</v>
      </c>
      <c r="B392" s="158" t="n">
        <v>391</v>
      </c>
      <c r="C392" s="173" t="inlineStr">
        <is>
          <t>PREMIADOS</t>
        </is>
      </c>
      <c r="D392" s="173" t="inlineStr"/>
      <c r="E392" s="174">
        <f>IF($J392="NO","",IF($M392="","",$M392))</f>
        <v/>
      </c>
      <c r="F392" s="161" t="inlineStr">
        <is>
          <t>Gutiérrez Vega, Iván</t>
        </is>
      </c>
      <c r="G392" s="173" t="inlineStr">
        <is>
          <t xml:space="preserve">Iván </t>
        </is>
      </c>
      <c r="H392" s="173" t="inlineStr">
        <is>
          <t xml:space="preserve">Gutiérrez </t>
        </is>
      </c>
      <c r="I392" s="173" t="inlineStr">
        <is>
          <t>Vega</t>
        </is>
      </c>
      <c r="J392" s="152" t="inlineStr">
        <is>
          <t>SI</t>
        </is>
      </c>
      <c r="K392" s="173" t="n"/>
      <c r="L392" s="161" t="n"/>
      <c r="M392" s="162" t="inlineStr">
        <is>
          <t>LATERAL</t>
        </is>
      </c>
      <c r="N392" s="162">
        <f>IF($J392="NO","NO","SI")</f>
        <v/>
      </c>
      <c r="O392" s="162">
        <f>IF($J392="SI","🟢",IF($J392="NO","🔴","🟡"))</f>
        <v/>
      </c>
      <c r="P392" s="162" t="inlineStr"/>
    </row>
    <row r="393" ht="24" customHeight="1">
      <c r="A393" s="158" t="n">
        <v>392</v>
      </c>
      <c r="B393" s="158" t="n">
        <v>392</v>
      </c>
      <c r="C393" s="173" t="inlineStr">
        <is>
          <t>PREMIADOS</t>
        </is>
      </c>
      <c r="D393" s="173" t="inlineStr"/>
      <c r="E393" s="174">
        <f>IF($J393="NO","",IF($M393="","",$M393))</f>
        <v/>
      </c>
      <c r="F393" s="161" t="inlineStr">
        <is>
          <t>Leigton Palma, John</t>
        </is>
      </c>
      <c r="G393" s="173" t="inlineStr">
        <is>
          <t xml:space="preserve">John </t>
        </is>
      </c>
      <c r="H393" s="173" t="inlineStr">
        <is>
          <t xml:space="preserve">Leigton  </t>
        </is>
      </c>
      <c r="I393" s="173" t="inlineStr">
        <is>
          <t>Palma</t>
        </is>
      </c>
      <c r="J393" s="152" t="inlineStr">
        <is>
          <t>SI</t>
        </is>
      </c>
      <c r="K393" s="173" t="inlineStr">
        <is>
          <t>Supervisor Primera Línea</t>
        </is>
      </c>
      <c r="L393" s="161" t="n"/>
      <c r="M393" s="162" t="inlineStr">
        <is>
          <t>LATERAL</t>
        </is>
      </c>
      <c r="N393" s="162">
        <f>IF($J393="NO","NO","SI")</f>
        <v/>
      </c>
      <c r="O393" s="162">
        <f>IF($J393="SI","🟢",IF($J393="NO","🔴","🟡"))</f>
        <v/>
      </c>
      <c r="P393" s="162" t="inlineStr"/>
    </row>
    <row r="394" ht="24" customHeight="1">
      <c r="A394" s="158" t="n">
        <v>393</v>
      </c>
      <c r="B394" s="158" t="n">
        <v>393</v>
      </c>
      <c r="C394" s="173" t="inlineStr">
        <is>
          <t>PREMIADOS</t>
        </is>
      </c>
      <c r="D394" s="173" t="inlineStr"/>
      <c r="E394" s="174">
        <f>IF($J394="NO","",IF($M394="","",$M394))</f>
        <v/>
      </c>
      <c r="F394" s="161" t="inlineStr">
        <is>
          <t>Monjes Parra, Mario</t>
        </is>
      </c>
      <c r="G394" s="173" t="inlineStr">
        <is>
          <t xml:space="preserve">Mario </t>
        </is>
      </c>
      <c r="H394" s="173" t="inlineStr">
        <is>
          <t xml:space="preserve">Monjes </t>
        </is>
      </c>
      <c r="I394" s="173" t="inlineStr">
        <is>
          <t>Parra</t>
        </is>
      </c>
      <c r="J394" s="152" t="inlineStr">
        <is>
          <t>SI</t>
        </is>
      </c>
      <c r="K394" s="173" t="inlineStr">
        <is>
          <t>Supervisor Primera Línea</t>
        </is>
      </c>
      <c r="L394" s="161" t="n"/>
      <c r="M394" s="162" t="inlineStr">
        <is>
          <t>LATERAL</t>
        </is>
      </c>
      <c r="N394" s="162">
        <f>IF($J394="NO","NO","SI")</f>
        <v/>
      </c>
      <c r="O394" s="162">
        <f>IF($J394="SI","🟢",IF($J394="NO","🔴","🟡"))</f>
        <v/>
      </c>
      <c r="P394" s="162" t="inlineStr"/>
    </row>
    <row r="395" ht="24" customFormat="1" customHeight="1" s="77" thickBot="1">
      <c r="A395" s="158" t="n">
        <v>394</v>
      </c>
      <c r="B395" s="158" t="n">
        <v>394</v>
      </c>
      <c r="C395" s="173" t="inlineStr">
        <is>
          <t>PREMIADOS</t>
        </is>
      </c>
      <c r="D395" s="173" t="inlineStr"/>
      <c r="E395" s="174">
        <f>IF($J395="NO","",IF($M395="","",$M395))</f>
        <v/>
      </c>
      <c r="F395" s="161" t="inlineStr">
        <is>
          <t>Alarcón Segura, Francisca</t>
        </is>
      </c>
      <c r="G395" s="173" t="inlineStr">
        <is>
          <t>Francisca</t>
        </is>
      </c>
      <c r="H395" s="173" t="inlineStr">
        <is>
          <t xml:space="preserve"> Alarcón </t>
        </is>
      </c>
      <c r="I395" s="173" t="inlineStr">
        <is>
          <t>Segura</t>
        </is>
      </c>
      <c r="J395" s="152" t="inlineStr">
        <is>
          <t>SI</t>
        </is>
      </c>
      <c r="K395" s="173" t="inlineStr">
        <is>
          <t>Comprador Internacional</t>
        </is>
      </c>
      <c r="L395" s="161" t="n"/>
      <c r="M395" s="162" t="inlineStr">
        <is>
          <t>LATERAL</t>
        </is>
      </c>
      <c r="N395" s="162">
        <f>IF($J395="NO","NO","SI")</f>
        <v/>
      </c>
      <c r="O395" s="162">
        <f>IF($J395="SI","🟢",IF($J395="NO","🔴","🟡"))</f>
        <v/>
      </c>
      <c r="P395" s="162" t="inlineStr"/>
    </row>
    <row r="396" ht="24" customHeight="1">
      <c r="A396" s="158" t="n">
        <v>395</v>
      </c>
      <c r="B396" s="158" t="n">
        <v>395</v>
      </c>
      <c r="C396" s="175" t="inlineStr">
        <is>
          <t xml:space="preserve">INVITADOS ASMAR </t>
        </is>
      </c>
      <c r="D396" s="175" t="inlineStr">
        <is>
          <t>Señora</t>
        </is>
      </c>
      <c r="E396" s="176">
        <f>IF($J396="NO","",IF($M396="","",$M396))</f>
        <v/>
      </c>
      <c r="F396" s="161" t="inlineStr">
        <is>
          <t>Krakman , Karen</t>
        </is>
      </c>
      <c r="G396" s="175" t="inlineStr">
        <is>
          <t>Karen</t>
        </is>
      </c>
      <c r="H396" s="175" t="inlineStr">
        <is>
          <t>Krakman</t>
        </is>
      </c>
      <c r="I396" s="175" t="n"/>
      <c r="J396" s="152" t="inlineStr">
        <is>
          <t>SI</t>
        </is>
      </c>
      <c r="K396" s="175" t="inlineStr">
        <is>
          <t>Consul Países Bajos Concepción</t>
        </is>
      </c>
      <c r="L396" s="161" t="n"/>
      <c r="M396" s="162" t="inlineStr">
        <is>
          <t>VIP</t>
        </is>
      </c>
      <c r="N396" s="162">
        <f>IF($J396="NO","NO","SI")</f>
        <v/>
      </c>
      <c r="O396" s="162">
        <f>IF($J396="SI","🟢",IF($J396="NO","🔴","🟡"))</f>
        <v/>
      </c>
      <c r="P396" s="162" t="inlineStr"/>
    </row>
    <row r="397" ht="24" customHeight="1">
      <c r="A397" s="158" t="n">
        <v>396</v>
      </c>
      <c r="B397" s="158" t="n">
        <v>396</v>
      </c>
      <c r="C397" s="161" t="inlineStr">
        <is>
          <t xml:space="preserve">INVITADOS ASMAR </t>
        </is>
      </c>
      <c r="D397" s="161" t="inlineStr">
        <is>
          <t>Presidente</t>
        </is>
      </c>
      <c r="E397" s="162">
        <f>IF($J397="NO","",IF($M397="","",$M397))</f>
        <v/>
      </c>
      <c r="F397" s="161" t="inlineStr">
        <is>
          <t>Fisher , Alvaro</t>
        </is>
      </c>
      <c r="G397" s="161" t="inlineStr">
        <is>
          <t>Alvaro</t>
        </is>
      </c>
      <c r="H397" s="161" t="inlineStr">
        <is>
          <t>Fisher</t>
        </is>
      </c>
      <c r="I397" s="161" t="n"/>
      <c r="J397" s="156" t="inlineStr">
        <is>
          <t>PENDIENTE</t>
        </is>
      </c>
      <c r="K397" s="161" t="inlineStr">
        <is>
          <t>Presidente del Consejo Nacional de Innovación para el Desarrollo (CNID)</t>
        </is>
      </c>
      <c r="L397" s="161" t="n"/>
      <c r="M397" s="162" t="inlineStr">
        <is>
          <t>VIP</t>
        </is>
      </c>
      <c r="N397" s="162">
        <f>IF($J397="NO","NO","SI")</f>
        <v/>
      </c>
      <c r="O397" s="162">
        <f>IF($J397="SI","🟢",IF($J397="NO","🔴","🟡"))</f>
        <v/>
      </c>
      <c r="P397" s="162" t="inlineStr"/>
    </row>
    <row r="398" ht="24" customHeight="1">
      <c r="A398" s="158" t="n">
        <v>397</v>
      </c>
      <c r="B398" s="158" t="n">
        <v>397</v>
      </c>
      <c r="C398" s="175" t="inlineStr">
        <is>
          <t xml:space="preserve">INVITADOS ASMAR </t>
        </is>
      </c>
      <c r="D398" s="175" t="inlineStr"/>
      <c r="E398" s="176">
        <f>IF($J398="NO","",IF($M398="","",$M398))</f>
        <v/>
      </c>
      <c r="F398" s="161" t="inlineStr">
        <is>
          <t>Fuster Roa, Marcelo</t>
        </is>
      </c>
      <c r="G398" s="175" t="inlineStr">
        <is>
          <t>Marcelo</t>
        </is>
      </c>
      <c r="H398" s="175" t="inlineStr">
        <is>
          <t>Fuster</t>
        </is>
      </c>
      <c r="I398" s="175" t="inlineStr">
        <is>
          <t>Roa</t>
        </is>
      </c>
      <c r="J398" s="156" t="inlineStr">
        <is>
          <t>PENDIENTE</t>
        </is>
      </c>
      <c r="K398" s="175" t="inlineStr">
        <is>
          <t>Gerente General Corporativo ASIMET A.G. - Comité CORFO</t>
        </is>
      </c>
      <c r="L398" s="161" t="n"/>
      <c r="M398" s="162" t="inlineStr">
        <is>
          <t>VIP</t>
        </is>
      </c>
      <c r="N398" s="162">
        <f>IF($J398="NO","NO","SI")</f>
        <v/>
      </c>
      <c r="O398" s="162">
        <f>IF($J398="SI","🟢",IF($J398="NO","🔴","🟡"))</f>
        <v/>
      </c>
      <c r="P398" s="162" t="inlineStr"/>
    </row>
    <row r="399" ht="24" customHeight="1">
      <c r="A399" s="158" t="n">
        <v>398</v>
      </c>
      <c r="B399" s="158" t="n">
        <v>398</v>
      </c>
      <c r="C399" s="175" t="inlineStr">
        <is>
          <t xml:space="preserve">INVITADOS ASMAR </t>
        </is>
      </c>
      <c r="D399" s="175" t="inlineStr">
        <is>
          <t>Presidente</t>
        </is>
      </c>
      <c r="E399" s="176">
        <f>IF($J399="NO","",IF($M399="","",$M399))</f>
        <v/>
      </c>
      <c r="F399" s="161" t="inlineStr">
        <is>
          <t>García , Fernando</t>
        </is>
      </c>
      <c r="G399" s="175" t="inlineStr">
        <is>
          <t>Fernando</t>
        </is>
      </c>
      <c r="H399" s="175" t="inlineStr">
        <is>
          <t>García</t>
        </is>
      </c>
      <c r="I399" s="175" t="n"/>
      <c r="J399" s="156" t="inlineStr">
        <is>
          <t>PENDIENTE</t>
        </is>
      </c>
      <c r="K399" s="175" t="inlineStr">
        <is>
          <t>Presidente ASIMET A.G.</t>
        </is>
      </c>
      <c r="L399" s="161" t="n"/>
      <c r="M399" s="162" t="inlineStr">
        <is>
          <t>VIP</t>
        </is>
      </c>
      <c r="N399" s="162">
        <f>IF($J399="NO","NO","SI")</f>
        <v/>
      </c>
      <c r="O399" s="162">
        <f>IF($J399="SI","🟢",IF($J399="NO","🔴","🟡"))</f>
        <v/>
      </c>
      <c r="P399" s="162" t="inlineStr"/>
    </row>
    <row r="400" ht="24" customHeight="1">
      <c r="A400" s="158" t="n">
        <v>399</v>
      </c>
      <c r="B400" s="158" t="n">
        <v>399</v>
      </c>
      <c r="C400" s="175" t="inlineStr">
        <is>
          <t xml:space="preserve">INVITADOS ASMAR </t>
        </is>
      </c>
      <c r="D400" s="175" t="inlineStr">
        <is>
          <t>Presidente</t>
        </is>
      </c>
      <c r="E400" s="176">
        <f>IF($J400="NO","",IF($M400="","",$M400))</f>
        <v/>
      </c>
      <c r="F400" s="161" t="inlineStr">
        <is>
          <t>Alcazar , Gustavo</t>
        </is>
      </c>
      <c r="G400" s="175" t="inlineStr">
        <is>
          <t>Gustavo</t>
        </is>
      </c>
      <c r="H400" s="175" t="inlineStr">
        <is>
          <t>Alcazar</t>
        </is>
      </c>
      <c r="I400" s="175" t="n"/>
      <c r="J400" s="156" t="inlineStr">
        <is>
          <t>PENDIENTE</t>
        </is>
      </c>
      <c r="K400" s="175" t="inlineStr">
        <is>
          <t>Presidente Comité Regional ASIMET BioBio</t>
        </is>
      </c>
      <c r="L400" s="161" t="n"/>
      <c r="M400" s="162" t="inlineStr">
        <is>
          <t>LATERAL</t>
        </is>
      </c>
      <c r="N400" s="162">
        <f>IF($J400="NO","NO","SI")</f>
        <v/>
      </c>
      <c r="O400" s="162">
        <f>IF($J400="SI","🟢",IF($J400="NO","🔴","🟡"))</f>
        <v/>
      </c>
      <c r="P400" s="162" t="inlineStr"/>
    </row>
    <row r="401" ht="24" customHeight="1">
      <c r="A401" s="158" t="n">
        <v>400</v>
      </c>
      <c r="B401" s="158" t="n">
        <v>400</v>
      </c>
      <c r="C401" s="175" t="inlineStr">
        <is>
          <t xml:space="preserve">INVITADOS ASMAR </t>
        </is>
      </c>
      <c r="D401" s="175" t="inlineStr"/>
      <c r="E401" s="176">
        <f>IF($J401="NO","",IF($M401="","",$M401))</f>
        <v/>
      </c>
      <c r="F401" s="161" t="inlineStr">
        <is>
          <t>Bilbao , Alejandra</t>
        </is>
      </c>
      <c r="G401" s="175" t="inlineStr">
        <is>
          <t>Alejandra</t>
        </is>
      </c>
      <c r="H401" s="175" t="inlineStr">
        <is>
          <t>Bilbao</t>
        </is>
      </c>
      <c r="I401" s="175" t="n"/>
      <c r="J401" s="156" t="inlineStr">
        <is>
          <t>PENDIENTE</t>
        </is>
      </c>
      <c r="K401" s="175" t="inlineStr">
        <is>
          <t>Jefa Servicios Gremiales ASIMET</t>
        </is>
      </c>
      <c r="L401" s="161" t="n"/>
      <c r="M401" s="162" t="inlineStr">
        <is>
          <t>LATERAL</t>
        </is>
      </c>
      <c r="N401" s="162">
        <f>IF($J401="NO","NO","SI")</f>
        <v/>
      </c>
      <c r="O401" s="162">
        <f>IF($J401="SI","🟢",IF($J401="NO","🔴","🟡"))</f>
        <v/>
      </c>
      <c r="P401" s="162" t="inlineStr"/>
    </row>
    <row r="402" ht="24" customHeight="1">
      <c r="A402" s="158" t="n">
        <v>401</v>
      </c>
      <c r="B402" s="158" t="n">
        <v>401</v>
      </c>
      <c r="C402" s="161" t="inlineStr">
        <is>
          <t xml:space="preserve">INVITADOS ASMAR </t>
        </is>
      </c>
      <c r="D402" s="161" t="inlineStr">
        <is>
          <t>BANCOS</t>
        </is>
      </c>
      <c r="E402" s="162">
        <f>IF($J402="NO","",IF($M402="","",$M402))</f>
        <v/>
      </c>
      <c r="F402" s="161" t="inlineStr">
        <is>
          <t>Grandela Murasso, Andrés</t>
        </is>
      </c>
      <c r="G402" s="161" t="inlineStr">
        <is>
          <t>Andrés</t>
        </is>
      </c>
      <c r="H402" s="161" t="inlineStr">
        <is>
          <t>Grandela</t>
        </is>
      </c>
      <c r="I402" s="161" t="inlineStr">
        <is>
          <t>Murasso</t>
        </is>
      </c>
      <c r="J402" s="157" t="inlineStr">
        <is>
          <t>NO</t>
        </is>
      </c>
      <c r="K402" s="161" t="inlineStr">
        <is>
          <t>Gerente Zonal Banco Edwards</t>
        </is>
      </c>
      <c r="L402" s="161" t="n"/>
      <c r="M402" s="162" t="inlineStr"/>
      <c r="N402" s="162">
        <f>IF($J402="NO","NO","SI")</f>
        <v/>
      </c>
      <c r="O402" s="162">
        <f>IF($J402="SI","🟢",IF($J402="NO","🔴","🟡"))</f>
        <v/>
      </c>
      <c r="P402" s="162" t="inlineStr"/>
    </row>
    <row r="403" ht="24" customHeight="1">
      <c r="A403" s="158" t="n">
        <v>402</v>
      </c>
      <c r="B403" s="158" t="n">
        <v>402</v>
      </c>
      <c r="C403" s="161" t="inlineStr">
        <is>
          <t xml:space="preserve">INVITADOS ASMAR </t>
        </is>
      </c>
      <c r="D403" s="161" t="inlineStr">
        <is>
          <t>BANCOS</t>
        </is>
      </c>
      <c r="E403" s="162">
        <f>IF($J403="NO","",IF($M403="","",$M403))</f>
        <v/>
      </c>
      <c r="F403" s="161" t="inlineStr">
        <is>
          <t>Donoso Smith, Camilo</t>
        </is>
      </c>
      <c r="G403" s="161" t="inlineStr">
        <is>
          <t>Camilo</t>
        </is>
      </c>
      <c r="H403" s="161" t="inlineStr">
        <is>
          <t>Donoso</t>
        </is>
      </c>
      <c r="I403" s="161" t="inlineStr">
        <is>
          <t>Smith</t>
        </is>
      </c>
      <c r="J403" s="152" t="inlineStr">
        <is>
          <t>SI</t>
        </is>
      </c>
      <c r="K403" s="161" t="inlineStr">
        <is>
          <t>Gerente Sucursal Las Salinas de Banco Edwards</t>
        </is>
      </c>
      <c r="L403" s="161" t="n"/>
      <c r="M403" s="162" t="inlineStr">
        <is>
          <t>VIP</t>
        </is>
      </c>
      <c r="N403" s="162">
        <f>IF($J403="NO","NO","SI")</f>
        <v/>
      </c>
      <c r="O403" s="162">
        <f>IF($J403="SI","🟢",IF($J403="NO","🔴","🟡"))</f>
        <v/>
      </c>
      <c r="P403" s="162" t="inlineStr"/>
    </row>
    <row r="404" ht="24" customHeight="1">
      <c r="A404" s="158" t="n">
        <v>403</v>
      </c>
      <c r="B404" s="158" t="n">
        <v>403</v>
      </c>
      <c r="C404" s="161" t="inlineStr">
        <is>
          <t xml:space="preserve">INVITADOS ASMAR </t>
        </is>
      </c>
      <c r="D404" s="161" t="inlineStr">
        <is>
          <t>BANCOS</t>
        </is>
      </c>
      <c r="E404" s="162">
        <f>IF($J404="NO","",IF($M404="","",$M404))</f>
        <v/>
      </c>
      <c r="F404" s="161" t="inlineStr">
        <is>
          <t>Lagos Olavarrieta, Julio</t>
        </is>
      </c>
      <c r="G404" s="161" t="inlineStr">
        <is>
          <t>Julio</t>
        </is>
      </c>
      <c r="H404" s="161" t="inlineStr">
        <is>
          <t>Lagos</t>
        </is>
      </c>
      <c r="I404" s="161" t="inlineStr">
        <is>
          <t>Olavarrieta</t>
        </is>
      </c>
      <c r="J404" s="152" t="inlineStr">
        <is>
          <t>SI</t>
        </is>
      </c>
      <c r="K404" s="161" t="inlineStr">
        <is>
          <t>Gerente Area Banca Privada y Red Edwards</t>
        </is>
      </c>
      <c r="L404" s="161" t="n"/>
      <c r="M404" s="162" t="inlineStr">
        <is>
          <t>LATERAL</t>
        </is>
      </c>
      <c r="N404" s="162">
        <f>IF($J404="NO","NO","SI")</f>
        <v/>
      </c>
      <c r="O404" s="162">
        <f>IF($J404="SI","🟢",IF($J404="NO","🔴","🟡"))</f>
        <v/>
      </c>
      <c r="P404" s="162" t="inlineStr"/>
    </row>
    <row r="405" ht="24" customHeight="1">
      <c r="A405" s="158" t="n">
        <v>404</v>
      </c>
      <c r="B405" s="158" t="n">
        <v>404</v>
      </c>
      <c r="C405" s="161" t="inlineStr">
        <is>
          <t xml:space="preserve">INVITADOS ASMAR </t>
        </is>
      </c>
      <c r="D405" s="161" t="inlineStr">
        <is>
          <t>BANCOS</t>
        </is>
      </c>
      <c r="E405" s="162">
        <f>IF($J405="NO","",IF($M405="","",$M405))</f>
        <v/>
      </c>
      <c r="F405" s="161" t="inlineStr">
        <is>
          <t>Landaeta Torres, Marisol</t>
        </is>
      </c>
      <c r="G405" s="161" t="inlineStr">
        <is>
          <t>Marisol</t>
        </is>
      </c>
      <c r="H405" s="161" t="inlineStr">
        <is>
          <t>Landaeta</t>
        </is>
      </c>
      <c r="I405" s="161" t="inlineStr">
        <is>
          <t>Torres</t>
        </is>
      </c>
      <c r="J405" s="152" t="inlineStr">
        <is>
          <t>SI</t>
        </is>
      </c>
      <c r="K405" s="161" t="inlineStr">
        <is>
          <t>Gerente de Oficina Banco Edwards Base Naval Talcahuano</t>
        </is>
      </c>
      <c r="L405" s="161" t="n"/>
      <c r="M405" s="162" t="inlineStr">
        <is>
          <t>LATERAL</t>
        </is>
      </c>
      <c r="N405" s="162">
        <f>IF($J405="NO","NO","SI")</f>
        <v/>
      </c>
      <c r="O405" s="162">
        <f>IF($J405="SI","🟢",IF($J405="NO","🔴","🟡"))</f>
        <v/>
      </c>
      <c r="P405" s="162" t="inlineStr"/>
    </row>
    <row r="406" ht="24" customHeight="1">
      <c r="A406" s="158" t="n">
        <v>405</v>
      </c>
      <c r="B406" s="158" t="n">
        <v>405</v>
      </c>
      <c r="C406" s="175" t="inlineStr">
        <is>
          <t xml:space="preserve">INVITADOS ASMAR </t>
        </is>
      </c>
      <c r="D406" s="175" t="inlineStr">
        <is>
          <t>BANCOS</t>
        </is>
      </c>
      <c r="E406" s="176">
        <f>IF($J406="NO","",IF($M406="","",$M406))</f>
        <v/>
      </c>
      <c r="F406" s="161" t="inlineStr">
        <is>
          <t>Heusser Vitali, Fernando</t>
        </is>
      </c>
      <c r="G406" s="175" t="inlineStr">
        <is>
          <t>Fernando</t>
        </is>
      </c>
      <c r="H406" s="175" t="inlineStr">
        <is>
          <t>Heusser</t>
        </is>
      </c>
      <c r="I406" s="175" t="inlineStr">
        <is>
          <t>Vitali</t>
        </is>
      </c>
      <c r="J406" s="157" t="inlineStr">
        <is>
          <t>NO</t>
        </is>
      </c>
      <c r="K406" s="175" t="inlineStr">
        <is>
          <t>Head of Large Corporates GTB. Banco Santander</t>
        </is>
      </c>
      <c r="L406" s="161" t="n"/>
      <c r="M406" s="162" t="inlineStr">
        <is>
          <t>LATERAL</t>
        </is>
      </c>
      <c r="N406" s="162">
        <f>IF($J406="NO","NO","SI")</f>
        <v/>
      </c>
      <c r="O406" s="162">
        <f>IF($J406="SI","🟢",IF($J406="NO","🔴","🟡"))</f>
        <v/>
      </c>
      <c r="P406" s="162" t="inlineStr"/>
    </row>
    <row r="407" ht="24" customHeight="1">
      <c r="A407" s="158" t="n">
        <v>406</v>
      </c>
      <c r="B407" s="158" t="n">
        <v>406</v>
      </c>
      <c r="C407" s="175" t="inlineStr">
        <is>
          <t xml:space="preserve">INVITADOS ASMAR </t>
        </is>
      </c>
      <c r="D407" s="175" t="inlineStr">
        <is>
          <t>BANCOS</t>
        </is>
      </c>
      <c r="E407" s="176">
        <f>IF($J407="NO","",IF($M407="","",$M407))</f>
        <v/>
      </c>
      <c r="F407" s="161" t="inlineStr">
        <is>
          <t>Schuster Bentjerodt, María Soledad</t>
        </is>
      </c>
      <c r="G407" s="175" t="inlineStr">
        <is>
          <t>María Soledad</t>
        </is>
      </c>
      <c r="H407" s="175" t="inlineStr">
        <is>
          <t>Schuster</t>
        </is>
      </c>
      <c r="I407" s="175" t="inlineStr">
        <is>
          <t>Bentjerodt</t>
        </is>
      </c>
      <c r="J407" s="157" t="inlineStr">
        <is>
          <t>NO</t>
        </is>
      </c>
      <c r="K407" s="175" t="inlineStr">
        <is>
          <t>Associate Sales Cash &amp; Lending, Santander Global Transaction Banking. Banco Santander</t>
        </is>
      </c>
      <c r="L407" s="161" t="n"/>
      <c r="M407" s="162" t="inlineStr">
        <is>
          <t>LATERAL</t>
        </is>
      </c>
      <c r="N407" s="162">
        <f>IF($J407="NO","NO","SI")</f>
        <v/>
      </c>
      <c r="O407" s="162">
        <f>IF($J407="SI","🟢",IF($J407="NO","🔴","🟡"))</f>
        <v/>
      </c>
      <c r="P407" s="162" t="inlineStr"/>
    </row>
    <row r="408" ht="24" customHeight="1">
      <c r="A408" s="158" t="n">
        <v>407</v>
      </c>
      <c r="B408" s="158" t="n">
        <v>407</v>
      </c>
      <c r="C408" s="161" t="inlineStr">
        <is>
          <t xml:space="preserve">INVITADOS ASMAR </t>
        </is>
      </c>
      <c r="D408" s="161" t="inlineStr">
        <is>
          <t>BANCOS</t>
        </is>
      </c>
      <c r="E408" s="162">
        <f>IF($J408="NO","",IF($M408="","",$M408))</f>
        <v/>
      </c>
      <c r="F408" s="161" t="inlineStr">
        <is>
          <t>Dalmazzo Bonet, Alberto</t>
        </is>
      </c>
      <c r="G408" s="161" t="inlineStr">
        <is>
          <t xml:space="preserve">Alberto </t>
        </is>
      </c>
      <c r="H408" s="161" t="inlineStr">
        <is>
          <t>Dalmazzo</t>
        </is>
      </c>
      <c r="I408" s="161" t="inlineStr">
        <is>
          <t>Bonet</t>
        </is>
      </c>
      <c r="J408" s="152" t="inlineStr">
        <is>
          <t>SI</t>
        </is>
      </c>
      <c r="K408" s="161" t="inlineStr">
        <is>
          <t>Gerente Negocios Moneda Extranjera Banco de Chile</t>
        </is>
      </c>
      <c r="L408" s="161" t="n"/>
      <c r="M408" s="162" t="inlineStr">
        <is>
          <t>LATERAL</t>
        </is>
      </c>
      <c r="N408" s="162">
        <f>IF($J408="NO","NO","SI")</f>
        <v/>
      </c>
      <c r="O408" s="162">
        <f>IF($J408="SI","🟢",IF($J408="NO","🔴","🟡"))</f>
        <v/>
      </c>
      <c r="P408" s="162" t="inlineStr"/>
    </row>
    <row r="409" ht="24" customHeight="1">
      <c r="A409" s="158" t="n">
        <v>408</v>
      </c>
      <c r="B409" s="158" t="n">
        <v>408</v>
      </c>
      <c r="C409" s="161" t="inlineStr">
        <is>
          <t xml:space="preserve">INVITADOS ASMAR </t>
        </is>
      </c>
      <c r="D409" s="161" t="inlineStr">
        <is>
          <t>BANCOS</t>
        </is>
      </c>
      <c r="E409" s="162">
        <f>IF($J409="NO","",IF($M409="","",$M409))</f>
        <v/>
      </c>
      <c r="F409" s="161" t="inlineStr">
        <is>
          <t>Bau Díaz, Carlos</t>
        </is>
      </c>
      <c r="G409" s="161" t="inlineStr">
        <is>
          <t>Carlos</t>
        </is>
      </c>
      <c r="H409" s="161" t="inlineStr">
        <is>
          <t>Bau</t>
        </is>
      </c>
      <c r="I409" s="161" t="inlineStr">
        <is>
          <t>Díaz</t>
        </is>
      </c>
      <c r="J409" s="152" t="inlineStr">
        <is>
          <t>SI</t>
        </is>
      </c>
      <c r="K409" s="161" t="inlineStr">
        <is>
          <t>Sub Gerente Negocios Moneda Extranjera Banco de Chile</t>
        </is>
      </c>
      <c r="L409" s="161" t="n"/>
      <c r="M409" s="162" t="inlineStr">
        <is>
          <t>LATERAL</t>
        </is>
      </c>
      <c r="N409" s="162">
        <f>IF($J409="NO","NO","SI")</f>
        <v/>
      </c>
      <c r="O409" s="162">
        <f>IF($J409="SI","🟢",IF($J409="NO","🔴","🟡"))</f>
        <v/>
      </c>
      <c r="P409" s="162" t="inlineStr"/>
    </row>
    <row r="410" ht="24" customHeight="1">
      <c r="A410" s="158" t="n">
        <v>409</v>
      </c>
      <c r="B410" s="158" t="n">
        <v>409</v>
      </c>
      <c r="C410" s="161" t="inlineStr">
        <is>
          <t xml:space="preserve">INVITADOS ASMAR </t>
        </is>
      </c>
      <c r="D410" s="161" t="inlineStr">
        <is>
          <t>BANCOS</t>
        </is>
      </c>
      <c r="E410" s="162">
        <f>IF($J410="NO","",IF($M410="","",$M410))</f>
        <v/>
      </c>
      <c r="F410" s="161" t="inlineStr">
        <is>
          <t>Arellano Salas, Hernán</t>
        </is>
      </c>
      <c r="G410" s="161" t="inlineStr">
        <is>
          <t>Hernán</t>
        </is>
      </c>
      <c r="H410" s="161" t="inlineStr">
        <is>
          <t>Arellano</t>
        </is>
      </c>
      <c r="I410" s="161" t="inlineStr">
        <is>
          <t>Salas</t>
        </is>
      </c>
      <c r="J410" s="152" t="inlineStr">
        <is>
          <t>SI</t>
        </is>
      </c>
      <c r="K410" s="161" t="inlineStr">
        <is>
          <t>Gerente División Corporativa Banco Chile</t>
        </is>
      </c>
      <c r="L410" s="161" t="n"/>
      <c r="M410" s="162" t="inlineStr">
        <is>
          <t>LATERAL</t>
        </is>
      </c>
      <c r="N410" s="162">
        <f>IF($J410="NO","NO","SI")</f>
        <v/>
      </c>
      <c r="O410" s="162">
        <f>IF($J410="SI","🟢",IF($J410="NO","🔴","🟡"))</f>
        <v/>
      </c>
      <c r="P410" s="162" t="inlineStr"/>
    </row>
    <row r="411" ht="24" customHeight="1">
      <c r="A411" s="158" t="n">
        <v>410</v>
      </c>
      <c r="B411" s="158" t="n">
        <v>410</v>
      </c>
      <c r="C411" s="175" t="inlineStr">
        <is>
          <t xml:space="preserve">INVITADOS ASMAR </t>
        </is>
      </c>
      <c r="D411" s="175" t="inlineStr">
        <is>
          <t>BANCOS</t>
        </is>
      </c>
      <c r="E411" s="176">
        <f>IF($J411="NO","",IF($M411="","",$M411))</f>
        <v/>
      </c>
      <c r="F411" s="161" t="inlineStr">
        <is>
          <t>Trucco Argomedo, Andrés</t>
        </is>
      </c>
      <c r="G411" s="175" t="inlineStr">
        <is>
          <t>Andrés</t>
        </is>
      </c>
      <c r="H411" s="175" t="inlineStr">
        <is>
          <t>Trucco</t>
        </is>
      </c>
      <c r="I411" s="175" t="inlineStr">
        <is>
          <t>Argomedo</t>
        </is>
      </c>
      <c r="J411" s="157" t="inlineStr">
        <is>
          <t>NO</t>
        </is>
      </c>
      <c r="K411" s="175" t="inlineStr">
        <is>
          <t>Gerente Corporaciones &amp; DCM Finanzas Corporativas Banco BICE</t>
        </is>
      </c>
      <c r="L411" s="161" t="n"/>
      <c r="M411" s="162" t="inlineStr">
        <is>
          <t>LATERAL</t>
        </is>
      </c>
      <c r="N411" s="162">
        <f>IF($J411="NO","NO","SI")</f>
        <v/>
      </c>
      <c r="O411" s="162">
        <f>IF($J411="SI","🟢",IF($J411="NO","🔴","🟡"))</f>
        <v/>
      </c>
      <c r="P411" s="162" t="inlineStr"/>
    </row>
    <row r="412" ht="24" customHeight="1">
      <c r="A412" s="158" t="n">
        <v>411</v>
      </c>
      <c r="B412" s="158" t="n">
        <v>411</v>
      </c>
      <c r="C412" s="175" t="inlineStr">
        <is>
          <t xml:space="preserve">INVITADOS ASMAR </t>
        </is>
      </c>
      <c r="D412" s="175" t="inlineStr">
        <is>
          <t>BANCOS</t>
        </is>
      </c>
      <c r="E412" s="176">
        <f>IF($J412="NO","",IF($M412="","",$M412))</f>
        <v/>
      </c>
      <c r="F412" s="161" t="inlineStr">
        <is>
          <t>Prieto Fernández de Castro, Gregorio</t>
        </is>
      </c>
      <c r="G412" s="175" t="inlineStr">
        <is>
          <t>Gregorio</t>
        </is>
      </c>
      <c r="H412" s="175" t="inlineStr">
        <is>
          <t>Prieto</t>
        </is>
      </c>
      <c r="I412" s="175" t="inlineStr">
        <is>
          <t>Fernández de Castro</t>
        </is>
      </c>
      <c r="J412" s="157" t="inlineStr">
        <is>
          <t>NO</t>
        </is>
      </c>
      <c r="K412" s="175" t="inlineStr">
        <is>
          <t>Gerente de Altos Patrimonios Banco BICE</t>
        </is>
      </c>
      <c r="L412" s="161" t="n"/>
      <c r="M412" s="162" t="inlineStr"/>
      <c r="N412" s="162">
        <f>IF($J412="NO","NO","SI")</f>
        <v/>
      </c>
      <c r="O412" s="162">
        <f>IF($J412="SI","🟢",IF($J412="NO","🔴","🟡"))</f>
        <v/>
      </c>
      <c r="P412" s="162" t="inlineStr"/>
    </row>
    <row r="413" ht="24" customHeight="1">
      <c r="A413" s="158" t="n">
        <v>412</v>
      </c>
      <c r="B413" s="158" t="n">
        <v>412</v>
      </c>
      <c r="C413" s="175" t="inlineStr">
        <is>
          <t xml:space="preserve">INVITADOS ASMAR </t>
        </is>
      </c>
      <c r="D413" s="175" t="inlineStr">
        <is>
          <t>BANCOS</t>
        </is>
      </c>
      <c r="E413" s="176">
        <f>IF($J413="NO","",IF($M413="","",$M413))</f>
        <v/>
      </c>
      <c r="F413" s="161" t="inlineStr">
        <is>
          <t>Matte Larraín, Bernardo</t>
        </is>
      </c>
      <c r="G413" s="175" t="inlineStr">
        <is>
          <t>Bernardo</t>
        </is>
      </c>
      <c r="H413" s="175" t="inlineStr">
        <is>
          <t>Matte</t>
        </is>
      </c>
      <c r="I413" s="175" t="inlineStr">
        <is>
          <t>Larraín</t>
        </is>
      </c>
      <c r="J413" s="156" t="inlineStr">
        <is>
          <t>PENDIENTE</t>
        </is>
      </c>
      <c r="K413" s="175" t="inlineStr">
        <is>
          <t>Vicepresidente Banco BICE</t>
        </is>
      </c>
      <c r="L413" s="161" t="n"/>
      <c r="M413" s="162" t="inlineStr">
        <is>
          <t>VIP</t>
        </is>
      </c>
      <c r="N413" s="162">
        <f>IF($J413="NO","NO","SI")</f>
        <v/>
      </c>
      <c r="O413" s="162">
        <f>IF($J413="SI","🟢",IF($J413="NO","🔴","🟡"))</f>
        <v/>
      </c>
      <c r="P413" s="162" t="inlineStr"/>
    </row>
    <row r="414" ht="24" customHeight="1">
      <c r="A414" s="158" t="n">
        <v>413</v>
      </c>
      <c r="B414" s="158" t="n">
        <v>413</v>
      </c>
      <c r="C414" s="161" t="inlineStr">
        <is>
          <t xml:space="preserve">INVITADOS ASMAR </t>
        </is>
      </c>
      <c r="D414" s="161" t="inlineStr">
        <is>
          <t>BANCOS</t>
        </is>
      </c>
      <c r="E414" s="162">
        <f>IF($J414="NO","",IF($M414="","",$M414))</f>
        <v/>
      </c>
      <c r="F414" s="161" t="inlineStr">
        <is>
          <t>Villalta Díaz, Marcelo</t>
        </is>
      </c>
      <c r="G414" s="161" t="inlineStr">
        <is>
          <t>Marcelo</t>
        </is>
      </c>
      <c r="H414" s="161" t="inlineStr">
        <is>
          <t>Villalta</t>
        </is>
      </c>
      <c r="I414" s="161" t="inlineStr">
        <is>
          <t>Díaz</t>
        </is>
      </c>
      <c r="J414" s="157" t="inlineStr">
        <is>
          <t>NO</t>
        </is>
      </c>
      <c r="K414" s="161" t="inlineStr">
        <is>
          <t>Subgerente GGEE e Instituciones Banco ITAÚ</t>
        </is>
      </c>
      <c r="L414" s="161" t="n"/>
      <c r="M414" s="162" t="inlineStr">
        <is>
          <t>LATERAL</t>
        </is>
      </c>
      <c r="N414" s="162">
        <f>IF($J414="NO","NO","SI")</f>
        <v/>
      </c>
      <c r="O414" s="162">
        <f>IF($J414="SI","🟢",IF($J414="NO","🔴","🟡"))</f>
        <v/>
      </c>
      <c r="P414" s="162" t="inlineStr"/>
    </row>
    <row r="415" ht="24" customHeight="1">
      <c r="A415" s="158" t="n">
        <v>414</v>
      </c>
      <c r="B415" s="158" t="n">
        <v>414</v>
      </c>
      <c r="C415" s="161" t="inlineStr">
        <is>
          <t xml:space="preserve">INVITADOS ASMAR </t>
        </is>
      </c>
      <c r="D415" s="161" t="inlineStr">
        <is>
          <t>BANCOS</t>
        </is>
      </c>
      <c r="E415" s="162">
        <f>IF($J415="NO","",IF($M415="","",$M415))</f>
        <v/>
      </c>
      <c r="F415" s="161" t="inlineStr">
        <is>
          <t>Valverde Henriquez, Cristian</t>
        </is>
      </c>
      <c r="G415" s="161" t="inlineStr">
        <is>
          <t>Cristian</t>
        </is>
      </c>
      <c r="H415" s="161" t="inlineStr">
        <is>
          <t>Valverde</t>
        </is>
      </c>
      <c r="I415" s="161" t="inlineStr">
        <is>
          <t>Henriquez</t>
        </is>
      </c>
      <c r="J415" s="157" t="inlineStr">
        <is>
          <t>NO</t>
        </is>
      </c>
      <c r="K415" s="161" t="inlineStr">
        <is>
          <t>Ejecutivo GGEE e Instituciones Banco ITAÚ</t>
        </is>
      </c>
      <c r="L415" s="161" t="n"/>
      <c r="M415" s="162" t="inlineStr"/>
      <c r="N415" s="162">
        <f>IF($J415="NO","NO","SI")</f>
        <v/>
      </c>
      <c r="O415" s="162">
        <f>IF($J415="SI","🟢",IF($J415="NO","🔴","🟡"))</f>
        <v/>
      </c>
      <c r="P415" s="162" t="inlineStr"/>
    </row>
    <row r="416" ht="24" customHeight="1">
      <c r="A416" s="158" t="n">
        <v>415</v>
      </c>
      <c r="B416" s="158" t="n">
        <v>415</v>
      </c>
      <c r="C416" s="175" t="inlineStr">
        <is>
          <t xml:space="preserve">INVITADOS ASMAR </t>
        </is>
      </c>
      <c r="D416" s="175" t="inlineStr">
        <is>
          <t>BANCOS</t>
        </is>
      </c>
      <c r="E416" s="176">
        <f>IF($J416="NO","",IF($M416="","",$M416))</f>
        <v/>
      </c>
      <c r="F416" s="161" t="inlineStr">
        <is>
          <t>Cáceres Vargas, Eugenio</t>
        </is>
      </c>
      <c r="G416" s="175" t="inlineStr">
        <is>
          <t>Eugenio</t>
        </is>
      </c>
      <c r="H416" s="175" t="inlineStr">
        <is>
          <t>Cáceres</t>
        </is>
      </c>
      <c r="I416" s="175" t="inlineStr">
        <is>
          <t>Vargas</t>
        </is>
      </c>
      <c r="J416" s="157" t="inlineStr">
        <is>
          <t>NO</t>
        </is>
      </c>
      <c r="K416" s="175" t="inlineStr">
        <is>
          <t>Gerente Regional Grandes Empresas Banco BCI</t>
        </is>
      </c>
      <c r="L416" s="161" t="n"/>
      <c r="M416" s="162" t="inlineStr">
        <is>
          <t>VIP</t>
        </is>
      </c>
      <c r="N416" s="162">
        <f>IF($J416="NO","NO","SI")</f>
        <v/>
      </c>
      <c r="O416" s="162">
        <f>IF($J416="SI","🟢",IF($J416="NO","🔴","🟡"))</f>
        <v/>
      </c>
      <c r="P416" s="162" t="inlineStr"/>
    </row>
    <row r="417" ht="24" customHeight="1">
      <c r="A417" s="158" t="n">
        <v>416</v>
      </c>
      <c r="B417" s="158" t="n">
        <v>416</v>
      </c>
      <c r="C417" s="175" t="inlineStr">
        <is>
          <t xml:space="preserve">INVITADOS ASMAR </t>
        </is>
      </c>
      <c r="D417" s="175" t="inlineStr">
        <is>
          <t>BANCOS</t>
        </is>
      </c>
      <c r="E417" s="176">
        <f>IF($J417="NO","",IF($M417="","",$M417))</f>
        <v/>
      </c>
      <c r="F417" s="161" t="inlineStr">
        <is>
          <t>Martínez Reinares, Cristian</t>
        </is>
      </c>
      <c r="G417" s="175" t="inlineStr">
        <is>
          <t>Cristian</t>
        </is>
      </c>
      <c r="H417" s="175" t="inlineStr">
        <is>
          <t>Martínez</t>
        </is>
      </c>
      <c r="I417" s="175" t="inlineStr">
        <is>
          <t>Reinares</t>
        </is>
      </c>
      <c r="J417" s="157" t="inlineStr">
        <is>
          <t>NO</t>
        </is>
      </c>
      <c r="K417" s="175" t="inlineStr">
        <is>
          <t>Subgerente Banco Mayorista Valparaíso Banco BCI</t>
        </is>
      </c>
      <c r="L417" s="161" t="n"/>
      <c r="M417" s="162" t="inlineStr"/>
      <c r="N417" s="162">
        <f>IF($J417="NO","NO","SI")</f>
        <v/>
      </c>
      <c r="O417" s="162">
        <f>IF($J417="SI","🟢",IF($J417="NO","🔴","🟡"))</f>
        <v/>
      </c>
      <c r="P417" s="162" t="inlineStr"/>
    </row>
    <row r="418" ht="24" customHeight="1">
      <c r="A418" s="158" t="n">
        <v>417</v>
      </c>
      <c r="B418" s="158" t="n">
        <v>417</v>
      </c>
      <c r="C418" s="161" t="inlineStr">
        <is>
          <t xml:space="preserve">INVITADOS ASMAR </t>
        </is>
      </c>
      <c r="D418" s="161" t="inlineStr">
        <is>
          <t>BANCOS</t>
        </is>
      </c>
      <c r="E418" s="162">
        <f>IF($J418="NO","",IF($M418="","",$M418))</f>
        <v/>
      </c>
      <c r="F418" s="161" t="inlineStr">
        <is>
          <t>Manzor Manzor, Patricia</t>
        </is>
      </c>
      <c r="G418" s="161" t="inlineStr">
        <is>
          <t>Patricia</t>
        </is>
      </c>
      <c r="H418" s="161" t="inlineStr">
        <is>
          <t>Manzor</t>
        </is>
      </c>
      <c r="I418" s="161" t="inlineStr">
        <is>
          <t>Manzor</t>
        </is>
      </c>
      <c r="J418" s="152" t="inlineStr">
        <is>
          <t>SI</t>
        </is>
      </c>
      <c r="K418" s="161" t="inlineStr">
        <is>
          <t>Subgerente Instituciones y Empresas Públicas BancoEstado</t>
        </is>
      </c>
      <c r="L418" s="161" t="n"/>
      <c r="M418" s="162" t="inlineStr">
        <is>
          <t>LATERAL</t>
        </is>
      </c>
      <c r="N418" s="162">
        <f>IF($J418="NO","NO","SI")</f>
        <v/>
      </c>
      <c r="O418" s="162">
        <f>IF($J418="SI","🟢",IF($J418="NO","🔴","🟡"))</f>
        <v/>
      </c>
      <c r="P418" s="162" t="inlineStr"/>
    </row>
    <row r="419" ht="24" customHeight="1">
      <c r="A419" s="158" t="n">
        <v>418</v>
      </c>
      <c r="B419" s="158" t="n">
        <v>418</v>
      </c>
      <c r="C419" s="161" t="inlineStr">
        <is>
          <t xml:space="preserve">INVITADOS ASMAR </t>
        </is>
      </c>
      <c r="D419" s="161" t="inlineStr">
        <is>
          <t>BANCOS</t>
        </is>
      </c>
      <c r="E419" s="162">
        <f>IF($J419="NO","",IF($M419="","",$M419))</f>
        <v/>
      </c>
      <c r="F419" s="161" t="inlineStr">
        <is>
          <t>Durán Cabezas, David</t>
        </is>
      </c>
      <c r="G419" s="161" t="inlineStr">
        <is>
          <t>David</t>
        </is>
      </c>
      <c r="H419" s="161" t="inlineStr">
        <is>
          <t>Durán</t>
        </is>
      </c>
      <c r="I419" s="161" t="inlineStr">
        <is>
          <t>Cabezas</t>
        </is>
      </c>
      <c r="J419" s="157" t="inlineStr">
        <is>
          <t>NO</t>
        </is>
      </c>
      <c r="K419" s="161" t="inlineStr">
        <is>
          <t>Gerente Banca Institucional Banco Estado</t>
        </is>
      </c>
      <c r="L419" s="161" t="n"/>
      <c r="M419" s="162" t="inlineStr">
        <is>
          <t>LATERAL</t>
        </is>
      </c>
      <c r="N419" s="162">
        <f>IF($J419="NO","NO","SI")</f>
        <v/>
      </c>
      <c r="O419" s="162">
        <f>IF($J419="SI","🟢",IF($J419="NO","🔴","🟡"))</f>
        <v/>
      </c>
      <c r="P419" s="162" t="inlineStr"/>
    </row>
    <row r="420" ht="24" customHeight="1">
      <c r="A420" s="158" t="n">
        <v>419</v>
      </c>
      <c r="B420" s="158" t="n">
        <v>419</v>
      </c>
      <c r="C420" s="175" t="inlineStr">
        <is>
          <t xml:space="preserve">INVITADOS ASMAR </t>
        </is>
      </c>
      <c r="D420" s="175" t="inlineStr">
        <is>
          <t>FISCALIA</t>
        </is>
      </c>
      <c r="E420" s="176">
        <f>IF($J420="NO","",IF($M420="","",$M420))</f>
        <v/>
      </c>
      <c r="F420" s="161" t="inlineStr">
        <is>
          <t>Muñoz , Felipe</t>
        </is>
      </c>
      <c r="G420" s="175" t="inlineStr">
        <is>
          <t>Felipe</t>
        </is>
      </c>
      <c r="H420" s="175" t="inlineStr">
        <is>
          <t>Muñoz</t>
        </is>
      </c>
      <c r="I420" s="175" t="n"/>
      <c r="J420" s="156" t="inlineStr">
        <is>
          <t>PENDIENTE</t>
        </is>
      </c>
      <c r="K420" s="175" t="inlineStr">
        <is>
          <t>Jefe División Jurídica SUBSECFA</t>
        </is>
      </c>
      <c r="L420" s="161" t="n"/>
      <c r="M420" s="162" t="inlineStr">
        <is>
          <t>LATERAL</t>
        </is>
      </c>
      <c r="N420" s="162">
        <f>IF($J420="NO","NO","SI")</f>
        <v/>
      </c>
      <c r="O420" s="162">
        <f>IF($J420="SI","🟢",IF($J420="NO","🔴","🟡"))</f>
        <v/>
      </c>
      <c r="P420" s="162" t="inlineStr"/>
    </row>
    <row r="421" ht="24" customHeight="1">
      <c r="A421" s="158" t="n">
        <v>420</v>
      </c>
      <c r="B421" s="158" t="n">
        <v>420</v>
      </c>
      <c r="C421" s="161" t="inlineStr">
        <is>
          <t xml:space="preserve">INVITADOS ASMAR </t>
        </is>
      </c>
      <c r="D421" s="161" t="inlineStr">
        <is>
          <t>FISCALIA</t>
        </is>
      </c>
      <c r="E421" s="162">
        <f>IF($J421="NO","",IF($M421="","",$M421))</f>
        <v/>
      </c>
      <c r="F421" s="161" t="inlineStr">
        <is>
          <t>Coronado , Ricardo</t>
        </is>
      </c>
      <c r="G421" s="161" t="inlineStr">
        <is>
          <t>Ricardo</t>
        </is>
      </c>
      <c r="H421" s="161" t="inlineStr">
        <is>
          <t>Coronado</t>
        </is>
      </c>
      <c r="I421" s="161" t="n"/>
      <c r="J421" s="156" t="inlineStr">
        <is>
          <t>PENDIENTE</t>
        </is>
      </c>
      <c r="K421" s="161" t="inlineStr">
        <is>
          <t>Jefe División Jurídica SUBSECDEF</t>
        </is>
      </c>
      <c r="L421" s="161" t="n"/>
      <c r="M421" s="162" t="inlineStr">
        <is>
          <t>LATERAL</t>
        </is>
      </c>
      <c r="N421" s="162">
        <f>IF($J421="NO","NO","SI")</f>
        <v/>
      </c>
      <c r="O421" s="162">
        <f>IF($J421="SI","🟢",IF($J421="NO","🔴","🟡"))</f>
        <v/>
      </c>
      <c r="P421" s="162" t="inlineStr"/>
    </row>
    <row r="422" ht="24" customHeight="1">
      <c r="A422" s="158" t="n">
        <v>421</v>
      </c>
      <c r="B422" s="158" t="n">
        <v>421</v>
      </c>
      <c r="C422" s="161" t="inlineStr">
        <is>
          <t xml:space="preserve">INVITADOS ASMAR </t>
        </is>
      </c>
      <c r="D422" s="161" t="inlineStr">
        <is>
          <t>FISCALIA</t>
        </is>
      </c>
      <c r="E422" s="162">
        <f>IF($J422="NO","",IF($M422="","",$M422))</f>
        <v/>
      </c>
      <c r="F422" s="161" t="inlineStr">
        <is>
          <t>Jaque , Marcos</t>
        </is>
      </c>
      <c r="G422" s="161" t="inlineStr">
        <is>
          <t>Marcos</t>
        </is>
      </c>
      <c r="H422" s="161" t="inlineStr">
        <is>
          <t>Jaque</t>
        </is>
      </c>
      <c r="I422" s="161" t="n"/>
      <c r="J422" s="156" t="inlineStr">
        <is>
          <t>PENDIENTE</t>
        </is>
      </c>
      <c r="K422" s="161" t="inlineStr">
        <is>
          <t>Jefe División Asuntos Institucionales SUBSECFA</t>
        </is>
      </c>
      <c r="L422" s="161" t="n"/>
      <c r="M422" s="162" t="inlineStr">
        <is>
          <t>LATERAL</t>
        </is>
      </c>
      <c r="N422" s="162">
        <f>IF($J422="NO","NO","SI")</f>
        <v/>
      </c>
      <c r="O422" s="162">
        <f>IF($J422="SI","🟢",IF($J422="NO","🔴","🟡"))</f>
        <v/>
      </c>
      <c r="P422" s="162" t="inlineStr"/>
    </row>
    <row r="423" ht="24" customHeight="1">
      <c r="A423" s="158" t="n">
        <v>422</v>
      </c>
      <c r="B423" s="158" t="n">
        <v>422</v>
      </c>
      <c r="C423" s="175" t="inlineStr">
        <is>
          <t xml:space="preserve">INVITADOS ASMAR </t>
        </is>
      </c>
      <c r="D423" s="175" t="inlineStr">
        <is>
          <t>ADUANA</t>
        </is>
      </c>
      <c r="E423" s="176">
        <f>IF($J423="NO","",IF($M423="","",$M423))</f>
        <v/>
      </c>
      <c r="F423" s="161" t="inlineStr">
        <is>
          <t>Méndez Seguel, Francisco</t>
        </is>
      </c>
      <c r="G423" s="175" t="inlineStr">
        <is>
          <t>Francisco</t>
        </is>
      </c>
      <c r="H423" s="175" t="inlineStr">
        <is>
          <t>Méndez</t>
        </is>
      </c>
      <c r="I423" s="175" t="inlineStr">
        <is>
          <t>Seguel</t>
        </is>
      </c>
      <c r="J423" s="152" t="inlineStr">
        <is>
          <t>SI</t>
        </is>
      </c>
      <c r="K423" s="175" t="inlineStr">
        <is>
          <t>Jefe Departamento de Fiscalización - Aduana</t>
        </is>
      </c>
      <c r="L423" s="161" t="n"/>
      <c r="M423" s="162" t="inlineStr">
        <is>
          <t>LATERAL</t>
        </is>
      </c>
      <c r="N423" s="162">
        <f>IF($J423="NO","NO","SI")</f>
        <v/>
      </c>
      <c r="O423" s="162">
        <f>IF($J423="SI","🟢",IF($J423="NO","🔴","🟡"))</f>
        <v/>
      </c>
      <c r="P423" s="162" t="inlineStr"/>
    </row>
    <row r="424" ht="24" customHeight="1">
      <c r="A424" s="158" t="n">
        <v>423</v>
      </c>
      <c r="B424" s="158" t="n">
        <v>423</v>
      </c>
      <c r="C424" s="175" t="inlineStr">
        <is>
          <t xml:space="preserve">INVITADOS ASMAR </t>
        </is>
      </c>
      <c r="D424" s="175" t="inlineStr">
        <is>
          <t>ADUANA</t>
        </is>
      </c>
      <c r="E424" s="176">
        <f>IF($J424="NO","",IF($M424="","",$M424))</f>
        <v/>
      </c>
      <c r="F424" s="161" t="inlineStr">
        <is>
          <t>Eade Silva, Cristian</t>
        </is>
      </c>
      <c r="G424" s="175" t="inlineStr">
        <is>
          <t>Cristian</t>
        </is>
      </c>
      <c r="H424" s="175" t="inlineStr">
        <is>
          <t>Eade</t>
        </is>
      </c>
      <c r="I424" s="175" t="inlineStr">
        <is>
          <t>Silva</t>
        </is>
      </c>
      <c r="J424" s="157" t="inlineStr">
        <is>
          <t>NO</t>
        </is>
      </c>
      <c r="K424" s="175" t="inlineStr">
        <is>
          <t>Fiscalizador - Aduanas</t>
        </is>
      </c>
      <c r="L424" s="161" t="n"/>
      <c r="M424" s="162" t="inlineStr">
        <is>
          <t>LATERAL</t>
        </is>
      </c>
      <c r="N424" s="162">
        <f>IF($J424="NO","NO","SI")</f>
        <v/>
      </c>
      <c r="O424" s="162">
        <f>IF($J424="SI","🟢",IF($J424="NO","🔴","🟡"))</f>
        <v/>
      </c>
      <c r="P424" s="162" t="inlineStr"/>
    </row>
    <row r="425" ht="24" customHeight="1">
      <c r="A425" s="158" t="n">
        <v>424</v>
      </c>
      <c r="B425" s="158" t="n">
        <v>424</v>
      </c>
      <c r="C425" s="175" t="inlineStr">
        <is>
          <t xml:space="preserve">INVITADOS ASMAR </t>
        </is>
      </c>
      <c r="D425" s="175" t="inlineStr">
        <is>
          <t>ADUANA</t>
        </is>
      </c>
      <c r="E425" s="176">
        <f>IF($J425="NO","",IF($M425="","",$M425))</f>
        <v/>
      </c>
      <c r="F425" s="161" t="inlineStr">
        <is>
          <t>Martínez Alarcón, Mario</t>
        </is>
      </c>
      <c r="G425" s="175" t="inlineStr">
        <is>
          <t>Mario</t>
        </is>
      </c>
      <c r="H425" s="175" t="inlineStr">
        <is>
          <t>Martínez</t>
        </is>
      </c>
      <c r="I425" s="175" t="inlineStr">
        <is>
          <t>Alarcón</t>
        </is>
      </c>
      <c r="J425" s="152" t="inlineStr">
        <is>
          <t>SI</t>
        </is>
      </c>
      <c r="K425" s="175" t="inlineStr">
        <is>
          <t>Fiscalizador - Aduanas</t>
        </is>
      </c>
      <c r="L425" s="161" t="n"/>
      <c r="M425" s="162" t="inlineStr">
        <is>
          <t>LATERAL</t>
        </is>
      </c>
      <c r="N425" s="162">
        <f>IF($J425="NO","NO","SI")</f>
        <v/>
      </c>
      <c r="O425" s="162">
        <f>IF($J425="SI","🟢",IF($J425="NO","🔴","🟡"))</f>
        <v/>
      </c>
      <c r="P425" s="162" t="inlineStr"/>
    </row>
    <row r="426" ht="24" customHeight="1">
      <c r="A426" s="158" t="n">
        <v>425</v>
      </c>
      <c r="B426" s="158" t="n">
        <v>425</v>
      </c>
      <c r="C426" s="161" t="inlineStr">
        <is>
          <t xml:space="preserve">INVITADOS ASMAR </t>
        </is>
      </c>
      <c r="D426" s="161" t="inlineStr">
        <is>
          <t>SEGUROS</t>
        </is>
      </c>
      <c r="E426" s="162">
        <f>IF($J426="NO","",IF($M426="","",$M426))</f>
        <v/>
      </c>
      <c r="F426" s="161" t="inlineStr">
        <is>
          <t>Foley , Peter</t>
        </is>
      </c>
      <c r="G426" s="161" t="inlineStr">
        <is>
          <t>Peter</t>
        </is>
      </c>
      <c r="H426" s="161" t="inlineStr">
        <is>
          <t>Foley</t>
        </is>
      </c>
      <c r="I426" s="161" t="n"/>
      <c r="J426" s="156" t="inlineStr">
        <is>
          <t>PENDIENTE</t>
        </is>
      </c>
      <c r="K426" s="161" t="inlineStr">
        <is>
          <t>Gerente General Lockton Seguros</t>
        </is>
      </c>
      <c r="L426" s="161" t="n"/>
      <c r="M426" s="162" t="inlineStr">
        <is>
          <t>VIP</t>
        </is>
      </c>
      <c r="N426" s="162">
        <f>IF($J426="NO","NO","SI")</f>
        <v/>
      </c>
      <c r="O426" s="162">
        <f>IF($J426="SI","🟢",IF($J426="NO","🔴","🟡"))</f>
        <v/>
      </c>
      <c r="P426" s="162" t="inlineStr"/>
    </row>
    <row r="427" ht="24" customHeight="1">
      <c r="A427" s="158" t="n">
        <v>426</v>
      </c>
      <c r="B427" s="158" t="n">
        <v>426</v>
      </c>
      <c r="C427" s="161" t="inlineStr">
        <is>
          <t xml:space="preserve">INVITADOS ASMAR </t>
        </is>
      </c>
      <c r="D427" s="161" t="inlineStr">
        <is>
          <t>SEGUROS</t>
        </is>
      </c>
      <c r="E427" s="162">
        <f>IF($J427="NO","",IF($M427="","",$M427))</f>
        <v/>
      </c>
      <c r="F427" s="161" t="inlineStr">
        <is>
          <t>Ramirez M., Ivan</t>
        </is>
      </c>
      <c r="G427" s="161" t="inlineStr">
        <is>
          <t>Ivan</t>
        </is>
      </c>
      <c r="H427" s="161" t="inlineStr">
        <is>
          <t>Ramirez</t>
        </is>
      </c>
      <c r="I427" s="161" t="inlineStr">
        <is>
          <t>M.</t>
        </is>
      </c>
      <c r="J427" s="152" t="inlineStr">
        <is>
          <t>SI</t>
        </is>
      </c>
      <c r="K427" s="161" t="inlineStr">
        <is>
          <t>Ejecutivo de Cuenta Lockton Seguros</t>
        </is>
      </c>
      <c r="L427" s="161" t="n"/>
      <c r="M427" s="162" t="inlineStr">
        <is>
          <t>LATERAL</t>
        </is>
      </c>
      <c r="N427" s="162">
        <f>IF($J427="NO","NO","SI")</f>
        <v/>
      </c>
      <c r="O427" s="162">
        <f>IF($J427="SI","🟢",IF($J427="NO","🔴","🟡"))</f>
        <v/>
      </c>
      <c r="P427" s="162" t="inlineStr"/>
    </row>
    <row r="428" ht="24" customHeight="1">
      <c r="A428" s="158" t="n">
        <v>427</v>
      </c>
      <c r="B428" s="158" t="n">
        <v>427</v>
      </c>
      <c r="C428" s="161" t="inlineStr">
        <is>
          <t xml:space="preserve">INVITADOS ASMAR </t>
        </is>
      </c>
      <c r="D428" s="161" t="inlineStr">
        <is>
          <t>SEGUROS</t>
        </is>
      </c>
      <c r="E428" s="176">
        <f>IF($J428="NO","",IF($M428="","",$M428))</f>
        <v/>
      </c>
      <c r="F428" s="161" t="inlineStr">
        <is>
          <t>Martínez Fernández, Patricio</t>
        </is>
      </c>
      <c r="G428" s="175" t="inlineStr">
        <is>
          <t>Patricio</t>
        </is>
      </c>
      <c r="H428" s="175" t="inlineStr">
        <is>
          <t>Martínez</t>
        </is>
      </c>
      <c r="I428" s="175" t="inlineStr">
        <is>
          <t>Fernández</t>
        </is>
      </c>
      <c r="J428" s="152" t="inlineStr">
        <is>
          <t>SI</t>
        </is>
      </c>
      <c r="K428" s="175" t="inlineStr">
        <is>
          <t>Gerente General Mutual de Seguros de Chile</t>
        </is>
      </c>
      <c r="L428" s="161" t="n"/>
      <c r="M428" s="162" t="inlineStr">
        <is>
          <t>VIP</t>
        </is>
      </c>
      <c r="N428" s="162">
        <f>IF($J428="NO","NO","SI")</f>
        <v/>
      </c>
      <c r="O428" s="162">
        <f>IF($J428="SI","🟢",IF($J428="NO","🔴","🟡"))</f>
        <v/>
      </c>
      <c r="P428" s="162" t="inlineStr"/>
    </row>
    <row r="429" ht="24" customHeight="1">
      <c r="A429" s="158" t="n">
        <v>428</v>
      </c>
      <c r="B429" s="158" t="n">
        <v>428</v>
      </c>
      <c r="C429" s="175" t="inlineStr">
        <is>
          <t xml:space="preserve">INVITADOS ASMAR </t>
        </is>
      </c>
      <c r="D429" s="175" t="inlineStr">
        <is>
          <t>SEGUROS</t>
        </is>
      </c>
      <c r="E429" s="176">
        <f>IF($J429="NO","",IF($M429="","",$M429))</f>
        <v/>
      </c>
      <c r="F429" s="161" t="inlineStr">
        <is>
          <t>Osorio Bañados, Jorge</t>
        </is>
      </c>
      <c r="G429" s="175" t="inlineStr">
        <is>
          <t>Jorge</t>
        </is>
      </c>
      <c r="H429" s="175" t="inlineStr">
        <is>
          <t>Osorio</t>
        </is>
      </c>
      <c r="I429" s="175" t="inlineStr">
        <is>
          <t>Bañados</t>
        </is>
      </c>
      <c r="J429" s="152" t="inlineStr">
        <is>
          <t>SI</t>
        </is>
      </c>
      <c r="K429" s="175" t="inlineStr">
        <is>
          <t>Gerente Técnico de la Mutual de Seguros de Chile</t>
        </is>
      </c>
      <c r="L429" s="161" t="n"/>
      <c r="M429" s="162" t="inlineStr">
        <is>
          <t>LATERAL</t>
        </is>
      </c>
      <c r="N429" s="162">
        <f>IF($J429="NO","NO","SI")</f>
        <v/>
      </c>
      <c r="O429" s="162">
        <f>IF($J429="SI","🟢",IF($J429="NO","🔴","🟡"))</f>
        <v/>
      </c>
      <c r="P429" s="162" t="inlineStr"/>
    </row>
    <row r="430" ht="24" customHeight="1">
      <c r="A430" s="158" t="n">
        <v>429</v>
      </c>
      <c r="B430" s="158" t="n">
        <v>429</v>
      </c>
      <c r="C430" s="161" t="inlineStr">
        <is>
          <t xml:space="preserve">INVITADOS ASMAR </t>
        </is>
      </c>
      <c r="D430" s="161" t="inlineStr">
        <is>
          <t>AUDITORIA</t>
        </is>
      </c>
      <c r="E430" s="162">
        <f>IF($J430="NO","",IF($M430="","",$M430))</f>
        <v/>
      </c>
      <c r="F430" s="161" t="inlineStr">
        <is>
          <t>González López, René</t>
        </is>
      </c>
      <c r="G430" s="161" t="inlineStr">
        <is>
          <t>René</t>
        </is>
      </c>
      <c r="H430" s="161" t="inlineStr">
        <is>
          <t>González</t>
        </is>
      </c>
      <c r="I430" s="161" t="inlineStr">
        <is>
          <t>López</t>
        </is>
      </c>
      <c r="J430" s="156" t="inlineStr">
        <is>
          <t>PENDIENTE</t>
        </is>
      </c>
      <c r="K430" s="161" t="inlineStr">
        <is>
          <t>Socio Lider Oficinas Regionales en Deloitte Chile</t>
        </is>
      </c>
      <c r="L430" s="161" t="n"/>
      <c r="M430" s="162" t="inlineStr">
        <is>
          <t>LATERAL</t>
        </is>
      </c>
      <c r="N430" s="162">
        <f>IF($J430="NO","NO","SI")</f>
        <v/>
      </c>
      <c r="O430" s="162">
        <f>IF($J430="SI","🟢",IF($J430="NO","🔴","🟡"))</f>
        <v/>
      </c>
      <c r="P430" s="162" t="inlineStr"/>
    </row>
    <row r="431" ht="24" customHeight="1">
      <c r="A431" s="158" t="n">
        <v>430</v>
      </c>
      <c r="B431" s="158" t="n">
        <v>430</v>
      </c>
      <c r="C431" s="161" t="inlineStr">
        <is>
          <t xml:space="preserve">INVITADOS ASMAR </t>
        </is>
      </c>
      <c r="D431" s="161" t="inlineStr">
        <is>
          <t>AUDITORIA</t>
        </is>
      </c>
      <c r="E431" s="162">
        <f>IF($J431="NO","",IF($M431="","",$M431))</f>
        <v/>
      </c>
      <c r="F431" s="161" t="inlineStr">
        <is>
          <t>Osorio Rodriguez, María Paz</t>
        </is>
      </c>
      <c r="G431" s="161" t="inlineStr">
        <is>
          <t>María Paz</t>
        </is>
      </c>
      <c r="H431" s="161" t="inlineStr">
        <is>
          <t>Osorio</t>
        </is>
      </c>
      <c r="I431" s="161" t="inlineStr">
        <is>
          <t>Rodriguez</t>
        </is>
      </c>
      <c r="J431" s="156" t="inlineStr">
        <is>
          <t>PENDIENTE</t>
        </is>
      </c>
      <c r="K431" s="161" t="inlineStr">
        <is>
          <t>Senior Manager Deloitte Concepción</t>
        </is>
      </c>
      <c r="L431" s="161" t="n"/>
      <c r="M431" s="162" t="inlineStr">
        <is>
          <t>LATERAL</t>
        </is>
      </c>
      <c r="N431" s="162">
        <f>IF($J431="NO","NO","SI")</f>
        <v/>
      </c>
      <c r="O431" s="162">
        <f>IF($J431="SI","🟢",IF($J431="NO","🔴","🟡"))</f>
        <v/>
      </c>
      <c r="P431" s="162" t="inlineStr"/>
    </row>
    <row r="432" ht="24" customHeight="1">
      <c r="A432" s="158" t="n">
        <v>431</v>
      </c>
      <c r="B432" s="158" t="n">
        <v>431</v>
      </c>
      <c r="C432" s="175" t="inlineStr">
        <is>
          <t xml:space="preserve">INVITADOS ASMAR </t>
        </is>
      </c>
      <c r="D432" s="175" t="inlineStr"/>
      <c r="E432" s="176">
        <f>IF($J432="NO","",IF($M432="","",$M432))</f>
        <v/>
      </c>
      <c r="F432" s="161" t="inlineStr">
        <is>
          <t>Bagnara , Manuel</t>
        </is>
      </c>
      <c r="G432" s="175" t="inlineStr">
        <is>
          <t>Manuel</t>
        </is>
      </c>
      <c r="H432" s="175" t="inlineStr">
        <is>
          <t>Bagnara</t>
        </is>
      </c>
      <c r="I432" s="175" t="n"/>
      <c r="J432" s="156" t="inlineStr">
        <is>
          <t>PENDIENTE</t>
        </is>
      </c>
      <c r="K432" s="175" t="inlineStr">
        <is>
          <t>Gerente General en ARMASUR A.G. - Comité CORFO</t>
        </is>
      </c>
      <c r="L432" s="161" t="n"/>
      <c r="M432" s="162" t="inlineStr">
        <is>
          <t>VIP</t>
        </is>
      </c>
      <c r="N432" s="162">
        <f>IF($J432="NO","NO","SI")</f>
        <v/>
      </c>
      <c r="O432" s="162">
        <f>IF($J432="SI","🟢",IF($J432="NO","🔴","🟡"))</f>
        <v/>
      </c>
      <c r="P432" s="162" t="inlineStr"/>
    </row>
    <row r="433" ht="24" customHeight="1">
      <c r="A433" s="158" t="n">
        <v>432</v>
      </c>
      <c r="B433" s="158" t="n">
        <v>432</v>
      </c>
      <c r="C433" s="161" t="inlineStr">
        <is>
          <t xml:space="preserve">INVITADOS ASMAR </t>
        </is>
      </c>
      <c r="D433" s="161" t="inlineStr"/>
      <c r="E433" s="162">
        <f>IF($J433="NO","",IF($M433="","",$M433))</f>
        <v/>
      </c>
      <c r="F433" s="161" t="inlineStr">
        <is>
          <t>Tejada Curti, Ricardo</t>
        </is>
      </c>
      <c r="G433" s="161" t="inlineStr">
        <is>
          <t>Ricardo</t>
        </is>
      </c>
      <c r="H433" s="161" t="inlineStr">
        <is>
          <t>Tejada</t>
        </is>
      </c>
      <c r="I433" s="161" t="inlineStr">
        <is>
          <t>Curti</t>
        </is>
      </c>
      <c r="J433" s="157" t="inlineStr">
        <is>
          <t>NO</t>
        </is>
      </c>
      <c r="K433" s="161" t="inlineStr">
        <is>
          <t>Gerente Asociación Nacional de Armadores A.G.</t>
        </is>
      </c>
      <c r="L433" s="161" t="n"/>
      <c r="M433" s="162" t="inlineStr"/>
      <c r="N433" s="162">
        <f>IF($J433="NO","NO","SI")</f>
        <v/>
      </c>
      <c r="O433" s="162">
        <f>IF($J433="SI","🟢",IF($J433="NO","🔴","🟡"))</f>
        <v/>
      </c>
      <c r="P433" s="162" t="inlineStr"/>
    </row>
    <row r="434" ht="24" customHeight="1">
      <c r="A434" s="158" t="n">
        <v>433</v>
      </c>
      <c r="B434" s="158" t="n">
        <v>433</v>
      </c>
      <c r="C434" s="175" t="inlineStr">
        <is>
          <t xml:space="preserve">INVITADOS ASMAR </t>
        </is>
      </c>
      <c r="D434" s="175" t="inlineStr">
        <is>
          <t>Rector</t>
        </is>
      </c>
      <c r="E434" s="176">
        <f>IF($J434="NO","",IF($M434="","",$M434))</f>
        <v/>
      </c>
      <c r="F434" s="161" t="inlineStr">
        <is>
          <t>Ladrix Osses, Carlos Alberto</t>
        </is>
      </c>
      <c r="G434" s="175" t="inlineStr">
        <is>
          <t>Carlos Alberto</t>
        </is>
      </c>
      <c r="H434" s="175" t="inlineStr">
        <is>
          <t>Ladrix</t>
        </is>
      </c>
      <c r="I434" s="175" t="inlineStr">
        <is>
          <t>Osses</t>
        </is>
      </c>
      <c r="J434" s="156" t="inlineStr">
        <is>
          <t>PENDIENTE</t>
        </is>
      </c>
      <c r="K434" s="175" t="inlineStr">
        <is>
          <t>Subdirector de Investigación Aplicada de la ANID</t>
        </is>
      </c>
      <c r="L434" s="161" t="n"/>
      <c r="M434" s="162" t="inlineStr">
        <is>
          <t>LATERAL</t>
        </is>
      </c>
      <c r="N434" s="162">
        <f>IF($J434="NO","NO","SI")</f>
        <v/>
      </c>
      <c r="O434" s="162">
        <f>IF($J434="SI","🟢",IF($J434="NO","🔴","🟡"))</f>
        <v/>
      </c>
      <c r="P434" s="162" t="inlineStr"/>
    </row>
    <row r="435" ht="24" customHeight="1">
      <c r="A435" s="158" t="n">
        <v>434</v>
      </c>
      <c r="B435" s="158" t="n">
        <v>434</v>
      </c>
      <c r="C435" s="161" t="inlineStr">
        <is>
          <t xml:space="preserve">INVITADOS ASMAR </t>
        </is>
      </c>
      <c r="D435" s="161" t="inlineStr"/>
      <c r="E435" s="162">
        <f>IF($J435="NO","",IF($M435="","",$M435))</f>
        <v/>
      </c>
      <c r="F435" s="161" t="inlineStr">
        <is>
          <t>Lamoliatte , Andrés</t>
        </is>
      </c>
      <c r="G435" s="161" t="inlineStr">
        <is>
          <t>Andrés</t>
        </is>
      </c>
      <c r="H435" s="161" t="inlineStr">
        <is>
          <t>Lamoliatte</t>
        </is>
      </c>
      <c r="I435" s="161" t="n"/>
      <c r="J435" s="157" t="inlineStr">
        <is>
          <t>NO</t>
        </is>
      </c>
      <c r="K435" s="161" t="inlineStr">
        <is>
          <t>Ministerio de RR.EE. Comité CORFO</t>
        </is>
      </c>
      <c r="L435" s="161" t="n"/>
      <c r="M435" s="162" t="inlineStr"/>
      <c r="N435" s="162">
        <f>IF($J435="NO","NO","SI")</f>
        <v/>
      </c>
      <c r="O435" s="162">
        <f>IF($J435="SI","🟢",IF($J435="NO","🔴","🟡"))</f>
        <v/>
      </c>
      <c r="P435" s="162" t="inlineStr"/>
    </row>
    <row r="436" ht="24" customHeight="1">
      <c r="A436" s="158" t="n">
        <v>435</v>
      </c>
      <c r="B436" s="158" t="n">
        <v>435</v>
      </c>
      <c r="C436" s="175" t="inlineStr">
        <is>
          <t xml:space="preserve">INVITADOS ASMAR </t>
        </is>
      </c>
      <c r="D436" s="175" t="inlineStr">
        <is>
          <t>Presidente</t>
        </is>
      </c>
      <c r="E436" s="176">
        <f>IF($J436="NO","",IF($M436="","",$M436))</f>
        <v/>
      </c>
      <c r="F436" s="161" t="inlineStr">
        <is>
          <t>Rey Sommer, Patricio</t>
        </is>
      </c>
      <c r="G436" s="175" t="inlineStr">
        <is>
          <t>Patricio</t>
        </is>
      </c>
      <c r="H436" s="175" t="inlineStr">
        <is>
          <t>Rey</t>
        </is>
      </c>
      <c r="I436" s="175" t="inlineStr">
        <is>
          <t>Sommer</t>
        </is>
      </c>
      <c r="J436" s="157" t="inlineStr">
        <is>
          <t>NO</t>
        </is>
      </c>
      <c r="K436" s="175" t="inlineStr">
        <is>
          <t>Presidente METRO</t>
        </is>
      </c>
      <c r="L436" s="161" t="n"/>
      <c r="M436" s="162" t="inlineStr">
        <is>
          <t>VIP</t>
        </is>
      </c>
      <c r="N436" s="162">
        <f>IF($J436="NO","NO","SI")</f>
        <v/>
      </c>
      <c r="O436" s="162">
        <f>IF($J436="SI","🟢",IF($J436="NO","🔴","🟡"))</f>
        <v/>
      </c>
      <c r="P436" s="162" t="inlineStr"/>
    </row>
    <row r="437" ht="24" customHeight="1">
      <c r="A437" s="158" t="n">
        <v>436</v>
      </c>
      <c r="B437" s="158" t="n">
        <v>436</v>
      </c>
      <c r="C437" s="175" t="inlineStr">
        <is>
          <t xml:space="preserve">INVITADOS ASMAR </t>
        </is>
      </c>
      <c r="D437" s="175" t="inlineStr"/>
      <c r="E437" s="176">
        <f>IF($J437="NO","",IF($M437="","",$M437))</f>
        <v/>
      </c>
      <c r="F437" s="161" t="inlineStr">
        <is>
          <t>Bravo Busta, Felipe</t>
        </is>
      </c>
      <c r="G437" s="175" t="inlineStr">
        <is>
          <t>Felipe</t>
        </is>
      </c>
      <c r="H437" s="175" t="inlineStr">
        <is>
          <t>Bravo</t>
        </is>
      </c>
      <c r="I437" s="175" t="inlineStr">
        <is>
          <t>Busta</t>
        </is>
      </c>
      <c r="J437" s="157" t="inlineStr">
        <is>
          <t>NO</t>
        </is>
      </c>
      <c r="K437" s="175" t="inlineStr">
        <is>
          <t>Gerente General METRO</t>
        </is>
      </c>
      <c r="L437" s="161" t="n"/>
      <c r="M437" s="162" t="inlineStr">
        <is>
          <t>LATERAL</t>
        </is>
      </c>
      <c r="N437" s="162">
        <f>IF($J437="NO","NO","SI")</f>
        <v/>
      </c>
      <c r="O437" s="162">
        <f>IF($J437="SI","🟢",IF($J437="NO","🔴","🟡"))</f>
        <v/>
      </c>
      <c r="P437" s="162" t="inlineStr"/>
    </row>
    <row r="438" ht="24" customHeight="1">
      <c r="A438" s="158" t="n">
        <v>437</v>
      </c>
      <c r="B438" s="158" t="n">
        <v>437</v>
      </c>
      <c r="C438" s="175" t="inlineStr">
        <is>
          <t xml:space="preserve">INVITADOS ASMAR </t>
        </is>
      </c>
      <c r="D438" s="175" t="inlineStr"/>
      <c r="E438" s="176">
        <f>IF($J438="NO","",IF($M438="","",$M438))</f>
        <v/>
      </c>
      <c r="F438" s="161" t="inlineStr">
        <is>
          <t>Terrazas Michell, Rodrigo</t>
        </is>
      </c>
      <c r="G438" s="175" t="inlineStr">
        <is>
          <t>Rodrigo</t>
        </is>
      </c>
      <c r="H438" s="175" t="inlineStr">
        <is>
          <t>Terrazas</t>
        </is>
      </c>
      <c r="I438" s="175" t="inlineStr">
        <is>
          <t>Michell</t>
        </is>
      </c>
      <c r="J438" s="152" t="inlineStr">
        <is>
          <t>SI</t>
        </is>
      </c>
      <c r="K438" s="175" t="inlineStr">
        <is>
          <t>Gerente de Ingeniería METRO</t>
        </is>
      </c>
      <c r="L438" s="161" t="n"/>
      <c r="M438" s="162" t="inlineStr">
        <is>
          <t>LATERAL</t>
        </is>
      </c>
      <c r="N438" s="162">
        <f>IF($J438="NO","NO","SI")</f>
        <v/>
      </c>
      <c r="O438" s="162">
        <f>IF($J438="SI","🟢",IF($J438="NO","🔴","🟡"))</f>
        <v/>
      </c>
      <c r="P438" s="162" t="inlineStr"/>
    </row>
    <row r="439" ht="24" customHeight="1">
      <c r="A439" s="158" t="n">
        <v>438</v>
      </c>
      <c r="B439" s="158" t="n">
        <v>438</v>
      </c>
      <c r="C439" s="161" t="inlineStr">
        <is>
          <t xml:space="preserve">INVITADOS ASMAR </t>
        </is>
      </c>
      <c r="D439" s="161" t="inlineStr">
        <is>
          <t>Rector</t>
        </is>
      </c>
      <c r="E439" s="162">
        <f>IF($J439="NO","",IF($M439="","",$M439))</f>
        <v/>
      </c>
      <c r="F439" s="161" t="inlineStr">
        <is>
          <t>Claude Bourdel, Jorge</t>
        </is>
      </c>
      <c r="G439" s="161" t="inlineStr">
        <is>
          <t>Jorge</t>
        </is>
      </c>
      <c r="H439" s="161" t="inlineStr">
        <is>
          <t>Claude</t>
        </is>
      </c>
      <c r="I439" s="161" t="inlineStr">
        <is>
          <t>Bourdel</t>
        </is>
      </c>
      <c r="J439" s="157" t="inlineStr">
        <is>
          <t>NO</t>
        </is>
      </c>
      <c r="K439" s="161" t="inlineStr">
        <is>
          <t>Presidente Directorio EFE</t>
        </is>
      </c>
      <c r="L439" s="161" t="n"/>
      <c r="M439" s="162" t="inlineStr">
        <is>
          <t>VIP</t>
        </is>
      </c>
      <c r="N439" s="162">
        <f>IF($J439="NO","NO","SI")</f>
        <v/>
      </c>
      <c r="O439" s="162">
        <f>IF($J439="SI","🟢",IF($J439="NO","🔴","🟡"))</f>
        <v/>
      </c>
      <c r="P439" s="162" t="inlineStr"/>
    </row>
    <row r="440" ht="24" customHeight="1">
      <c r="A440" s="158" t="n">
        <v>439</v>
      </c>
      <c r="B440" s="158" t="n">
        <v>439</v>
      </c>
      <c r="C440" s="161" t="inlineStr">
        <is>
          <t xml:space="preserve">INVITADOS ASMAR </t>
        </is>
      </c>
      <c r="D440" s="161" t="inlineStr">
        <is>
          <t>Rector</t>
        </is>
      </c>
      <c r="E440" s="162">
        <f>IF($J440="NO","",IF($M440="","",$M440))</f>
        <v/>
      </c>
      <c r="F440" s="161" t="inlineStr">
        <is>
          <t>Sabag Villalobos, Jorge</t>
        </is>
      </c>
      <c r="G440" s="161" t="inlineStr">
        <is>
          <t>Jorge</t>
        </is>
      </c>
      <c r="H440" s="161" t="inlineStr">
        <is>
          <t>Sabag</t>
        </is>
      </c>
      <c r="I440" s="161" t="inlineStr">
        <is>
          <t>Villalobos</t>
        </is>
      </c>
      <c r="J440" s="156" t="inlineStr">
        <is>
          <t>PENDIENTE</t>
        </is>
      </c>
      <c r="K440" s="161" t="inlineStr">
        <is>
          <t>Presidente Directorio EFE Sur</t>
        </is>
      </c>
      <c r="L440" s="161" t="n"/>
      <c r="M440" s="162" t="inlineStr">
        <is>
          <t>VIP</t>
        </is>
      </c>
      <c r="N440" s="162">
        <f>IF($J440="NO","NO","SI")</f>
        <v/>
      </c>
      <c r="O440" s="162">
        <f>IF($J440="SI","🟢",IF($J440="NO","🔴","🟡"))</f>
        <v/>
      </c>
      <c r="P440" s="162" t="inlineStr"/>
    </row>
    <row r="441" ht="24" customHeight="1">
      <c r="A441" s="158" t="n">
        <v>440</v>
      </c>
      <c r="B441" s="158" t="n">
        <v>440</v>
      </c>
      <c r="C441" s="161" t="inlineStr">
        <is>
          <t xml:space="preserve">INVITADOS ASMAR </t>
        </is>
      </c>
      <c r="D441" s="161" t="inlineStr"/>
      <c r="E441" s="162">
        <f>IF($J441="NO","",IF($M441="","",$M441))</f>
        <v/>
      </c>
      <c r="F441" s="161" t="inlineStr">
        <is>
          <t>Solorza Estevez, José</t>
        </is>
      </c>
      <c r="G441" s="161" t="inlineStr">
        <is>
          <t>José</t>
        </is>
      </c>
      <c r="H441" s="161" t="inlineStr">
        <is>
          <t>Solorza</t>
        </is>
      </c>
      <c r="I441" s="161" t="inlineStr">
        <is>
          <t>Estevez</t>
        </is>
      </c>
      <c r="J441" s="157" t="inlineStr">
        <is>
          <t>NO</t>
        </is>
      </c>
      <c r="K441" s="161" t="inlineStr">
        <is>
          <t>Gerente General EFE</t>
        </is>
      </c>
      <c r="L441" s="161" t="n"/>
      <c r="M441" s="162" t="inlineStr">
        <is>
          <t>LATERAL</t>
        </is>
      </c>
      <c r="N441" s="162">
        <f>IF($J441="NO","NO","SI")</f>
        <v/>
      </c>
      <c r="O441" s="162">
        <f>IF($J441="SI","🟢",IF($J441="NO","🔴","🟡"))</f>
        <v/>
      </c>
      <c r="P441" s="162" t="inlineStr"/>
    </row>
    <row r="442" ht="24" customHeight="1">
      <c r="A442" s="158" t="n">
        <v>441</v>
      </c>
      <c r="B442" s="158" t="n">
        <v>441</v>
      </c>
      <c r="C442" s="161" t="inlineStr">
        <is>
          <t xml:space="preserve">INVITADOS ASMAR </t>
        </is>
      </c>
      <c r="D442" s="161" t="inlineStr"/>
      <c r="E442" s="162">
        <f>IF($J442="NO","",IF($M442="","",$M442))</f>
        <v/>
      </c>
      <c r="F442" s="161" t="inlineStr">
        <is>
          <t>Urzúa , Miguel</t>
        </is>
      </c>
      <c r="G442" s="161" t="inlineStr">
        <is>
          <t>Miguel</t>
        </is>
      </c>
      <c r="H442" s="161" t="inlineStr">
        <is>
          <t>Urzúa</t>
        </is>
      </c>
      <c r="I442" s="161" t="n"/>
      <c r="J442" s="152" t="inlineStr">
        <is>
          <t>SI</t>
        </is>
      </c>
      <c r="K442" s="161" t="inlineStr">
        <is>
          <t>Gerente de Infraestructura EFE</t>
        </is>
      </c>
      <c r="L442" s="161" t="n"/>
      <c r="M442" s="162" t="inlineStr">
        <is>
          <t>LATERAL</t>
        </is>
      </c>
      <c r="N442" s="162">
        <f>IF($J442="NO","NO","SI")</f>
        <v/>
      </c>
      <c r="O442" s="162">
        <f>IF($J442="SI","🟢",IF($J442="NO","🔴","🟡"))</f>
        <v/>
      </c>
      <c r="P442" s="162" t="inlineStr"/>
    </row>
    <row r="443" ht="24" customHeight="1">
      <c r="A443" s="158" t="n">
        <v>442</v>
      </c>
      <c r="B443" s="158" t="n">
        <v>442</v>
      </c>
      <c r="C443" s="175" t="inlineStr">
        <is>
          <t xml:space="preserve">INVITADOS ASMAR </t>
        </is>
      </c>
      <c r="D443" s="175" t="inlineStr"/>
      <c r="E443" s="176">
        <f>IF($J443="NO","",IF($M443="","",$M443))</f>
        <v/>
      </c>
      <c r="F443" s="161" t="inlineStr">
        <is>
          <t>Salas , Juan Pablo</t>
        </is>
      </c>
      <c r="G443" s="175" t="inlineStr">
        <is>
          <t>Juan Pablo</t>
        </is>
      </c>
      <c r="H443" s="175" t="inlineStr">
        <is>
          <t>Salas</t>
        </is>
      </c>
      <c r="I443" s="175" t="n"/>
      <c r="J443" s="156" t="inlineStr">
        <is>
          <t>PENDIENTE</t>
        </is>
      </c>
      <c r="K443" s="175" t="inlineStr">
        <is>
          <t>Gerente General Astillero ASCON Socio fundador</t>
        </is>
      </c>
      <c r="L443" s="161" t="n"/>
      <c r="M443" s="162" t="inlineStr">
        <is>
          <t>VIP</t>
        </is>
      </c>
      <c r="N443" s="162">
        <f>IF($J443="NO","NO","SI")</f>
        <v/>
      </c>
      <c r="O443" s="162">
        <f>IF($J443="SI","🟢",IF($J443="NO","🔴","🟡"))</f>
        <v/>
      </c>
      <c r="P443" s="162" t="inlineStr"/>
    </row>
    <row r="444" ht="24" customHeight="1">
      <c r="A444" s="158" t="n">
        <v>443</v>
      </c>
      <c r="B444" s="158" t="n">
        <v>443</v>
      </c>
      <c r="C444" s="175" t="inlineStr">
        <is>
          <t xml:space="preserve">INVITADOS ASMAR </t>
        </is>
      </c>
      <c r="D444" s="175" t="inlineStr"/>
      <c r="E444" s="176">
        <f>IF($J444="NO","",IF($M444="","",$M444))</f>
        <v/>
      </c>
      <c r="F444" s="161" t="inlineStr">
        <is>
          <t>Aravena , Manuel</t>
        </is>
      </c>
      <c r="G444" s="175" t="inlineStr">
        <is>
          <t>Manuel</t>
        </is>
      </c>
      <c r="H444" s="175" t="inlineStr">
        <is>
          <t>Aravena</t>
        </is>
      </c>
      <c r="I444" s="175" t="n"/>
      <c r="J444" s="156" t="inlineStr">
        <is>
          <t>PENDIENTE</t>
        </is>
      </c>
      <c r="K444" s="175" t="inlineStr">
        <is>
          <t xml:space="preserve">Socio fundador Astillero ASCON </t>
        </is>
      </c>
      <c r="L444" s="161" t="n"/>
      <c r="M444" s="162" t="inlineStr">
        <is>
          <t>VIP</t>
        </is>
      </c>
      <c r="N444" s="162">
        <f>IF($J444="NO","NO","SI")</f>
        <v/>
      </c>
      <c r="O444" s="162">
        <f>IF($J444="SI","🟢",IF($J444="NO","🔴","🟡"))</f>
        <v/>
      </c>
      <c r="P444" s="162" t="inlineStr"/>
    </row>
    <row r="445" ht="24" customHeight="1">
      <c r="A445" s="158" t="n">
        <v>444</v>
      </c>
      <c r="B445" s="158" t="n">
        <v>444</v>
      </c>
      <c r="C445" s="161" t="inlineStr">
        <is>
          <t xml:space="preserve">INVITADOS ASMAR </t>
        </is>
      </c>
      <c r="D445" s="161" t="inlineStr">
        <is>
          <t>Señora</t>
        </is>
      </c>
      <c r="E445" s="162">
        <f>IF($J445="NO","",IF($M445="","",$M445))</f>
        <v/>
      </c>
      <c r="F445" s="161" t="inlineStr">
        <is>
          <t>Gavilán Ortiz, Milka</t>
        </is>
      </c>
      <c r="G445" s="161" t="inlineStr">
        <is>
          <t>Milka</t>
        </is>
      </c>
      <c r="H445" s="161" t="inlineStr">
        <is>
          <t>Gavilán</t>
        </is>
      </c>
      <c r="I445" s="161" t="inlineStr">
        <is>
          <t>Ortiz</t>
        </is>
      </c>
      <c r="J445" s="152" t="inlineStr">
        <is>
          <t>SI</t>
        </is>
      </c>
      <c r="K445" s="161" t="inlineStr">
        <is>
          <t>Comité CORFO - Presidenta Sindicato ASMAR</t>
        </is>
      </c>
      <c r="L445" s="161" t="n"/>
      <c r="M445" s="162" t="inlineStr">
        <is>
          <t>VIP</t>
        </is>
      </c>
      <c r="N445" s="162">
        <f>IF($J445="NO","NO","SI")</f>
        <v/>
      </c>
      <c r="O445" s="162">
        <f>IF($J445="SI","🟢",IF($J445="NO","🔴","🟡"))</f>
        <v/>
      </c>
      <c r="P445" s="162" t="inlineStr"/>
    </row>
    <row r="446" ht="24" customHeight="1">
      <c r="A446" s="158" t="n">
        <v>445</v>
      </c>
      <c r="B446" s="158" t="n">
        <v>445</v>
      </c>
      <c r="C446" s="161" t="inlineStr">
        <is>
          <t xml:space="preserve">INVITADOS ASMAR </t>
        </is>
      </c>
      <c r="D446" s="161" t="inlineStr">
        <is>
          <t>Presidente</t>
        </is>
      </c>
      <c r="E446" s="162">
        <f>IF($J446="NO","",IF($M446="","",$M446))</f>
        <v/>
      </c>
      <c r="F446" s="161" t="inlineStr">
        <is>
          <t>Fuica Berger, Andrés</t>
        </is>
      </c>
      <c r="G446" s="161" t="inlineStr">
        <is>
          <t>Andrés</t>
        </is>
      </c>
      <c r="H446" s="161" t="inlineStr">
        <is>
          <t>Fuica</t>
        </is>
      </c>
      <c r="I446" s="161" t="inlineStr">
        <is>
          <t>Berger</t>
        </is>
      </c>
      <c r="J446" s="157" t="inlineStr">
        <is>
          <t>NO</t>
        </is>
      </c>
      <c r="K446" s="175" t="inlineStr">
        <is>
          <t>Jefe de Gabinete - Vicepresidente Ejecutivo CORFO</t>
        </is>
      </c>
      <c r="L446" s="161" t="n"/>
      <c r="M446" s="162" t="inlineStr"/>
      <c r="N446" s="162">
        <f>IF($J446="NO","NO","SI")</f>
        <v/>
      </c>
      <c r="O446" s="162">
        <f>IF($J446="SI","🟢",IF($J446="NO","🔴","🟡"))</f>
        <v/>
      </c>
      <c r="P446" s="162" t="inlineStr"/>
    </row>
    <row r="447" ht="24" customHeight="1">
      <c r="A447" s="158" t="n">
        <v>446</v>
      </c>
      <c r="B447" s="158" t="n">
        <v>446</v>
      </c>
      <c r="C447" s="161" t="inlineStr">
        <is>
          <t xml:space="preserve">INVITADOS ASMAR </t>
        </is>
      </c>
      <c r="D447" s="161" t="inlineStr"/>
      <c r="E447" s="162">
        <f>IF($J447="NO","",IF($M447="","",$M447))</f>
        <v/>
      </c>
      <c r="F447" s="161" t="inlineStr">
        <is>
          <t>Cifuentes Espinoza, Héctor</t>
        </is>
      </c>
      <c r="G447" s="161" t="inlineStr">
        <is>
          <t>Héctor</t>
        </is>
      </c>
      <c r="H447" s="161" t="inlineStr">
        <is>
          <t>Cifuentes</t>
        </is>
      </c>
      <c r="I447" s="161" t="inlineStr">
        <is>
          <t>Espinoza</t>
        </is>
      </c>
      <c r="J447" s="152" t="inlineStr">
        <is>
          <t>SI</t>
        </is>
      </c>
      <c r="K447" s="161" t="inlineStr">
        <is>
          <t>Asesor Técnico Comité CORFO</t>
        </is>
      </c>
      <c r="L447" s="161" t="n"/>
      <c r="M447" s="162" t="inlineStr">
        <is>
          <t>LATERAL</t>
        </is>
      </c>
      <c r="N447" s="162">
        <f>IF($J447="NO","NO","SI")</f>
        <v/>
      </c>
      <c r="O447" s="162">
        <f>IF($J447="SI","🟢",IF($J447="NO","🔴","🟡"))</f>
        <v/>
      </c>
      <c r="P447" s="162" t="inlineStr"/>
    </row>
    <row r="448" ht="24" customHeight="1">
      <c r="A448" s="158" t="n">
        <v>447</v>
      </c>
      <c r="B448" s="158" t="n">
        <v>447</v>
      </c>
      <c r="C448" s="161" t="inlineStr">
        <is>
          <t xml:space="preserve">INVITADOS ASMAR </t>
        </is>
      </c>
      <c r="D448" s="161" t="inlineStr">
        <is>
          <t>Teniente Primero</t>
        </is>
      </c>
      <c r="E448" s="162">
        <f>IF($J448="NO","",IF($M448="","",$M448))</f>
        <v/>
      </c>
      <c r="F448" s="161" t="inlineStr">
        <is>
          <t>Lema Medina, Francisca</t>
        </is>
      </c>
      <c r="G448" s="161" t="inlineStr">
        <is>
          <t>Francisca</t>
        </is>
      </c>
      <c r="H448" s="161" t="inlineStr">
        <is>
          <t>Lema</t>
        </is>
      </c>
      <c r="I448" s="161" t="inlineStr">
        <is>
          <t>Medina</t>
        </is>
      </c>
      <c r="J448" s="152" t="inlineStr">
        <is>
          <t>SI</t>
        </is>
      </c>
      <c r="K448" s="175" t="inlineStr">
        <is>
          <t>Oficial Enlace de Comité CORFO</t>
        </is>
      </c>
      <c r="L448" s="161" t="n"/>
      <c r="M448" s="162" t="inlineStr">
        <is>
          <t>LATERAL</t>
        </is>
      </c>
      <c r="N448" s="162">
        <f>IF($J448="NO","NO","SI")</f>
        <v/>
      </c>
      <c r="O448" s="162">
        <f>IF($J448="SI","🟢",IF($J448="NO","🔴","🟡"))</f>
        <v/>
      </c>
      <c r="P448" s="162" t="inlineStr"/>
    </row>
    <row r="449" ht="24" customHeight="1">
      <c r="A449" s="158" t="n">
        <v>448</v>
      </c>
      <c r="B449" s="158" t="n">
        <v>448</v>
      </c>
      <c r="C449" s="175" t="inlineStr">
        <is>
          <t xml:space="preserve">INVITADOS ASMAR </t>
        </is>
      </c>
      <c r="D449" s="175" t="inlineStr"/>
      <c r="E449" s="176">
        <f>IF($J449="NO","",IF($M449="","",$M449))</f>
        <v/>
      </c>
      <c r="F449" s="161" t="inlineStr">
        <is>
          <t>Pacheco , Jorge</t>
        </is>
      </c>
      <c r="G449" s="175" t="inlineStr">
        <is>
          <t>Jorge</t>
        </is>
      </c>
      <c r="H449" s="175" t="inlineStr">
        <is>
          <t>Pacheco</t>
        </is>
      </c>
      <c r="I449" s="175" t="n"/>
      <c r="J449" s="157" t="inlineStr">
        <is>
          <t>NO</t>
        </is>
      </c>
      <c r="K449" s="175" t="inlineStr">
        <is>
          <t>COMPAS MARINE</t>
        </is>
      </c>
      <c r="L449" s="161" t="n"/>
      <c r="M449" s="162" t="inlineStr"/>
      <c r="N449" s="162">
        <f>IF($J449="NO","NO","SI")</f>
        <v/>
      </c>
      <c r="O449" s="162">
        <f>IF($J449="SI","🟢",IF($J449="NO","🔴","🟡"))</f>
        <v/>
      </c>
      <c r="P449" s="162" t="inlineStr"/>
    </row>
    <row r="450" ht="24" customHeight="1">
      <c r="A450" s="158" t="n">
        <v>449</v>
      </c>
      <c r="B450" s="158" t="n">
        <v>449</v>
      </c>
      <c r="C450" s="175" t="inlineStr">
        <is>
          <t xml:space="preserve">INVITADOS ASMAR </t>
        </is>
      </c>
      <c r="D450" s="175" t="inlineStr"/>
      <c r="E450" s="176">
        <f>IF($J450="NO","",IF($M450="","",$M450))</f>
        <v/>
      </c>
      <c r="F450" s="161" t="inlineStr">
        <is>
          <t>Vargas Covarrubias, Carlos</t>
        </is>
      </c>
      <c r="G450" s="175" t="inlineStr">
        <is>
          <t>Carlos</t>
        </is>
      </c>
      <c r="H450" s="175" t="inlineStr">
        <is>
          <t>Vargas</t>
        </is>
      </c>
      <c r="I450" s="175" t="inlineStr">
        <is>
          <t>Covarrubias</t>
        </is>
      </c>
      <c r="J450" s="152" t="inlineStr">
        <is>
          <t>SI</t>
        </is>
      </c>
      <c r="K450" s="175" t="inlineStr">
        <is>
          <t>Gerente Corporativo COMPAS MARINE</t>
        </is>
      </c>
      <c r="L450" s="161" t="n"/>
      <c r="M450" s="162" t="inlineStr">
        <is>
          <t>LATERAL</t>
        </is>
      </c>
      <c r="N450" s="162">
        <f>IF($J450="NO","NO","SI")</f>
        <v/>
      </c>
      <c r="O450" s="162">
        <f>IF($J450="SI","🟢",IF($J450="NO","🔴","🟡"))</f>
        <v/>
      </c>
      <c r="P450" s="162" t="inlineStr"/>
    </row>
    <row r="451" ht="24" customHeight="1">
      <c r="A451" s="158" t="n">
        <v>450</v>
      </c>
      <c r="B451" s="158" t="n">
        <v>450</v>
      </c>
      <c r="C451" s="161" t="inlineStr">
        <is>
          <t xml:space="preserve">INVITADOS ASMAR </t>
        </is>
      </c>
      <c r="D451" s="161" t="inlineStr"/>
      <c r="E451" s="162">
        <f>IF($J451="NO","",IF($M451="","",$M451))</f>
        <v/>
      </c>
      <c r="F451" s="161" t="inlineStr">
        <is>
          <t>Siebert Cristi, Luis Ernesto</t>
        </is>
      </c>
      <c r="G451" s="161" t="inlineStr">
        <is>
          <t>Luis Ernesto</t>
        </is>
      </c>
      <c r="H451" s="161" t="inlineStr">
        <is>
          <t>Siebert</t>
        </is>
      </c>
      <c r="I451" s="161" t="inlineStr">
        <is>
          <t>Cristi</t>
        </is>
      </c>
      <c r="J451" s="152" t="inlineStr">
        <is>
          <t>SI</t>
        </is>
      </c>
      <c r="K451" s="161" t="inlineStr">
        <is>
          <t>Ex Gerente de Construcción Naval (T)</t>
        </is>
      </c>
      <c r="L451" s="161" t="n"/>
      <c r="M451" s="162" t="inlineStr">
        <is>
          <t>LATERAL</t>
        </is>
      </c>
      <c r="N451" s="162">
        <f>IF($J451="NO","NO","SI")</f>
        <v/>
      </c>
      <c r="O451" s="162">
        <f>IF($J451="SI","🟢",IF($J451="NO","🔴","🟡"))</f>
        <v/>
      </c>
      <c r="P451" s="162" t="inlineStr"/>
    </row>
    <row r="452" ht="24" customHeight="1">
      <c r="A452" s="158" t="n">
        <v>451</v>
      </c>
      <c r="B452" s="158" t="n">
        <v>451</v>
      </c>
      <c r="C452" s="161" t="inlineStr">
        <is>
          <t xml:space="preserve">INVITADOS ASMAR </t>
        </is>
      </c>
      <c r="D452" s="161" t="inlineStr"/>
      <c r="E452" s="162">
        <f>IF($J452="NO","",IF($M452="","",$M452))</f>
        <v/>
      </c>
      <c r="F452" s="161" t="inlineStr">
        <is>
          <t>Roepke Riveros, Reinaldo</t>
        </is>
      </c>
      <c r="G452" s="161" t="inlineStr">
        <is>
          <t>Reinaldo</t>
        </is>
      </c>
      <c r="H452" s="161" t="inlineStr">
        <is>
          <t>Roepke</t>
        </is>
      </c>
      <c r="I452" s="161" t="inlineStr">
        <is>
          <t>Riveros</t>
        </is>
      </c>
      <c r="J452" s="156" t="inlineStr">
        <is>
          <t>PENDIENTE</t>
        </is>
      </c>
      <c r="K452" s="161" t="inlineStr">
        <is>
          <t>Ex Gerente Comercial Mercantes ASMAR(T)</t>
        </is>
      </c>
      <c r="L452" s="161" t="n"/>
      <c r="M452" s="162" t="inlineStr">
        <is>
          <t>LATERAL</t>
        </is>
      </c>
      <c r="N452" s="162">
        <f>IF($J452="NO","NO","SI")</f>
        <v/>
      </c>
      <c r="O452" s="162">
        <f>IF($J452="SI","🟢",IF($J452="NO","🔴","🟡"))</f>
        <v/>
      </c>
      <c r="P452" s="162" t="inlineStr"/>
    </row>
    <row r="453" ht="24" customHeight="1">
      <c r="A453" s="158" t="n">
        <v>452</v>
      </c>
      <c r="B453" s="158" t="n">
        <v>452</v>
      </c>
      <c r="C453" s="161" t="inlineStr">
        <is>
          <t xml:space="preserve">INVITADOS ASMAR </t>
        </is>
      </c>
      <c r="D453" s="161" t="inlineStr"/>
      <c r="E453" s="162">
        <f>IF($J453="NO","",IF($M453="","",$M453))</f>
        <v/>
      </c>
      <c r="F453" s="161" t="inlineStr">
        <is>
          <t>Buzeta Espinosa, Jorge</t>
        </is>
      </c>
      <c r="G453" s="161" t="inlineStr">
        <is>
          <t>Jorge</t>
        </is>
      </c>
      <c r="H453" s="161" t="inlineStr">
        <is>
          <t>Buzeta</t>
        </is>
      </c>
      <c r="I453" s="161" t="inlineStr">
        <is>
          <t>Espinosa</t>
        </is>
      </c>
      <c r="J453" s="156" t="inlineStr">
        <is>
          <t>PENDIENTE</t>
        </is>
      </c>
      <c r="K453" s="161" t="inlineStr">
        <is>
          <t>Ex Gerente Comercial Armada ASMAR(T)</t>
        </is>
      </c>
      <c r="L453" s="161" t="n"/>
      <c r="M453" s="162" t="inlineStr">
        <is>
          <t>LATERAL</t>
        </is>
      </c>
      <c r="N453" s="162">
        <f>IF($J453="NO","NO","SI")</f>
        <v/>
      </c>
      <c r="O453" s="162">
        <f>IF($J453="SI","🟢",IF($J453="NO","🔴","🟡"))</f>
        <v/>
      </c>
      <c r="P453" s="162" t="inlineStr"/>
    </row>
    <row r="454" ht="24" customHeight="1">
      <c r="A454" s="158" t="n">
        <v>453</v>
      </c>
      <c r="B454" s="158" t="n">
        <v>453</v>
      </c>
      <c r="C454" s="161" t="inlineStr">
        <is>
          <t xml:space="preserve">INVITADOS ASMAR </t>
        </is>
      </c>
      <c r="D454" s="161" t="inlineStr">
        <is>
          <t>Contraalmirante</t>
        </is>
      </c>
      <c r="E454" s="162">
        <f>IF($J454="NO","",IF($M454="","",$M454))</f>
        <v/>
      </c>
      <c r="F454" s="161" t="inlineStr">
        <is>
          <t>Varela Jenschke, Joaquin</t>
        </is>
      </c>
      <c r="G454" s="161" t="inlineStr">
        <is>
          <t>Joaquin</t>
        </is>
      </c>
      <c r="H454" s="161" t="inlineStr">
        <is>
          <t xml:space="preserve">Varela </t>
        </is>
      </c>
      <c r="I454" s="161" t="inlineStr">
        <is>
          <t>Jenschke</t>
        </is>
      </c>
      <c r="J454" s="152" t="inlineStr">
        <is>
          <t>SI</t>
        </is>
      </c>
      <c r="K454" s="161" t="inlineStr">
        <is>
          <t>Ex Gerente Corporativo de Construcción Naval</t>
        </is>
      </c>
      <c r="L454" s="161" t="n"/>
      <c r="M454" s="162" t="inlineStr">
        <is>
          <t>VIP</t>
        </is>
      </c>
      <c r="N454" s="162">
        <f>IF($J454="NO","NO","SI")</f>
        <v/>
      </c>
      <c r="O454" s="162">
        <f>IF($J454="SI","🟢",IF($J454="NO","🔴","🟡"))</f>
        <v/>
      </c>
      <c r="P454" s="162" t="inlineStr"/>
    </row>
    <row r="455" ht="24" customHeight="1">
      <c r="A455" s="158" t="n">
        <v>454</v>
      </c>
      <c r="B455" s="158" t="n">
        <v>454</v>
      </c>
      <c r="C455" s="175" t="inlineStr">
        <is>
          <t xml:space="preserve">INVITADOS ASMAR </t>
        </is>
      </c>
      <c r="D455" s="175" t="inlineStr"/>
      <c r="E455" s="176">
        <f>IF($J455="NO","",IF($M455="","",$M455))</f>
        <v/>
      </c>
      <c r="F455" s="161" t="inlineStr">
        <is>
          <t>Silva , Rodrigo</t>
        </is>
      </c>
      <c r="G455" s="175" t="inlineStr">
        <is>
          <t>Rodrigo</t>
        </is>
      </c>
      <c r="H455" s="175" t="inlineStr">
        <is>
          <t>Silva</t>
        </is>
      </c>
      <c r="I455" s="175" t="n"/>
      <c r="J455" s="152" t="inlineStr">
        <is>
          <t>SI</t>
        </is>
      </c>
      <c r="K455" s="175" t="inlineStr">
        <is>
          <t>Gerente General COOPEUCH</t>
        </is>
      </c>
      <c r="L455" s="161" t="n"/>
      <c r="M455" s="162" t="inlineStr">
        <is>
          <t>LATERAL</t>
        </is>
      </c>
      <c r="N455" s="162">
        <f>IF($J455="NO","NO","SI")</f>
        <v/>
      </c>
      <c r="O455" s="162">
        <f>IF($J455="SI","🟢",IF($J455="NO","🔴","🟡"))</f>
        <v/>
      </c>
      <c r="P455" s="162" t="inlineStr"/>
    </row>
    <row r="456" ht="24" customHeight="1">
      <c r="A456" s="158" t="n">
        <v>455</v>
      </c>
      <c r="B456" s="158" t="n">
        <v>455</v>
      </c>
      <c r="C456" s="175" t="inlineStr">
        <is>
          <t xml:space="preserve">INVITADOS ASMAR </t>
        </is>
      </c>
      <c r="D456" s="175" t="inlineStr"/>
      <c r="E456" s="176">
        <f>IF($J456="NO","",IF($M456="","",$M456))</f>
        <v/>
      </c>
      <c r="F456" s="161" t="inlineStr">
        <is>
          <t>Negrete , Oliver</t>
        </is>
      </c>
      <c r="G456" s="175" t="inlineStr">
        <is>
          <t>Oliver</t>
        </is>
      </c>
      <c r="H456" s="175" t="inlineStr">
        <is>
          <t>Negrete</t>
        </is>
      </c>
      <c r="I456" s="175" t="n"/>
      <c r="J456" s="152" t="inlineStr">
        <is>
          <t>SI</t>
        </is>
      </c>
      <c r="K456" s="175" t="inlineStr">
        <is>
          <t>Gerente Comercial COOPEUCH</t>
        </is>
      </c>
      <c r="L456" s="161" t="n"/>
      <c r="M456" s="162" t="inlineStr">
        <is>
          <t>LATERAL</t>
        </is>
      </c>
      <c r="N456" s="162">
        <f>IF($J456="NO","NO","SI")</f>
        <v/>
      </c>
      <c r="O456" s="162">
        <f>IF($J456="SI","🟢",IF($J456="NO","🔴","🟡"))</f>
        <v/>
      </c>
      <c r="P456" s="162" t="inlineStr"/>
    </row>
    <row r="457" ht="24" customHeight="1">
      <c r="A457" s="158" t="n">
        <v>456</v>
      </c>
      <c r="B457" s="158" t="n">
        <v>456</v>
      </c>
      <c r="C457" s="175" t="inlineStr">
        <is>
          <t xml:space="preserve">INVITADOS ASMAR </t>
        </is>
      </c>
      <c r="D457" s="175" t="inlineStr"/>
      <c r="E457" s="176">
        <f>IF($J457="NO","",IF($M457="","",$M457))</f>
        <v/>
      </c>
      <c r="F457" s="161" t="inlineStr">
        <is>
          <t>Roa , Oscar</t>
        </is>
      </c>
      <c r="G457" s="175" t="inlineStr">
        <is>
          <t>Oscar</t>
        </is>
      </c>
      <c r="H457" s="175" t="inlineStr">
        <is>
          <t>Roa</t>
        </is>
      </c>
      <c r="I457" s="175" t="n"/>
      <c r="J457" s="157" t="inlineStr">
        <is>
          <t>NO</t>
        </is>
      </c>
      <c r="K457" s="175" t="inlineStr">
        <is>
          <t>COOPEUCH</t>
        </is>
      </c>
      <c r="L457" s="161" t="n"/>
      <c r="M457" s="162" t="inlineStr">
        <is>
          <t>LATERAL</t>
        </is>
      </c>
      <c r="N457" s="162">
        <f>IF($J457="NO","NO","SI")</f>
        <v/>
      </c>
      <c r="O457" s="162">
        <f>IF($J457="SI","🟢",IF($J457="NO","🔴","🟡"))</f>
        <v/>
      </c>
      <c r="P457" s="162" t="inlineStr"/>
    </row>
    <row r="458" ht="24" customHeight="1">
      <c r="A458" s="158" t="n">
        <v>457</v>
      </c>
      <c r="B458" s="158" t="n">
        <v>457</v>
      </c>
      <c r="C458" s="175" t="inlineStr">
        <is>
          <t xml:space="preserve">INVITADOS ASMAR </t>
        </is>
      </c>
      <c r="D458" s="175" t="inlineStr"/>
      <c r="E458" s="176">
        <f>IF($J458="NO","",IF($M458="","",$M458))</f>
        <v/>
      </c>
      <c r="F458" s="161" t="inlineStr">
        <is>
          <t>González , Carlos</t>
        </is>
      </c>
      <c r="G458" s="175" t="inlineStr">
        <is>
          <t>Carlos</t>
        </is>
      </c>
      <c r="H458" s="175" t="inlineStr">
        <is>
          <t>González</t>
        </is>
      </c>
      <c r="I458" s="175" t="n"/>
      <c r="J458" s="157" t="inlineStr">
        <is>
          <t>NO</t>
        </is>
      </c>
      <c r="K458" s="175" t="inlineStr">
        <is>
          <t>COOPEUCH</t>
        </is>
      </c>
      <c r="L458" s="161" t="n"/>
      <c r="M458" s="162" t="inlineStr">
        <is>
          <t>LATERAL</t>
        </is>
      </c>
      <c r="N458" s="162">
        <f>IF($J458="NO","NO","SI")</f>
        <v/>
      </c>
      <c r="O458" s="162">
        <f>IF($J458="SI","🟢",IF($J458="NO","🔴","🟡"))</f>
        <v/>
      </c>
      <c r="P458" s="162" t="inlineStr"/>
    </row>
    <row r="459" ht="24" customHeight="1">
      <c r="A459" s="158" t="n">
        <v>458</v>
      </c>
      <c r="B459" s="158" t="n">
        <v>458</v>
      </c>
      <c r="C459" s="175" t="inlineStr">
        <is>
          <t xml:space="preserve">INVITADOS ASMAR </t>
        </is>
      </c>
      <c r="D459" s="175" t="inlineStr"/>
      <c r="E459" s="176">
        <f>IF($J459="NO","",IF($M459="","",$M459))</f>
        <v/>
      </c>
      <c r="F459" s="161" t="inlineStr">
        <is>
          <t>Ramirez Cáceres, Mario</t>
        </is>
      </c>
      <c r="G459" s="175" t="inlineStr">
        <is>
          <t>Mario</t>
        </is>
      </c>
      <c r="H459" s="175" t="inlineStr">
        <is>
          <t>Ramirez</t>
        </is>
      </c>
      <c r="I459" s="175" t="inlineStr">
        <is>
          <t>Cáceres</t>
        </is>
      </c>
      <c r="J459" s="152" t="inlineStr">
        <is>
          <t>SI</t>
        </is>
      </c>
      <c r="K459" s="175" t="inlineStr">
        <is>
          <t>COOPEUCH</t>
        </is>
      </c>
      <c r="L459" s="161" t="n"/>
      <c r="M459" s="162" t="inlineStr">
        <is>
          <t>LATERAL</t>
        </is>
      </c>
      <c r="N459" s="162">
        <f>IF($J459="NO","NO","SI")</f>
        <v/>
      </c>
      <c r="O459" s="162">
        <f>IF($J459="SI","🟢",IF($J459="NO","🔴","🟡"))</f>
        <v/>
      </c>
      <c r="P459" s="162" t="inlineStr"/>
    </row>
    <row r="460" ht="24" customHeight="1">
      <c r="A460" s="158" t="n">
        <v>459</v>
      </c>
      <c r="B460" s="158" t="n">
        <v>459</v>
      </c>
      <c r="C460" s="175" t="inlineStr">
        <is>
          <t xml:space="preserve">INVITADOS ASMAR </t>
        </is>
      </c>
      <c r="D460" s="175" t="inlineStr"/>
      <c r="E460" s="176">
        <f>IF($J460="NO","",IF($M460="","",$M460))</f>
        <v/>
      </c>
      <c r="F460" s="161" t="inlineStr">
        <is>
          <t>Cifuentes Monsalve, Luis</t>
        </is>
      </c>
      <c r="G460" s="175" t="inlineStr">
        <is>
          <t xml:space="preserve">Luis </t>
        </is>
      </c>
      <c r="H460" s="175" t="inlineStr">
        <is>
          <t>Cifuentes</t>
        </is>
      </c>
      <c r="I460" s="175" t="inlineStr">
        <is>
          <t>Monsalve</t>
        </is>
      </c>
      <c r="J460" s="152" t="inlineStr">
        <is>
          <t>SI</t>
        </is>
      </c>
      <c r="K460" s="175" t="inlineStr">
        <is>
          <t>Gerente Regional Región del BioBio COOPEUCH</t>
        </is>
      </c>
      <c r="L460" s="161" t="n"/>
      <c r="M460" s="162" t="inlineStr">
        <is>
          <t>LATERAL</t>
        </is>
      </c>
      <c r="N460" s="162">
        <f>IF($J460="NO","NO","SI")</f>
        <v/>
      </c>
      <c r="O460" s="162">
        <f>IF($J460="SI","🟢",IF($J460="NO","🔴","🟡"))</f>
        <v/>
      </c>
      <c r="P460" s="162" t="inlineStr"/>
    </row>
    <row r="461" ht="24" customHeight="1">
      <c r="A461" s="158" t="n">
        <v>460</v>
      </c>
      <c r="B461" s="158" t="n">
        <v>460</v>
      </c>
      <c r="C461" s="175" t="inlineStr">
        <is>
          <t xml:space="preserve">INVITADOS ASMAR </t>
        </is>
      </c>
      <c r="D461" s="175" t="inlineStr"/>
      <c r="E461" s="176">
        <f>IF($J461="NO","",IF($M461="","",$M461))</f>
        <v/>
      </c>
      <c r="F461" s="161" t="inlineStr">
        <is>
          <t>Moncada Mansilla, Carlos</t>
        </is>
      </c>
      <c r="G461" s="175" t="inlineStr">
        <is>
          <t>Carlos</t>
        </is>
      </c>
      <c r="H461" s="175" t="inlineStr">
        <is>
          <t>Moncada</t>
        </is>
      </c>
      <c r="I461" s="175" t="inlineStr">
        <is>
          <t>Mansilla</t>
        </is>
      </c>
      <c r="J461" s="152" t="inlineStr">
        <is>
          <t>SI</t>
        </is>
      </c>
      <c r="K461" s="175" t="inlineStr">
        <is>
          <t>Agente COOPEUCH Oficina Base Naval Talcahuano</t>
        </is>
      </c>
      <c r="L461" s="161" t="n"/>
      <c r="M461" s="162" t="inlineStr">
        <is>
          <t>LATERAL</t>
        </is>
      </c>
      <c r="N461" s="162">
        <f>IF($J461="NO","NO","SI")</f>
        <v/>
      </c>
      <c r="O461" s="162">
        <f>IF($J461="SI","🟢",IF($J461="NO","🔴","🟡"))</f>
        <v/>
      </c>
      <c r="P461" s="162" t="inlineStr"/>
    </row>
    <row r="462" ht="24" customHeight="1">
      <c r="A462" s="158" t="n">
        <v>461</v>
      </c>
      <c r="B462" s="158" t="n">
        <v>461</v>
      </c>
      <c r="C462" s="175" t="inlineStr">
        <is>
          <t xml:space="preserve">INVITADOS ASMAR </t>
        </is>
      </c>
      <c r="D462" s="175" t="inlineStr"/>
      <c r="E462" s="176">
        <f>IF($J462="NO","",IF($M462="","",$M462))</f>
        <v/>
      </c>
      <c r="F462" s="161" t="inlineStr">
        <is>
          <t>Concha Strappa, Diego</t>
        </is>
      </c>
      <c r="G462" s="175" t="inlineStr">
        <is>
          <t>Diego</t>
        </is>
      </c>
      <c r="H462" s="175" t="inlineStr">
        <is>
          <t>Concha</t>
        </is>
      </c>
      <c r="I462" s="175" t="inlineStr">
        <is>
          <t>Strappa</t>
        </is>
      </c>
      <c r="J462" s="152" t="inlineStr">
        <is>
          <t>SI</t>
        </is>
      </c>
      <c r="K462" s="175" t="inlineStr">
        <is>
          <t>Gerente de Sucursales COOPEUCH</t>
        </is>
      </c>
      <c r="L462" s="161" t="n"/>
      <c r="M462" s="162" t="inlineStr">
        <is>
          <t>LATERAL</t>
        </is>
      </c>
      <c r="N462" s="162">
        <f>IF($J462="NO","NO","SI")</f>
        <v/>
      </c>
      <c r="O462" s="162">
        <f>IF($J462="SI","🟢",IF($J462="NO","🔴","🟡"))</f>
        <v/>
      </c>
      <c r="P462" s="162" t="inlineStr"/>
    </row>
    <row r="463" ht="24" customHeight="1">
      <c r="A463" s="158" t="n">
        <v>462</v>
      </c>
      <c r="B463" s="158" t="n">
        <v>462</v>
      </c>
      <c r="C463" s="161" t="inlineStr">
        <is>
          <t xml:space="preserve">INVITADOS ASMAR </t>
        </is>
      </c>
      <c r="D463" s="161" t="inlineStr"/>
      <c r="E463" s="162">
        <f>IF($J463="NO","",IF($M463="","",$M463))</f>
        <v/>
      </c>
      <c r="F463" s="161" t="inlineStr">
        <is>
          <t>Zavala Mujica, Tomás</t>
        </is>
      </c>
      <c r="G463" s="161" t="inlineStr">
        <is>
          <t>Tomás</t>
        </is>
      </c>
      <c r="H463" s="161" t="inlineStr">
        <is>
          <t>Zavala</t>
        </is>
      </c>
      <c r="I463" s="161" t="inlineStr">
        <is>
          <t>Mujica</t>
        </is>
      </c>
      <c r="J463" s="156" t="inlineStr">
        <is>
          <t>PENDIENTE</t>
        </is>
      </c>
      <c r="K463" s="161" t="inlineStr">
        <is>
          <t>Gerente General Caja Los Andes</t>
        </is>
      </c>
      <c r="L463" s="161" t="n"/>
      <c r="M463" s="162" t="inlineStr">
        <is>
          <t>LATERAL</t>
        </is>
      </c>
      <c r="N463" s="162">
        <f>IF($J463="NO","NO","SI")</f>
        <v/>
      </c>
      <c r="O463" s="162">
        <f>IF($J463="SI","🟢",IF($J463="NO","🔴","🟡"))</f>
        <v/>
      </c>
      <c r="P463" s="162" t="inlineStr"/>
    </row>
    <row r="464" ht="24" customHeight="1">
      <c r="A464" s="158" t="n">
        <v>463</v>
      </c>
      <c r="B464" s="158" t="n">
        <v>463</v>
      </c>
      <c r="C464" s="161" t="inlineStr">
        <is>
          <t xml:space="preserve">INVITADOS ASMAR </t>
        </is>
      </c>
      <c r="D464" s="161" t="inlineStr"/>
      <c r="E464" s="162">
        <f>IF($J464="NO","",IF($M464="","",$M464))</f>
        <v/>
      </c>
      <c r="F464" s="161" t="inlineStr">
        <is>
          <t>Caro Jara, Marco Antonio</t>
        </is>
      </c>
      <c r="G464" s="161" t="inlineStr">
        <is>
          <t>Marco Antonio</t>
        </is>
      </c>
      <c r="H464" s="161" t="inlineStr">
        <is>
          <t>Caro</t>
        </is>
      </c>
      <c r="I464" s="161" t="inlineStr">
        <is>
          <t>Jara</t>
        </is>
      </c>
      <c r="J464" s="156" t="inlineStr">
        <is>
          <t>PENDIENTE</t>
        </is>
      </c>
      <c r="K464" s="161" t="inlineStr">
        <is>
          <t>Gerente de Clientes y Empresas Caja Los Andes</t>
        </is>
      </c>
      <c r="L464" s="161" t="n"/>
      <c r="M464" s="162" t="inlineStr">
        <is>
          <t>LATERAL</t>
        </is>
      </c>
      <c r="N464" s="162">
        <f>IF($J464="NO","NO","SI")</f>
        <v/>
      </c>
      <c r="O464" s="162">
        <f>IF($J464="SI","🟢",IF($J464="NO","🔴","🟡"))</f>
        <v/>
      </c>
      <c r="P464" s="162" t="inlineStr"/>
    </row>
    <row r="465" ht="24" customHeight="1">
      <c r="A465" s="158" t="n">
        <v>464</v>
      </c>
      <c r="B465" s="158" t="n">
        <v>464</v>
      </c>
      <c r="C465" s="161" t="inlineStr">
        <is>
          <t xml:space="preserve">INVITADOS ASMAR </t>
        </is>
      </c>
      <c r="D465" s="161" t="inlineStr"/>
      <c r="E465" s="162">
        <f>IF($J465="NO","",IF($M465="","",$M465))</f>
        <v/>
      </c>
      <c r="F465" s="161" t="inlineStr">
        <is>
          <t>Vera Villarroel, Fernando</t>
        </is>
      </c>
      <c r="G465" s="161" t="inlineStr">
        <is>
          <t>Fernando</t>
        </is>
      </c>
      <c r="H465" s="161" t="inlineStr">
        <is>
          <t xml:space="preserve">Vera </t>
        </is>
      </c>
      <c r="I465" s="161" t="inlineStr">
        <is>
          <t>Villarroel</t>
        </is>
      </c>
      <c r="J465" s="156" t="inlineStr">
        <is>
          <t>PENDIENTE</t>
        </is>
      </c>
      <c r="K465" s="161" t="inlineStr">
        <is>
          <t>Segment Manager FAOS Caja Los Andes</t>
        </is>
      </c>
      <c r="L465" s="161" t="n"/>
      <c r="M465" s="162" t="inlineStr">
        <is>
          <t>LATERAL</t>
        </is>
      </c>
      <c r="N465" s="162">
        <f>IF($J465="NO","NO","SI")</f>
        <v/>
      </c>
      <c r="O465" s="162">
        <f>IF($J465="SI","🟢",IF($J465="NO","🔴","🟡"))</f>
        <v/>
      </c>
      <c r="P465" s="162" t="inlineStr"/>
    </row>
    <row r="466" ht="24" customHeight="1">
      <c r="A466" s="158" t="n">
        <v>465</v>
      </c>
      <c r="B466" s="158" t="n">
        <v>465</v>
      </c>
      <c r="C466" s="161" t="inlineStr">
        <is>
          <t xml:space="preserve">INVITADOS ASMAR </t>
        </is>
      </c>
      <c r="D466" s="161" t="inlineStr"/>
      <c r="E466" s="162">
        <f>IF($J466="NO","",IF($M466="","",$M466))</f>
        <v/>
      </c>
      <c r="F466" s="161" t="inlineStr">
        <is>
          <t>Soffia Salsilli, Francisco</t>
        </is>
      </c>
      <c r="G466" s="161" t="inlineStr">
        <is>
          <t>Francisco</t>
        </is>
      </c>
      <c r="H466" s="161" t="inlineStr">
        <is>
          <t>Soffia</t>
        </is>
      </c>
      <c r="I466" s="161" t="inlineStr">
        <is>
          <t>Salsilli</t>
        </is>
      </c>
      <c r="J466" s="156" t="inlineStr">
        <is>
          <t>PENDIENTE</t>
        </is>
      </c>
      <c r="K466" s="161" t="inlineStr">
        <is>
          <t>Segment Manager Caja Los Andes</t>
        </is>
      </c>
      <c r="L466" s="161" t="n"/>
      <c r="M466" s="162" t="inlineStr">
        <is>
          <t>LATERAL</t>
        </is>
      </c>
      <c r="N466" s="162">
        <f>IF($J466="NO","NO","SI")</f>
        <v/>
      </c>
      <c r="O466" s="162">
        <f>IF($J466="SI","🟢",IF($J466="NO","🔴","🟡"))</f>
        <v/>
      </c>
      <c r="P466" s="162" t="inlineStr"/>
    </row>
    <row r="467" ht="24" customHeight="1">
      <c r="A467" s="158" t="n">
        <v>466</v>
      </c>
      <c r="B467" s="158" t="n">
        <v>466</v>
      </c>
      <c r="C467" s="175" t="inlineStr">
        <is>
          <t xml:space="preserve">INVITADOS ASMAR </t>
        </is>
      </c>
      <c r="D467" s="175" t="inlineStr">
        <is>
          <t>Señor</t>
        </is>
      </c>
      <c r="E467" s="176">
        <f>IF($J467="NO","",IF($M467="","",$M467))</f>
        <v/>
      </c>
      <c r="F467" s="161" t="inlineStr">
        <is>
          <t>Cardoen Cornejo, Carlos</t>
        </is>
      </c>
      <c r="G467" s="175" t="inlineStr">
        <is>
          <t>Carlos</t>
        </is>
      </c>
      <c r="H467" s="175" t="inlineStr">
        <is>
          <t>Cardoen</t>
        </is>
      </c>
      <c r="I467" s="175" t="inlineStr">
        <is>
          <t>Cornejo</t>
        </is>
      </c>
      <c r="J467" s="152" t="inlineStr">
        <is>
          <t>SI</t>
        </is>
      </c>
      <c r="K467" s="175" t="inlineStr">
        <is>
          <t>Invitado Especial Director ASMAR</t>
        </is>
      </c>
      <c r="L467" s="161" t="n"/>
      <c r="M467" s="162" t="inlineStr">
        <is>
          <t>VIP</t>
        </is>
      </c>
      <c r="N467" s="162">
        <f>IF($J467="NO","NO","SI")</f>
        <v/>
      </c>
      <c r="O467" s="162">
        <f>IF($J467="SI","🟢",IF($J467="NO","🔴","🟡"))</f>
        <v/>
      </c>
      <c r="P467" s="162" t="inlineStr"/>
    </row>
    <row r="468" ht="24" customHeight="1">
      <c r="A468" s="158" t="n">
        <v>467</v>
      </c>
      <c r="B468" s="158" t="n">
        <v>467</v>
      </c>
      <c r="C468" s="175" t="inlineStr">
        <is>
          <t xml:space="preserve">INVITADOS ASMAR </t>
        </is>
      </c>
      <c r="D468" s="175" t="inlineStr">
        <is>
          <t>Señor</t>
        </is>
      </c>
      <c r="E468" s="176">
        <f>IF($J468="NO","",IF($M468="","",$M468))</f>
        <v/>
      </c>
      <c r="F468" s="161" t="inlineStr">
        <is>
          <t>Cardoen Aylwin, Rodrigo</t>
        </is>
      </c>
      <c r="G468" s="175" t="inlineStr">
        <is>
          <t>Rodrigo</t>
        </is>
      </c>
      <c r="H468" s="175" t="inlineStr">
        <is>
          <t>Cardoen</t>
        </is>
      </c>
      <c r="I468" s="175" t="inlineStr">
        <is>
          <t>Aylwin</t>
        </is>
      </c>
      <c r="J468" s="152" t="inlineStr">
        <is>
          <t>SI</t>
        </is>
      </c>
      <c r="K468" s="175" t="inlineStr">
        <is>
          <t>Invitado Especial Director ASMAR</t>
        </is>
      </c>
      <c r="L468" s="161" t="n"/>
      <c r="M468" s="162" t="inlineStr">
        <is>
          <t>VIP</t>
        </is>
      </c>
      <c r="N468" s="162">
        <f>IF($J468="NO","NO","SI")</f>
        <v/>
      </c>
      <c r="O468" s="162">
        <f>IF($J468="SI","🟢",IF($J468="NO","🔴","🟡"))</f>
        <v/>
      </c>
      <c r="P468" s="162" t="inlineStr"/>
    </row>
    <row r="469" ht="24" customHeight="1">
      <c r="A469" s="158" t="n">
        <v>468</v>
      </c>
      <c r="B469" s="158" t="n">
        <v>468</v>
      </c>
      <c r="C469" s="175" t="inlineStr">
        <is>
          <t xml:space="preserve">INVITADOS ASMAR </t>
        </is>
      </c>
      <c r="D469" s="175" t="inlineStr">
        <is>
          <t>Vicealmirante</t>
        </is>
      </c>
      <c r="E469" s="176">
        <f>IF($J469="NO","",IF($M469="","",$M469))</f>
        <v/>
      </c>
      <c r="F469" s="161" t="inlineStr">
        <is>
          <t>Gantes Young, Cristian</t>
        </is>
      </c>
      <c r="G469" s="175" t="inlineStr">
        <is>
          <t>Cristian</t>
        </is>
      </c>
      <c r="H469" s="175" t="inlineStr">
        <is>
          <t>Gantes</t>
        </is>
      </c>
      <c r="I469" s="175" t="inlineStr">
        <is>
          <t>Young</t>
        </is>
      </c>
      <c r="J469" s="152" t="inlineStr">
        <is>
          <t>SI</t>
        </is>
      </c>
      <c r="K469" s="175" t="inlineStr">
        <is>
          <t>Invitado Especial Director ASMAR</t>
        </is>
      </c>
      <c r="L469" s="161" t="n"/>
      <c r="M469" s="162" t="inlineStr">
        <is>
          <t>VIP</t>
        </is>
      </c>
      <c r="N469" s="162">
        <f>IF($J469="NO","NO","SI")</f>
        <v/>
      </c>
      <c r="O469" s="162">
        <f>IF($J469="SI","🟢",IF($J469="NO","🔴","🟡"))</f>
        <v/>
      </c>
      <c r="P469" s="162" t="inlineStr"/>
    </row>
    <row r="470" ht="24" customHeight="1">
      <c r="A470" s="158" t="n">
        <v>469</v>
      </c>
      <c r="B470" s="158" t="n">
        <v>469</v>
      </c>
      <c r="C470" s="175" t="inlineStr">
        <is>
          <t xml:space="preserve">INVITADOS ASMAR </t>
        </is>
      </c>
      <c r="D470" s="175" t="inlineStr">
        <is>
          <t>Capitán de Navío (R)</t>
        </is>
      </c>
      <c r="E470" s="176">
        <f>IF($J470="NO","",IF($M470="","",$M470))</f>
        <v/>
      </c>
      <c r="F470" s="161" t="inlineStr">
        <is>
          <t>Rojas Pimentel, Jaime</t>
        </is>
      </c>
      <c r="G470" s="175" t="inlineStr">
        <is>
          <t>Jaime</t>
        </is>
      </c>
      <c r="H470" s="175" t="inlineStr">
        <is>
          <t xml:space="preserve">Rojas </t>
        </is>
      </c>
      <c r="I470" s="175" t="inlineStr">
        <is>
          <t>Pimentel</t>
        </is>
      </c>
      <c r="J470" s="152" t="inlineStr">
        <is>
          <t>SI</t>
        </is>
      </c>
      <c r="K470" s="175" t="inlineStr">
        <is>
          <t>Invitado Especial Director ASMAR</t>
        </is>
      </c>
      <c r="L470" s="161" t="n"/>
      <c r="M470" s="162" t="inlineStr">
        <is>
          <t>LATERAL</t>
        </is>
      </c>
      <c r="N470" s="162">
        <f>IF($J470="NO","NO","SI")</f>
        <v/>
      </c>
      <c r="O470" s="162">
        <f>IF($J470="SI","🟢",IF($J470="NO","🔴","🟡"))</f>
        <v/>
      </c>
      <c r="P470" s="162" t="inlineStr"/>
    </row>
    <row r="471" ht="24" customHeight="1">
      <c r="A471" s="158" t="n">
        <v>470</v>
      </c>
      <c r="B471" s="158" t="n">
        <v>470</v>
      </c>
      <c r="C471" s="175" t="inlineStr">
        <is>
          <t xml:space="preserve">INVITADOS ASMAR </t>
        </is>
      </c>
      <c r="D471" s="175" t="inlineStr">
        <is>
          <t>Capitán de Navío RN</t>
        </is>
      </c>
      <c r="E471" s="176">
        <f>IF($J471="NO","",IF($M471="","",$M471))</f>
        <v/>
      </c>
      <c r="F471" s="161" t="inlineStr">
        <is>
          <t>Tellez Román, Gonzalo</t>
        </is>
      </c>
      <c r="G471" s="175" t="inlineStr">
        <is>
          <t>Gonzalo</t>
        </is>
      </c>
      <c r="H471" s="175" t="inlineStr">
        <is>
          <t>Tellez</t>
        </is>
      </c>
      <c r="I471" s="175" t="inlineStr">
        <is>
          <t>Román</t>
        </is>
      </c>
      <c r="J471" s="152" t="inlineStr">
        <is>
          <t>SI</t>
        </is>
      </c>
      <c r="K471" s="175" t="inlineStr">
        <is>
          <t>Invitado Especial Director ASMAR</t>
        </is>
      </c>
      <c r="L471" s="161" t="n"/>
      <c r="M471" s="162" t="inlineStr">
        <is>
          <t>LATERAL</t>
        </is>
      </c>
      <c r="N471" s="162">
        <f>IF($J471="NO","NO","SI")</f>
        <v/>
      </c>
      <c r="O471" s="162">
        <f>IF($J471="SI","🟢",IF($J471="NO","🔴","🟡"))</f>
        <v/>
      </c>
      <c r="P471" s="162" t="inlineStr"/>
    </row>
    <row r="472" ht="24" customHeight="1">
      <c r="A472" s="158" t="n">
        <v>471</v>
      </c>
      <c r="B472" s="158" t="n">
        <v>471</v>
      </c>
      <c r="C472" s="175" t="inlineStr">
        <is>
          <t xml:space="preserve">INVITADOS ASMAR </t>
        </is>
      </c>
      <c r="D472" s="175" t="inlineStr">
        <is>
          <t>Vicealmirante</t>
        </is>
      </c>
      <c r="E472" s="176">
        <f>IF($J472="NO","",IF($M472="","",$M472))</f>
        <v/>
      </c>
      <c r="F472" s="161" t="inlineStr">
        <is>
          <t>Manzano Soko, Oscar</t>
        </is>
      </c>
      <c r="G472" s="175" t="inlineStr">
        <is>
          <t>Oscar</t>
        </is>
      </c>
      <c r="H472" s="175" t="inlineStr">
        <is>
          <t>Manzano</t>
        </is>
      </c>
      <c r="I472" s="175" t="inlineStr">
        <is>
          <t>Soko</t>
        </is>
      </c>
      <c r="J472" s="157" t="inlineStr">
        <is>
          <t>NO</t>
        </is>
      </c>
      <c r="K472" s="175" t="inlineStr">
        <is>
          <t>Invitado Especial Director ASMAR</t>
        </is>
      </c>
      <c r="L472" s="161" t="n"/>
      <c r="M472" s="162" t="inlineStr">
        <is>
          <t>VIP</t>
        </is>
      </c>
      <c r="N472" s="162">
        <f>IF($J472="NO","NO","SI")</f>
        <v/>
      </c>
      <c r="O472" s="162">
        <f>IF($J472="SI","🟢",IF($J472="NO","🔴","🟡"))</f>
        <v/>
      </c>
      <c r="P472" s="162" t="inlineStr"/>
    </row>
    <row r="473" ht="24" customHeight="1">
      <c r="A473" s="158" t="n">
        <v>472</v>
      </c>
      <c r="B473" s="158" t="n">
        <v>472</v>
      </c>
      <c r="C473" s="175" t="inlineStr">
        <is>
          <t xml:space="preserve">INVITADOS ASMAR </t>
        </is>
      </c>
      <c r="D473" s="175" t="inlineStr">
        <is>
          <t>Vicealmirante</t>
        </is>
      </c>
      <c r="E473" s="176">
        <f>IF($J473="NO","",IF($M473="","",$M473))</f>
        <v/>
      </c>
      <c r="F473" s="161" t="inlineStr">
        <is>
          <t>Fernández Morales, José Luis</t>
        </is>
      </c>
      <c r="G473" s="175" t="inlineStr">
        <is>
          <t>José Luis</t>
        </is>
      </c>
      <c r="H473" s="175" t="inlineStr">
        <is>
          <t>Fernández</t>
        </is>
      </c>
      <c r="I473" s="175" t="inlineStr">
        <is>
          <t>Morales</t>
        </is>
      </c>
      <c r="J473" s="156" t="inlineStr">
        <is>
          <t>PENDIENTE</t>
        </is>
      </c>
      <c r="K473" s="175" t="inlineStr">
        <is>
          <t>Invitado Especial Director ASMAR</t>
        </is>
      </c>
      <c r="L473" s="161" t="n"/>
      <c r="M473" s="162" t="inlineStr">
        <is>
          <t>VIP</t>
        </is>
      </c>
      <c r="N473" s="162">
        <f>IF($J473="NO","NO","SI")</f>
        <v/>
      </c>
      <c r="O473" s="162">
        <f>IF($J473="SI","🟢",IF($J473="NO","🔴","🟡"))</f>
        <v/>
      </c>
      <c r="P473" s="162" t="inlineStr"/>
    </row>
    <row r="474" ht="24" customHeight="1">
      <c r="A474" s="158" t="n">
        <v>473</v>
      </c>
      <c r="B474" s="158" t="n">
        <v>473</v>
      </c>
      <c r="C474" s="175" t="inlineStr">
        <is>
          <t xml:space="preserve">INVITADOS ASMAR </t>
        </is>
      </c>
      <c r="D474" s="175" t="inlineStr">
        <is>
          <t>Capitán de Navío</t>
        </is>
      </c>
      <c r="E474" s="176">
        <f>IF($J474="NO","",IF($M474="","",$M474))</f>
        <v/>
      </c>
      <c r="F474" s="161" t="inlineStr">
        <is>
          <t>Piñeyro Guarda, Alejandro</t>
        </is>
      </c>
      <c r="G474" s="175" t="inlineStr">
        <is>
          <t>Alejandro</t>
        </is>
      </c>
      <c r="H474" s="175" t="inlineStr">
        <is>
          <t>Piñeyro</t>
        </is>
      </c>
      <c r="I474" s="175" t="inlineStr">
        <is>
          <t>Guarda</t>
        </is>
      </c>
      <c r="J474" s="152" t="inlineStr">
        <is>
          <t>SI</t>
        </is>
      </c>
      <c r="K474" s="175" t="inlineStr">
        <is>
          <t>Invitado Especial Director ASMAR</t>
        </is>
      </c>
      <c r="L474" s="161" t="n"/>
      <c r="M474" s="162" t="inlineStr">
        <is>
          <t>LATERAL</t>
        </is>
      </c>
      <c r="N474" s="162">
        <f>IF($J474="NO","NO","SI")</f>
        <v/>
      </c>
      <c r="O474" s="162">
        <f>IF($J474="SI","🟢",IF($J474="NO","🔴","🟡"))</f>
        <v/>
      </c>
      <c r="P474" s="162" t="inlineStr"/>
    </row>
    <row r="475" ht="24" customHeight="1">
      <c r="A475" s="158" t="n">
        <v>474</v>
      </c>
      <c r="B475" s="158" t="n">
        <v>474</v>
      </c>
      <c r="C475" s="175" t="inlineStr">
        <is>
          <t xml:space="preserve">INVITADOS ASMAR </t>
        </is>
      </c>
      <c r="D475" s="175" t="inlineStr">
        <is>
          <t>Capitán de Navío</t>
        </is>
      </c>
      <c r="E475" s="176">
        <f>IF($J475="NO","",IF($M475="","",$M475))</f>
        <v/>
      </c>
      <c r="F475" s="161" t="inlineStr">
        <is>
          <t>Cabezas Villablanca, Gastón</t>
        </is>
      </c>
      <c r="G475" s="175" t="inlineStr">
        <is>
          <t>Gastón</t>
        </is>
      </c>
      <c r="H475" s="175" t="inlineStr">
        <is>
          <t>Cabezas</t>
        </is>
      </c>
      <c r="I475" s="175" t="inlineStr">
        <is>
          <t>Villablanca</t>
        </is>
      </c>
      <c r="J475" s="152" t="inlineStr">
        <is>
          <t>SI</t>
        </is>
      </c>
      <c r="K475" s="175" t="inlineStr">
        <is>
          <t>Invitado Especial Director ASMAR</t>
        </is>
      </c>
      <c r="L475" s="161" t="n"/>
      <c r="M475" s="162" t="inlineStr">
        <is>
          <t>LATERAL</t>
        </is>
      </c>
      <c r="N475" s="162">
        <f>IF($J475="NO","NO","SI")</f>
        <v/>
      </c>
      <c r="O475" s="162">
        <f>IF($J475="SI","🟢",IF($J475="NO","🔴","🟡"))</f>
        <v/>
      </c>
      <c r="P475" s="162" t="inlineStr"/>
    </row>
    <row r="476" ht="24" customHeight="1">
      <c r="A476" s="158" t="n">
        <v>475</v>
      </c>
      <c r="B476" s="158" t="n">
        <v>475</v>
      </c>
      <c r="C476" s="175" t="inlineStr">
        <is>
          <t xml:space="preserve">INVITADOS ASMAR </t>
        </is>
      </c>
      <c r="D476" s="175" t="inlineStr">
        <is>
          <t>Contraalmirante</t>
        </is>
      </c>
      <c r="E476" s="176">
        <f>IF($J476="NO","",IF($M476="","",$M476))</f>
        <v/>
      </c>
      <c r="F476" s="161" t="inlineStr">
        <is>
          <t>Davanzo Hyslop, Jorge</t>
        </is>
      </c>
      <c r="G476" s="175" t="inlineStr">
        <is>
          <t>Jorge</t>
        </is>
      </c>
      <c r="H476" s="175" t="inlineStr">
        <is>
          <t>Davanzo</t>
        </is>
      </c>
      <c r="I476" s="175" t="inlineStr">
        <is>
          <t>Hyslop</t>
        </is>
      </c>
      <c r="J476" s="152" t="inlineStr">
        <is>
          <t>SI</t>
        </is>
      </c>
      <c r="K476" s="175" t="inlineStr">
        <is>
          <t>Invitado Especial Director ASMAR</t>
        </is>
      </c>
      <c r="L476" s="161" t="n"/>
      <c r="M476" s="162" t="inlineStr">
        <is>
          <t>VIP</t>
        </is>
      </c>
      <c r="N476" s="162">
        <f>IF($J476="NO","NO","SI")</f>
        <v/>
      </c>
      <c r="O476" s="162">
        <f>IF($J476="SI","🟢",IF($J476="NO","🔴","🟡"))</f>
        <v/>
      </c>
      <c r="P476" s="162" t="inlineStr"/>
    </row>
    <row r="477" ht="24" customHeight="1">
      <c r="A477" s="158" t="n">
        <v>476</v>
      </c>
      <c r="B477" s="158" t="n">
        <v>476</v>
      </c>
      <c r="C477" s="175" t="inlineStr">
        <is>
          <t xml:space="preserve">INVITADOS ASMAR </t>
        </is>
      </c>
      <c r="D477" s="175" t="inlineStr">
        <is>
          <t>Capitán de Navío SD RN</t>
        </is>
      </c>
      <c r="E477" s="176">
        <f>IF($J477="NO","",IF($M477="","",$M477))</f>
        <v/>
      </c>
      <c r="F477" s="161" t="inlineStr">
        <is>
          <t>Corvalán Constantino, Juan Antonio</t>
        </is>
      </c>
      <c r="G477" s="175" t="inlineStr">
        <is>
          <t>Juan Antonio</t>
        </is>
      </c>
      <c r="H477" s="175" t="inlineStr">
        <is>
          <t>Corvalán</t>
        </is>
      </c>
      <c r="I477" s="175" t="inlineStr">
        <is>
          <t>Constantino</t>
        </is>
      </c>
      <c r="J477" s="157" t="inlineStr">
        <is>
          <t>NO</t>
        </is>
      </c>
      <c r="K477" s="175" t="inlineStr">
        <is>
          <t>Invitado Especial Director ASMAR</t>
        </is>
      </c>
      <c r="L477" s="161" t="n"/>
      <c r="M477" s="162" t="inlineStr">
        <is>
          <t>LATERAL</t>
        </is>
      </c>
      <c r="N477" s="162">
        <f>IF($J477="NO","NO","SI")</f>
        <v/>
      </c>
      <c r="O477" s="162">
        <f>IF($J477="SI","🟢",IF($J477="NO","🔴","🟡"))</f>
        <v/>
      </c>
      <c r="P477" s="162" t="inlineStr"/>
    </row>
    <row r="478" ht="24" customHeight="1">
      <c r="A478" s="158" t="n">
        <v>477</v>
      </c>
      <c r="B478" s="158" t="n">
        <v>477</v>
      </c>
      <c r="C478" s="175" t="inlineStr">
        <is>
          <t xml:space="preserve">INVITADOS ASMAR </t>
        </is>
      </c>
      <c r="D478" s="175" t="inlineStr">
        <is>
          <t>Rector</t>
        </is>
      </c>
      <c r="E478" s="176">
        <f>IF($J478="NO","",IF($M478="","",$M478))</f>
        <v/>
      </c>
      <c r="F478" s="161" t="inlineStr">
        <is>
          <t>Wilson Lazo, Fernando</t>
        </is>
      </c>
      <c r="G478" s="175" t="inlineStr">
        <is>
          <t>Fernando</t>
        </is>
      </c>
      <c r="H478" s="175" t="inlineStr">
        <is>
          <t>Wilson</t>
        </is>
      </c>
      <c r="I478" s="175" t="inlineStr">
        <is>
          <t>Lazo</t>
        </is>
      </c>
      <c r="J478" s="156" t="inlineStr">
        <is>
          <t>PENDIENTE</t>
        </is>
      </c>
      <c r="K478" s="175" t="inlineStr">
        <is>
          <t>Invitado Especial Director ASMAR</t>
        </is>
      </c>
      <c r="L478" s="161" t="n"/>
      <c r="M478" s="162" t="inlineStr">
        <is>
          <t>LATERAL</t>
        </is>
      </c>
      <c r="N478" s="162">
        <f>IF($J478="NO","NO","SI")</f>
        <v/>
      </c>
      <c r="O478" s="162">
        <f>IF($J478="SI","🟢",IF($J478="NO","🔴","🟡"))</f>
        <v/>
      </c>
      <c r="P478" s="162" t="inlineStr"/>
    </row>
    <row r="479" ht="24" customHeight="1">
      <c r="A479" s="158" t="n">
        <v>478</v>
      </c>
      <c r="B479" s="158" t="n">
        <v>478</v>
      </c>
      <c r="C479" s="175" t="inlineStr">
        <is>
          <t xml:space="preserve">INVITADOS ASMAR </t>
        </is>
      </c>
      <c r="D479" s="175" t="inlineStr">
        <is>
          <t>Rector</t>
        </is>
      </c>
      <c r="E479" s="176">
        <f>IF($J479="NO","",IF($M479="","",$M479))</f>
        <v/>
      </c>
      <c r="F479" s="161" t="inlineStr">
        <is>
          <t>Stone Roosevelt, Martin</t>
        </is>
      </c>
      <c r="G479" s="175" t="inlineStr">
        <is>
          <t>Martin</t>
        </is>
      </c>
      <c r="H479" s="175" t="inlineStr">
        <is>
          <t>Stone</t>
        </is>
      </c>
      <c r="I479" s="175" t="inlineStr">
        <is>
          <t>Roosevelt</t>
        </is>
      </c>
      <c r="J479" s="157" t="inlineStr">
        <is>
          <t>NO</t>
        </is>
      </c>
      <c r="K479" s="175" t="inlineStr">
        <is>
          <t>Invitado Especial Director ASMAR</t>
        </is>
      </c>
      <c r="L479" s="161" t="n"/>
      <c r="M479" s="162" t="inlineStr">
        <is>
          <t>LATERAL</t>
        </is>
      </c>
      <c r="N479" s="162">
        <f>IF($J479="NO","NO","SI")</f>
        <v/>
      </c>
      <c r="O479" s="162">
        <f>IF($J479="SI","🟢",IF($J479="NO","🔴","🟡"))</f>
        <v/>
      </c>
      <c r="P479" s="162" t="inlineStr"/>
    </row>
    <row r="480" ht="24" customHeight="1">
      <c r="A480" s="158" t="n">
        <v>479</v>
      </c>
      <c r="B480" s="158" t="n">
        <v>479</v>
      </c>
      <c r="C480" s="175" t="inlineStr">
        <is>
          <t xml:space="preserve">INVITADOS ASMAR </t>
        </is>
      </c>
      <c r="D480" s="175" t="inlineStr"/>
      <c r="E480" s="176">
        <f>IF($J480="NO","",IF($M480="","",$M480))</f>
        <v/>
      </c>
      <c r="F480" s="161" t="inlineStr">
        <is>
          <t>Acevedo Donoso, Francisco</t>
        </is>
      </c>
      <c r="G480" s="175" t="inlineStr">
        <is>
          <t>Francisco</t>
        </is>
      </c>
      <c r="H480" s="175" t="inlineStr">
        <is>
          <t>Acevedo</t>
        </is>
      </c>
      <c r="I480" s="175" t="inlineStr">
        <is>
          <t>Donoso</t>
        </is>
      </c>
      <c r="J480" s="152" t="inlineStr">
        <is>
          <t>SI</t>
        </is>
      </c>
      <c r="K480" s="175" t="inlineStr">
        <is>
          <t>Invitado Especial Director ASMAR</t>
        </is>
      </c>
      <c r="L480" s="161" t="n"/>
      <c r="M480" s="162" t="inlineStr">
        <is>
          <t>LATERAL VIP</t>
        </is>
      </c>
      <c r="N480" s="162">
        <f>IF($J480="NO","NO","SI")</f>
        <v/>
      </c>
      <c r="O480" s="162">
        <f>IF($J480="SI","🟢",IF($J480="NO","🔴","🟡"))</f>
        <v/>
      </c>
      <c r="P480" s="162" t="inlineStr"/>
    </row>
    <row r="481" ht="24" customHeight="1">
      <c r="A481" s="158" t="n">
        <v>480</v>
      </c>
      <c r="B481" s="158" t="n">
        <v>480</v>
      </c>
      <c r="C481" s="175" t="inlineStr">
        <is>
          <t xml:space="preserve">INVITADOS ASMAR </t>
        </is>
      </c>
      <c r="D481" s="175" t="inlineStr"/>
      <c r="E481" s="176">
        <f>IF($J481="NO","",IF($M481="","",$M481))</f>
        <v/>
      </c>
      <c r="F481" s="161" t="inlineStr">
        <is>
          <t>Lillo Echeverría, Claudia</t>
        </is>
      </c>
      <c r="G481" s="175" t="inlineStr">
        <is>
          <t>Claudia</t>
        </is>
      </c>
      <c r="H481" s="175" t="inlineStr">
        <is>
          <t>Lillo</t>
        </is>
      </c>
      <c r="I481" s="175" t="inlineStr">
        <is>
          <t>Echeverría</t>
        </is>
      </c>
      <c r="J481" s="156" t="inlineStr">
        <is>
          <t>PENDIENTE</t>
        </is>
      </c>
      <c r="K481" s="175" t="inlineStr">
        <is>
          <t>Invitado Especial Director ASMAR</t>
        </is>
      </c>
      <c r="L481" s="161" t="n"/>
      <c r="M481" s="162" t="inlineStr">
        <is>
          <t>LATERAL</t>
        </is>
      </c>
      <c r="N481" s="162">
        <f>IF($J481="NO","NO","SI")</f>
        <v/>
      </c>
      <c r="O481" s="162">
        <f>IF($J481="SI","🟢",IF($J481="NO","🔴","🟡"))</f>
        <v/>
      </c>
      <c r="P481" s="162" t="inlineStr"/>
    </row>
    <row r="482" ht="24" customHeight="1">
      <c r="A482" s="158" t="n">
        <v>481</v>
      </c>
      <c r="B482" s="158" t="n">
        <v>481</v>
      </c>
      <c r="C482" s="161" t="inlineStr">
        <is>
          <t xml:space="preserve">INVITADOS ASMAR </t>
        </is>
      </c>
      <c r="D482" s="161" t="inlineStr"/>
      <c r="E482" s="162">
        <f>IF($J482="NO","",IF($M482="","",$M482))</f>
        <v/>
      </c>
      <c r="F482" s="161" t="inlineStr">
        <is>
          <t>Vergara , Cristian</t>
        </is>
      </c>
      <c r="G482" s="161" t="inlineStr">
        <is>
          <t xml:space="preserve">Cristian </t>
        </is>
      </c>
      <c r="H482" s="161" t="inlineStr">
        <is>
          <t>Vergara</t>
        </is>
      </c>
      <c r="I482" s="161" t="n"/>
      <c r="J482" s="152" t="inlineStr">
        <is>
          <t>SI</t>
        </is>
      </c>
      <c r="K482" s="161" t="inlineStr">
        <is>
          <t>Gerente General ESSBIO</t>
        </is>
      </c>
      <c r="L482" s="161" t="n"/>
      <c r="M482" s="162" t="inlineStr">
        <is>
          <t>VIP</t>
        </is>
      </c>
      <c r="N482" s="162">
        <f>IF($J482="NO","NO","SI")</f>
        <v/>
      </c>
      <c r="O482" s="162">
        <f>IF($J482="SI","🟢",IF($J482="NO","🔴","🟡"))</f>
        <v/>
      </c>
      <c r="P482" s="162" t="inlineStr"/>
    </row>
    <row r="483" ht="24" customHeight="1">
      <c r="A483" s="158" t="n">
        <v>482</v>
      </c>
      <c r="B483" s="158" t="n">
        <v>482</v>
      </c>
      <c r="C483" s="161" t="inlineStr">
        <is>
          <t xml:space="preserve">INVITADOS ASMAR </t>
        </is>
      </c>
      <c r="D483" s="161" t="inlineStr"/>
      <c r="E483" s="162">
        <f>IF($J483="NO","",IF($M483="","",$M483))</f>
        <v/>
      </c>
      <c r="F483" s="161" t="inlineStr">
        <is>
          <t>Schmohl , Peter</t>
        </is>
      </c>
      <c r="G483" s="161" t="inlineStr">
        <is>
          <t xml:space="preserve">Peter </t>
        </is>
      </c>
      <c r="H483" s="161" t="inlineStr">
        <is>
          <t>Schmohl</t>
        </is>
      </c>
      <c r="I483" s="161" t="n"/>
      <c r="J483" s="156" t="inlineStr">
        <is>
          <t>PENDIENTE</t>
        </is>
      </c>
      <c r="K483" s="161" t="inlineStr">
        <is>
          <t>Gerente Zonal ESSBIO</t>
        </is>
      </c>
      <c r="L483" s="161" t="n"/>
      <c r="M483" s="162" t="inlineStr">
        <is>
          <t>VIP</t>
        </is>
      </c>
      <c r="N483" s="162">
        <f>IF($J483="NO","NO","SI")</f>
        <v/>
      </c>
      <c r="O483" s="162">
        <f>IF($J483="SI","🟢",IF($J483="NO","🔴","🟡"))</f>
        <v/>
      </c>
      <c r="P483" s="162" t="inlineStr"/>
    </row>
    <row r="484" ht="24" customHeight="1">
      <c r="A484" s="158" t="n">
        <v>483</v>
      </c>
      <c r="B484" s="158" t="n">
        <v>483</v>
      </c>
      <c r="C484" s="175" t="inlineStr">
        <is>
          <t xml:space="preserve">INVITADOS ASMAR </t>
        </is>
      </c>
      <c r="D484" s="175" t="inlineStr"/>
      <c r="E484" s="176">
        <f>IF($J484="NO","",IF($M484="","",$M484))</f>
        <v/>
      </c>
      <c r="F484" s="161" t="inlineStr">
        <is>
          <t>Fernández , David</t>
        </is>
      </c>
      <c r="G484" s="175" t="inlineStr">
        <is>
          <t xml:space="preserve">David </t>
        </is>
      </c>
      <c r="H484" s="175" t="inlineStr">
        <is>
          <t>Fernández</t>
        </is>
      </c>
      <c r="I484" s="175" t="n"/>
      <c r="J484" s="156" t="inlineStr">
        <is>
          <t>PENDIENTE</t>
        </is>
      </c>
      <c r="K484" s="175" t="inlineStr">
        <is>
          <t>Gerente General CIDERE</t>
        </is>
      </c>
      <c r="L484" s="161" t="n"/>
      <c r="M484" s="162" t="inlineStr">
        <is>
          <t>VIP</t>
        </is>
      </c>
      <c r="N484" s="162">
        <f>IF($J484="NO","NO","SI")</f>
        <v/>
      </c>
      <c r="O484" s="162">
        <f>IF($J484="SI","🟢",IF($J484="NO","🔴","🟡"))</f>
        <v/>
      </c>
      <c r="P484" s="162" t="inlineStr"/>
    </row>
    <row r="485" ht="24" customHeight="1">
      <c r="A485" s="158" t="n">
        <v>484</v>
      </c>
      <c r="B485" s="158" t="n">
        <v>484</v>
      </c>
      <c r="C485" s="175" t="inlineStr">
        <is>
          <t xml:space="preserve">INVITADOS ASMAR </t>
        </is>
      </c>
      <c r="D485" s="161" t="inlineStr">
        <is>
          <t>Señor</t>
        </is>
      </c>
      <c r="E485" s="162">
        <f>IF($J485="NO","",IF($M485="","",$M485))</f>
        <v/>
      </c>
      <c r="F485" s="161" t="inlineStr">
        <is>
          <t>Donoso , Nelson</t>
        </is>
      </c>
      <c r="G485" s="161" t="inlineStr">
        <is>
          <t xml:space="preserve">Nelson </t>
        </is>
      </c>
      <c r="H485" s="161" t="inlineStr">
        <is>
          <t>Donoso</t>
        </is>
      </c>
      <c r="I485" s="161" t="n"/>
      <c r="J485" s="152" t="inlineStr">
        <is>
          <t>SI</t>
        </is>
      </c>
      <c r="K485" s="161" t="inlineStr">
        <is>
          <t>Presidente IRADE</t>
        </is>
      </c>
      <c r="L485" s="161" t="n"/>
      <c r="M485" s="162" t="inlineStr">
        <is>
          <t>VIP</t>
        </is>
      </c>
      <c r="N485" s="162">
        <f>IF($J485="NO","NO","SI")</f>
        <v/>
      </c>
      <c r="O485" s="162">
        <f>IF($J485="SI","🟢",IF($J485="NO","🔴","🟡"))</f>
        <v/>
      </c>
      <c r="P485" s="162" t="inlineStr"/>
    </row>
    <row r="486" ht="24" customHeight="1">
      <c r="A486" s="158" t="n">
        <v>485</v>
      </c>
      <c r="B486" s="158" t="n">
        <v>485</v>
      </c>
      <c r="C486" s="175" t="inlineStr">
        <is>
          <t xml:space="preserve">INVITADOS ASMAR </t>
        </is>
      </c>
      <c r="D486" s="161" t="inlineStr">
        <is>
          <t>Señora</t>
        </is>
      </c>
      <c r="E486" s="162">
        <f>IF($J486="NO","",IF($M486="","",$M486))</f>
        <v/>
      </c>
      <c r="F486" s="161" t="inlineStr">
        <is>
          <t>Roa Astete, Bernardita</t>
        </is>
      </c>
      <c r="G486" s="161" t="inlineStr">
        <is>
          <t xml:space="preserve">Bernardita </t>
        </is>
      </c>
      <c r="H486" s="161" t="inlineStr">
        <is>
          <t>Roa</t>
        </is>
      </c>
      <c r="I486" s="161" t="inlineStr">
        <is>
          <t>Astete</t>
        </is>
      </c>
      <c r="J486" s="152" t="inlineStr">
        <is>
          <t>SI</t>
        </is>
      </c>
      <c r="K486" s="161" t="inlineStr">
        <is>
          <t>Gerente General IRADE</t>
        </is>
      </c>
      <c r="L486" s="161" t="n"/>
      <c r="M486" s="162" t="inlineStr">
        <is>
          <t>VIP</t>
        </is>
      </c>
      <c r="N486" s="162">
        <f>IF($J486="NO","NO","SI")</f>
        <v/>
      </c>
      <c r="O486" s="162">
        <f>IF($J486="SI","🟢",IF($J486="NO","🔴","🟡"))</f>
        <v/>
      </c>
      <c r="P486" s="162" t="inlineStr"/>
    </row>
    <row r="487" ht="24" customHeight="1">
      <c r="A487" s="158" t="n">
        <v>486</v>
      </c>
      <c r="B487" s="158" t="n">
        <v>486</v>
      </c>
      <c r="C487" s="175" t="inlineStr">
        <is>
          <t xml:space="preserve">INVITADOS ASMAR </t>
        </is>
      </c>
      <c r="D487" s="175" t="inlineStr">
        <is>
          <t>Rector</t>
        </is>
      </c>
      <c r="E487" s="176">
        <f>IF($J487="NO","",IF($M487="","",$M487))</f>
        <v/>
      </c>
      <c r="F487" s="161" t="inlineStr">
        <is>
          <t>Skalweit , Rodolfo</t>
        </is>
      </c>
      <c r="G487" s="175" t="inlineStr">
        <is>
          <t xml:space="preserve">Rodolfo </t>
        </is>
      </c>
      <c r="H487" s="175" t="inlineStr">
        <is>
          <t>Skalweit</t>
        </is>
      </c>
      <c r="I487" s="175" t="n"/>
      <c r="J487" s="152" t="inlineStr">
        <is>
          <t>SI</t>
        </is>
      </c>
      <c r="K487" s="175" t="inlineStr">
        <is>
          <t>Director Sociedad Inversiones Portuarias - CPT</t>
        </is>
      </c>
      <c r="L487" s="161" t="n"/>
      <c r="M487" s="162" t="inlineStr">
        <is>
          <t>LATERAL</t>
        </is>
      </c>
      <c r="N487" s="162">
        <f>IF($J487="NO","NO","SI")</f>
        <v/>
      </c>
      <c r="O487" s="162">
        <f>IF($J487="SI","🟢",IF($J487="NO","🔴","🟡"))</f>
        <v/>
      </c>
      <c r="P487" s="162" t="inlineStr"/>
    </row>
    <row r="488" ht="24" customHeight="1">
      <c r="A488" s="158" t="n">
        <v>487</v>
      </c>
      <c r="B488" s="158" t="n">
        <v>487</v>
      </c>
      <c r="C488" s="175" t="inlineStr">
        <is>
          <t xml:space="preserve">INVITADOS ASMAR </t>
        </is>
      </c>
      <c r="D488" s="175" t="inlineStr"/>
      <c r="E488" s="176">
        <f>IF($J488="NO","",IF($M488="","",$M488))</f>
        <v/>
      </c>
      <c r="F488" s="161" t="inlineStr">
        <is>
          <t>Cornelius , Carlos</t>
        </is>
      </c>
      <c r="G488" s="175" t="inlineStr">
        <is>
          <t xml:space="preserve">Carlos </t>
        </is>
      </c>
      <c r="H488" s="175" t="inlineStr">
        <is>
          <t>Cornelius</t>
        </is>
      </c>
      <c r="I488" s="175" t="n"/>
      <c r="J488" s="156" t="inlineStr">
        <is>
          <t>PENDIENTE</t>
        </is>
      </c>
      <c r="K488" s="175" t="inlineStr">
        <is>
          <t>CEO grupo empresas CPT</t>
        </is>
      </c>
      <c r="L488" s="161" t="n"/>
      <c r="M488" s="162" t="inlineStr">
        <is>
          <t>LATERAL</t>
        </is>
      </c>
      <c r="N488" s="162">
        <f>IF($J488="NO","NO","SI")</f>
        <v/>
      </c>
      <c r="O488" s="162">
        <f>IF($J488="SI","🟢",IF($J488="NO","🔴","🟡"))</f>
        <v/>
      </c>
      <c r="P488" s="162" t="inlineStr"/>
    </row>
    <row r="489" ht="24" customHeight="1">
      <c r="A489" s="158" t="n">
        <v>488</v>
      </c>
      <c r="B489" s="158" t="n">
        <v>488</v>
      </c>
      <c r="C489" s="175" t="inlineStr">
        <is>
          <t xml:space="preserve">INVITADOS ASMAR </t>
        </is>
      </c>
      <c r="D489" s="175" t="inlineStr"/>
      <c r="E489" s="176">
        <f>IF($J489="NO","",IF($M489="","",$M489))</f>
        <v/>
      </c>
      <c r="F489" s="161" t="inlineStr">
        <is>
          <t>Kummerlin Gottschald, Thomas</t>
        </is>
      </c>
      <c r="G489" s="175" t="inlineStr">
        <is>
          <t>Thomas</t>
        </is>
      </c>
      <c r="H489" s="175" t="inlineStr">
        <is>
          <t>Kummerlin</t>
        </is>
      </c>
      <c r="I489" s="175" t="inlineStr">
        <is>
          <t>Gottschald</t>
        </is>
      </c>
      <c r="J489" s="156" t="inlineStr">
        <is>
          <t>PENDIENTE</t>
        </is>
      </c>
      <c r="K489" s="175" t="inlineStr">
        <is>
          <t>Gerente Reloncavi</t>
        </is>
      </c>
      <c r="L489" s="161" t="n"/>
      <c r="M489" s="162" t="inlineStr">
        <is>
          <t>LATERAL</t>
        </is>
      </c>
      <c r="N489" s="162">
        <f>IF($J489="NO","NO","SI")</f>
        <v/>
      </c>
      <c r="O489" s="162">
        <f>IF($J489="SI","🟢",IF($J489="NO","🔴","🟡"))</f>
        <v/>
      </c>
      <c r="P489" s="162" t="inlineStr"/>
    </row>
    <row r="490" ht="24" customHeight="1">
      <c r="A490" s="158" t="n">
        <v>489</v>
      </c>
      <c r="B490" s="158" t="n">
        <v>489</v>
      </c>
      <c r="C490" s="175" t="inlineStr">
        <is>
          <t xml:space="preserve">INVITADOS ASMAR </t>
        </is>
      </c>
      <c r="D490" s="175" t="inlineStr"/>
      <c r="E490" s="176">
        <f>IF($J490="NO","",IF($M490="","",$M490))</f>
        <v/>
      </c>
      <c r="F490" s="161" t="inlineStr">
        <is>
          <t>Gutierrez , Carlos</t>
        </is>
      </c>
      <c r="G490" s="175" t="inlineStr">
        <is>
          <t>Carlos</t>
        </is>
      </c>
      <c r="H490" s="175" t="inlineStr">
        <is>
          <t>Gutierrez</t>
        </is>
      </c>
      <c r="I490" s="175" t="n"/>
      <c r="J490" s="156" t="inlineStr">
        <is>
          <t>PENDIENTE</t>
        </is>
      </c>
      <c r="K490" s="175" t="inlineStr">
        <is>
          <t xml:space="preserve">Gerente Agental Ltda.  </t>
        </is>
      </c>
      <c r="L490" s="161" t="n"/>
      <c r="M490" s="162" t="inlineStr">
        <is>
          <t>LATERAL</t>
        </is>
      </c>
      <c r="N490" s="162">
        <f>IF($J490="NO","NO","SI")</f>
        <v/>
      </c>
      <c r="O490" s="162">
        <f>IF($J490="SI","🟢",IF($J490="NO","🔴","🟡"))</f>
        <v/>
      </c>
      <c r="P490" s="162" t="inlineStr"/>
    </row>
    <row r="491" ht="24" customHeight="1">
      <c r="A491" s="158" t="n">
        <v>490</v>
      </c>
      <c r="B491" s="158" t="n">
        <v>490</v>
      </c>
      <c r="C491" s="175" t="inlineStr">
        <is>
          <t xml:space="preserve">INVITADOS ASMAR </t>
        </is>
      </c>
      <c r="D491" s="161" t="inlineStr">
        <is>
          <t>Rector</t>
        </is>
      </c>
      <c r="E491" s="162">
        <f>IF($J491="NO","",IF($M491="","",$M491))</f>
        <v/>
      </c>
      <c r="F491" s="161" t="inlineStr">
        <is>
          <t>Riffo , Ximena</t>
        </is>
      </c>
      <c r="G491" s="161" t="inlineStr">
        <is>
          <t xml:space="preserve">Ximena </t>
        </is>
      </c>
      <c r="H491" s="161" t="inlineStr">
        <is>
          <t>Riffo</t>
        </is>
      </c>
      <c r="I491" s="161" t="n"/>
      <c r="J491" s="156" t="inlineStr">
        <is>
          <t>PENDIENTE</t>
        </is>
      </c>
      <c r="K491" s="161" t="inlineStr">
        <is>
          <t>Directora Ejecutiva (s) CORFO BioBio</t>
        </is>
      </c>
      <c r="L491" s="161" t="n"/>
      <c r="M491" s="162" t="inlineStr">
        <is>
          <t>VIP</t>
        </is>
      </c>
      <c r="N491" s="162">
        <f>IF($J491="NO","NO","SI")</f>
        <v/>
      </c>
      <c r="O491" s="162">
        <f>IF($J491="SI","🟢",IF($J491="NO","🔴","🟡"))</f>
        <v/>
      </c>
      <c r="P491" s="162" t="inlineStr"/>
    </row>
    <row r="492" ht="24" customHeight="1">
      <c r="A492" s="158" t="n">
        <v>491</v>
      </c>
      <c r="B492" s="158" t="n">
        <v>491</v>
      </c>
      <c r="C492" s="175" t="inlineStr">
        <is>
          <t xml:space="preserve">INVITADOS ASMAR </t>
        </is>
      </c>
      <c r="D492" s="175" t="inlineStr"/>
      <c r="E492" s="176">
        <f>IF($J492="NO","",IF($M492="","",$M492))</f>
        <v/>
      </c>
      <c r="F492" s="161" t="inlineStr">
        <is>
          <t>Ocares Brantes, José</t>
        </is>
      </c>
      <c r="G492" s="175" t="inlineStr">
        <is>
          <t>José</t>
        </is>
      </c>
      <c r="H492" s="175" t="inlineStr">
        <is>
          <t>Ocares</t>
        </is>
      </c>
      <c r="I492" s="175" t="inlineStr">
        <is>
          <t>Brantes</t>
        </is>
      </c>
      <c r="J492" s="156" t="inlineStr">
        <is>
          <t>PENDIENTE</t>
        </is>
      </c>
      <c r="K492" s="175" t="inlineStr">
        <is>
          <t>Gerente Operaciones Pesca BLUMAR</t>
        </is>
      </c>
      <c r="L492" s="161" t="n"/>
      <c r="M492" s="162" t="inlineStr">
        <is>
          <t>LATERAL</t>
        </is>
      </c>
      <c r="N492" s="162">
        <f>IF($J492="NO","NO","SI")</f>
        <v/>
      </c>
      <c r="O492" s="162">
        <f>IF($J492="SI","🟢",IF($J492="NO","🔴","🟡"))</f>
        <v/>
      </c>
      <c r="P492" s="162" t="inlineStr"/>
    </row>
    <row r="493" ht="24" customHeight="1">
      <c r="A493" s="158" t="n">
        <v>492</v>
      </c>
      <c r="B493" s="158" t="n">
        <v>492</v>
      </c>
      <c r="C493" s="175" t="inlineStr">
        <is>
          <t xml:space="preserve">INVITADOS ASMAR </t>
        </is>
      </c>
      <c r="D493" s="161" t="inlineStr"/>
      <c r="E493" s="162">
        <f>IF($J493="NO","",IF($M493="","",$M493))</f>
        <v/>
      </c>
      <c r="F493" s="161" t="inlineStr">
        <is>
          <t>Florás Guerraty, Alejandro</t>
        </is>
      </c>
      <c r="G493" s="161" t="inlineStr">
        <is>
          <t>Alejandro</t>
        </is>
      </c>
      <c r="H493" s="161" t="inlineStr">
        <is>
          <t>Florás</t>
        </is>
      </c>
      <c r="I493" s="161" t="inlineStr">
        <is>
          <t>Guerraty</t>
        </is>
      </c>
      <c r="J493" s="152" t="inlineStr">
        <is>
          <t>SI</t>
        </is>
      </c>
      <c r="K493" s="163" t="inlineStr">
        <is>
          <t>Gerente Regional Camanchaca Pesca Sur S.A.</t>
        </is>
      </c>
      <c r="L493" s="161" t="n"/>
      <c r="M493" s="162" t="inlineStr">
        <is>
          <t>LATERAL</t>
        </is>
      </c>
      <c r="N493" s="162">
        <f>IF($J493="NO","NO","SI")</f>
        <v/>
      </c>
      <c r="O493" s="162">
        <f>IF($J493="SI","🟢",IF($J493="NO","🔴","🟡"))</f>
        <v/>
      </c>
      <c r="P493" s="162" t="inlineStr"/>
    </row>
    <row r="494" ht="24" customHeight="1">
      <c r="A494" s="158" t="n">
        <v>493</v>
      </c>
      <c r="B494" s="158" t="n">
        <v>493</v>
      </c>
      <c r="C494" s="175" t="inlineStr">
        <is>
          <t xml:space="preserve">INVITADOS ASMAR </t>
        </is>
      </c>
      <c r="D494" s="175" t="inlineStr"/>
      <c r="E494" s="176">
        <f>IF($J494="NO","",IF($M494="","",$M494))</f>
        <v/>
      </c>
      <c r="F494" s="161" t="inlineStr">
        <is>
          <t>Meonne Muñoz, Marcel</t>
        </is>
      </c>
      <c r="G494" s="175" t="inlineStr">
        <is>
          <t>Marcel</t>
        </is>
      </c>
      <c r="H494" s="175" t="inlineStr">
        <is>
          <t>Meonne</t>
        </is>
      </c>
      <c r="I494" s="175" t="inlineStr">
        <is>
          <t>Muñoz</t>
        </is>
      </c>
      <c r="J494" s="156" t="inlineStr">
        <is>
          <t>PENDIENTE</t>
        </is>
      </c>
      <c r="K494" s="175" t="inlineStr">
        <is>
          <t>Gerente General PacificBlu</t>
        </is>
      </c>
      <c r="L494" s="161" t="n"/>
      <c r="M494" s="162" t="inlineStr">
        <is>
          <t>LATERAL</t>
        </is>
      </c>
      <c r="N494" s="162">
        <f>IF($J494="NO","NO","SI")</f>
        <v/>
      </c>
      <c r="O494" s="162">
        <f>IF($J494="SI","🟢",IF($J494="NO","🔴","🟡"))</f>
        <v/>
      </c>
      <c r="P494" s="162" t="inlineStr"/>
    </row>
    <row r="495" ht="24" customHeight="1">
      <c r="A495" s="158" t="n">
        <v>494</v>
      </c>
      <c r="B495" s="158" t="n">
        <v>494</v>
      </c>
      <c r="C495" s="175" t="inlineStr">
        <is>
          <t xml:space="preserve">INVITADOS ASMAR </t>
        </is>
      </c>
      <c r="D495" s="161" t="inlineStr"/>
      <c r="E495" s="162">
        <f>IF($J495="NO","",IF($M495="","",$M495))</f>
        <v/>
      </c>
      <c r="F495" s="161" t="inlineStr">
        <is>
          <t>Salazar Zencovich, Claudio</t>
        </is>
      </c>
      <c r="G495" s="161" t="inlineStr">
        <is>
          <t xml:space="preserve">Claudio </t>
        </is>
      </c>
      <c r="H495" s="161" t="inlineStr">
        <is>
          <t>Salazar</t>
        </is>
      </c>
      <c r="I495" s="161" t="inlineStr">
        <is>
          <t>Zencovich</t>
        </is>
      </c>
      <c r="J495" s="156" t="inlineStr">
        <is>
          <t>PENDIENTE</t>
        </is>
      </c>
      <c r="K495" s="163" t="inlineStr">
        <is>
          <t>Gerente General Alimentos Marinos S.A. ALIMAR</t>
        </is>
      </c>
      <c r="L495" s="161" t="n"/>
      <c r="M495" s="162" t="inlineStr">
        <is>
          <t>LATERAL</t>
        </is>
      </c>
      <c r="N495" s="162">
        <f>IF($J495="NO","NO","SI")</f>
        <v/>
      </c>
      <c r="O495" s="162">
        <f>IF($J495="SI","🟢",IF($J495="NO","🔴","🟡"))</f>
        <v/>
      </c>
      <c r="P495" s="162" t="inlineStr"/>
    </row>
    <row r="496" ht="24" customHeight="1">
      <c r="A496" s="158" t="n">
        <v>495</v>
      </c>
      <c r="B496" s="158" t="n">
        <v>495</v>
      </c>
      <c r="C496" s="175" t="inlineStr">
        <is>
          <t xml:space="preserve">INVITADOS ASMAR </t>
        </is>
      </c>
      <c r="D496" s="175" t="inlineStr"/>
      <c r="E496" s="176">
        <f>IF($J496="NO","",IF($M496="","",$M496))</f>
        <v/>
      </c>
      <c r="F496" s="161" t="inlineStr">
        <is>
          <t>Daroch Coelo, Andrés</t>
        </is>
      </c>
      <c r="G496" s="175" t="inlineStr">
        <is>
          <t>Andrés</t>
        </is>
      </c>
      <c r="H496" s="175" t="inlineStr">
        <is>
          <t>Daroch</t>
        </is>
      </c>
      <c r="I496" s="175" t="inlineStr">
        <is>
          <t>Coelo</t>
        </is>
      </c>
      <c r="J496" s="152" t="inlineStr">
        <is>
          <t>SI</t>
        </is>
      </c>
      <c r="K496" s="175" t="inlineStr">
        <is>
          <t>Gerente General Foodcorp Chile S.A.</t>
        </is>
      </c>
      <c r="L496" s="161" t="n"/>
      <c r="M496" s="162" t="inlineStr">
        <is>
          <t>LATERAL</t>
        </is>
      </c>
      <c r="N496" s="162">
        <f>IF($J496="NO","NO","SI")</f>
        <v/>
      </c>
      <c r="O496" s="162">
        <f>IF($J496="SI","🟢",IF($J496="NO","🔴","🟡"))</f>
        <v/>
      </c>
      <c r="P496" s="162" t="inlineStr"/>
    </row>
    <row r="497" ht="24" customHeight="1">
      <c r="A497" s="158" t="n">
        <v>496</v>
      </c>
      <c r="B497" s="158" t="n">
        <v>496</v>
      </c>
      <c r="C497" s="175" t="inlineStr">
        <is>
          <t xml:space="preserve">INVITADOS ASMAR </t>
        </is>
      </c>
      <c r="D497" s="161" t="inlineStr"/>
      <c r="E497" s="162">
        <f>IF($J497="NO","",IF($M497="","",$M497))</f>
        <v/>
      </c>
      <c r="F497" s="161" t="inlineStr">
        <is>
          <t>Ayala Burgemeister, Fernando</t>
        </is>
      </c>
      <c r="G497" s="161" t="inlineStr">
        <is>
          <t xml:space="preserve">Fernando </t>
        </is>
      </c>
      <c r="H497" s="161" t="inlineStr">
        <is>
          <t>Ayala</t>
        </is>
      </c>
      <c r="I497" s="161" t="inlineStr">
        <is>
          <t>Burgemeister</t>
        </is>
      </c>
      <c r="J497" s="156" t="inlineStr">
        <is>
          <t>PENDIENTE</t>
        </is>
      </c>
      <c r="K497" s="163" t="inlineStr">
        <is>
          <t>Gerente de Negocios Seafood Orizon S.A.</t>
        </is>
      </c>
      <c r="L497" s="161" t="n"/>
      <c r="M497" s="162" t="inlineStr">
        <is>
          <t>LATERAL</t>
        </is>
      </c>
      <c r="N497" s="162">
        <f>IF($J497="NO","NO","SI")</f>
        <v/>
      </c>
      <c r="O497" s="162">
        <f>IF($J497="SI","🟢",IF($J497="NO","🔴","🟡"))</f>
        <v/>
      </c>
      <c r="P497" s="162" t="inlineStr"/>
    </row>
    <row r="498" ht="24" customHeight="1">
      <c r="A498" s="158" t="n">
        <v>497</v>
      </c>
      <c r="B498" s="158" t="n">
        <v>497</v>
      </c>
      <c r="C498" s="175" t="inlineStr">
        <is>
          <t xml:space="preserve">INVITADOS ASMAR </t>
        </is>
      </c>
      <c r="D498" s="175" t="inlineStr"/>
      <c r="E498" s="176">
        <f>IF($J498="NO","",IF($M498="","",$M498))</f>
        <v/>
      </c>
      <c r="F498" s="161" t="inlineStr">
        <is>
          <t>Silva Morales, Fernando</t>
        </is>
      </c>
      <c r="G498" s="175" t="inlineStr">
        <is>
          <t xml:space="preserve">Fernando </t>
        </is>
      </c>
      <c r="H498" s="175" t="inlineStr">
        <is>
          <t>Silva</t>
        </is>
      </c>
      <c r="I498" s="175" t="inlineStr">
        <is>
          <t>Morales</t>
        </is>
      </c>
      <c r="J498" s="156" t="inlineStr">
        <is>
          <t>PENDIENTE</t>
        </is>
      </c>
      <c r="K498" s="175" t="inlineStr">
        <is>
          <t>Gerente de Operaciones Sociedad Pesquera Landes</t>
        </is>
      </c>
      <c r="L498" s="161" t="n"/>
      <c r="M498" s="162" t="inlineStr">
        <is>
          <t>LATERAL</t>
        </is>
      </c>
      <c r="N498" s="162">
        <f>IF($J498="NO","NO","SI")</f>
        <v/>
      </c>
      <c r="O498" s="162">
        <f>IF($J498="SI","🟢",IF($J498="NO","🔴","🟡"))</f>
        <v/>
      </c>
      <c r="P498" s="162" t="inlineStr"/>
    </row>
    <row r="499" ht="24" customHeight="1">
      <c r="A499" s="158" t="n">
        <v>498</v>
      </c>
      <c r="B499" s="158" t="n">
        <v>498</v>
      </c>
      <c r="C499" s="175" t="inlineStr">
        <is>
          <t xml:space="preserve">INVITADOS ASMAR </t>
        </is>
      </c>
      <c r="D499" s="161" t="inlineStr"/>
      <c r="E499" s="162">
        <f>IF($J499="NO","",IF($M499="","",$M499))</f>
        <v/>
      </c>
      <c r="F499" s="161" t="inlineStr">
        <is>
          <t>Gundelach Hernández, Simón</t>
        </is>
      </c>
      <c r="G499" s="161" t="inlineStr">
        <is>
          <t xml:space="preserve">Simón </t>
        </is>
      </c>
      <c r="H499" s="161" t="inlineStr">
        <is>
          <t>Gundelach</t>
        </is>
      </c>
      <c r="I499" s="161" t="inlineStr">
        <is>
          <t>Hernández</t>
        </is>
      </c>
      <c r="J499" s="156" t="inlineStr">
        <is>
          <t>PENDIENTE</t>
        </is>
      </c>
      <c r="K499" s="163" t="inlineStr">
        <is>
          <t>Gerente General Lota Protein</t>
        </is>
      </c>
      <c r="L499" s="161" t="n"/>
      <c r="M499" s="162" t="inlineStr">
        <is>
          <t>LATERAL</t>
        </is>
      </c>
      <c r="N499" s="162">
        <f>IF($J499="NO","NO","SI")</f>
        <v/>
      </c>
      <c r="O499" s="162">
        <f>IF($J499="SI","🟢",IF($J499="NO","🔴","🟡"))</f>
        <v/>
      </c>
      <c r="P499" s="162" t="inlineStr"/>
    </row>
    <row r="500" ht="24" customHeight="1">
      <c r="A500" s="158" t="n">
        <v>499</v>
      </c>
      <c r="B500" s="158" t="n">
        <v>499</v>
      </c>
      <c r="C500" s="175" t="inlineStr">
        <is>
          <t xml:space="preserve">INVITADOS ASMAR </t>
        </is>
      </c>
      <c r="D500" s="175" t="inlineStr"/>
      <c r="E500" s="176">
        <f>IF($J500="NO","",IF($M500="","",$M500))</f>
        <v/>
      </c>
      <c r="F500" s="161" t="inlineStr">
        <is>
          <t>Eiriksson , Grimur</t>
        </is>
      </c>
      <c r="G500" s="175" t="inlineStr">
        <is>
          <t>Grimur</t>
        </is>
      </c>
      <c r="H500" s="175" t="inlineStr">
        <is>
          <t>Eiriksson</t>
        </is>
      </c>
      <c r="I500" s="175" t="n"/>
      <c r="J500" s="157" t="inlineStr">
        <is>
          <t>NO</t>
        </is>
      </c>
      <c r="K500" s="175" t="inlineStr">
        <is>
          <t>Gerente Flota Pesquera Friosur S.A.</t>
        </is>
      </c>
      <c r="L500" s="161" t="n"/>
      <c r="M500" s="162" t="inlineStr">
        <is>
          <t>LATERAL</t>
        </is>
      </c>
      <c r="N500" s="162">
        <f>IF($J500="NO","NO","SI")</f>
        <v/>
      </c>
      <c r="O500" s="162">
        <f>IF($J500="SI","🟢",IF($J500="NO","🔴","🟡"))</f>
        <v/>
      </c>
      <c r="P500" s="162" t="inlineStr"/>
    </row>
    <row r="501" ht="24" customHeight="1">
      <c r="A501" s="158" t="n">
        <v>500</v>
      </c>
      <c r="B501" s="158" t="n">
        <v>500</v>
      </c>
      <c r="C501" s="161" t="inlineStr">
        <is>
          <t xml:space="preserve">INVITADOS ASMAR </t>
        </is>
      </c>
      <c r="D501" s="161" t="inlineStr"/>
      <c r="E501" s="162">
        <f>IF($J501="NO","",IF($M501="","",$M501))</f>
        <v/>
      </c>
      <c r="F501" s="161" t="inlineStr">
        <is>
          <t>Avendaño Veloso, Roberto</t>
        </is>
      </c>
      <c r="G501" s="161" t="inlineStr">
        <is>
          <t>Roberto</t>
        </is>
      </c>
      <c r="H501" s="161" t="inlineStr">
        <is>
          <t>Avendaño</t>
        </is>
      </c>
      <c r="I501" s="161" t="inlineStr">
        <is>
          <t xml:space="preserve"> Veloso</t>
        </is>
      </c>
      <c r="J501" s="157" t="inlineStr">
        <is>
          <t>NO</t>
        </is>
      </c>
      <c r="K501" s="161" t="inlineStr">
        <is>
          <t>Gerente General de DTS</t>
        </is>
      </c>
      <c r="L501" s="161" t="n"/>
      <c r="M501" s="162" t="inlineStr"/>
      <c r="N501" s="162">
        <f>IF($J501="NO","NO","SI")</f>
        <v/>
      </c>
      <c r="O501" s="162">
        <f>IF($J501="SI","🟢",IF($J501="NO","🔴","🟡"))</f>
        <v/>
      </c>
      <c r="P501" s="162" t="inlineStr"/>
    </row>
    <row r="502" ht="24" customHeight="1">
      <c r="A502" s="158" t="n">
        <v>501</v>
      </c>
      <c r="B502" s="158" t="n">
        <v>501</v>
      </c>
      <c r="C502" s="175" t="inlineStr">
        <is>
          <t xml:space="preserve">INVITADOS ASMAR </t>
        </is>
      </c>
      <c r="D502" s="175" t="inlineStr"/>
      <c r="E502" s="176">
        <f>IF($J502="NO","",IF($M502="","",$M502))</f>
        <v/>
      </c>
      <c r="F502" s="161" t="inlineStr">
        <is>
          <t>Fuentes Palacios, Carola</t>
        </is>
      </c>
      <c r="G502" s="175" t="inlineStr">
        <is>
          <t>Carola</t>
        </is>
      </c>
      <c r="H502" s="175" t="inlineStr">
        <is>
          <t>Fuentes</t>
        </is>
      </c>
      <c r="I502" s="175" t="inlineStr">
        <is>
          <t>Palacios</t>
        </is>
      </c>
      <c r="J502" s="157" t="inlineStr">
        <is>
          <t>NO</t>
        </is>
      </c>
      <c r="K502" s="175" t="inlineStr">
        <is>
          <t>Gerente General de FISA</t>
        </is>
      </c>
      <c r="L502" s="161" t="n"/>
      <c r="M502" s="162" t="inlineStr"/>
      <c r="N502" s="162">
        <f>IF($J502="NO","NO","SI")</f>
        <v/>
      </c>
      <c r="O502" s="162">
        <f>IF($J502="SI","🟢",IF($J502="NO","🔴","🟡"))</f>
        <v/>
      </c>
      <c r="P502" s="162" t="inlineStr"/>
    </row>
    <row r="503" ht="24" customHeight="1">
      <c r="A503" s="158" t="n">
        <v>502</v>
      </c>
      <c r="B503" s="158" t="n">
        <v>502</v>
      </c>
      <c r="C503" s="175" t="inlineStr">
        <is>
          <t xml:space="preserve">INVITADOS ASMAR </t>
        </is>
      </c>
      <c r="D503" s="175" t="inlineStr">
        <is>
          <t>Señor</t>
        </is>
      </c>
      <c r="E503" s="176">
        <f>IF($J503="NO","",IF($M503="","",$M503))</f>
        <v/>
      </c>
      <c r="F503" s="161" t="inlineStr">
        <is>
          <t>Sotomayor , Francisco</t>
        </is>
      </c>
      <c r="G503" s="175" t="inlineStr">
        <is>
          <t>Francisco</t>
        </is>
      </c>
      <c r="H503" s="175" t="inlineStr">
        <is>
          <t>Sotomayor</t>
        </is>
      </c>
      <c r="I503" s="175" t="n"/>
      <c r="J503" s="152" t="inlineStr">
        <is>
          <t>SI</t>
        </is>
      </c>
      <c r="K503" s="175" t="inlineStr">
        <is>
          <t>CEO GL Events Chile</t>
        </is>
      </c>
      <c r="L503" s="161" t="n"/>
      <c r="M503" s="162" t="inlineStr">
        <is>
          <t>VIP</t>
        </is>
      </c>
      <c r="N503" s="162">
        <f>IF($J503="NO","NO","SI")</f>
        <v/>
      </c>
      <c r="O503" s="162">
        <f>IF($J503="SI","🟢",IF($J503="NO","🔴","🟡"))</f>
        <v/>
      </c>
      <c r="P503" s="162" t="inlineStr"/>
    </row>
    <row r="504" ht="24" customHeight="1">
      <c r="A504" s="158" t="n">
        <v>503</v>
      </c>
      <c r="B504" s="158" t="n">
        <v>503</v>
      </c>
      <c r="C504" s="175" t="inlineStr">
        <is>
          <t xml:space="preserve">INVITADOS ASMAR </t>
        </is>
      </c>
      <c r="D504" s="175" t="inlineStr">
        <is>
          <t>Capitán de Fragata (R)</t>
        </is>
      </c>
      <c r="E504" s="176">
        <f>IF($J504="NO","",IF($M504="","",$M504))</f>
        <v/>
      </c>
      <c r="F504" s="161" t="inlineStr">
        <is>
          <t>Lobo , Rodrigo</t>
        </is>
      </c>
      <c r="G504" s="175" t="inlineStr">
        <is>
          <t>Rodrigo</t>
        </is>
      </c>
      <c r="H504" s="175" t="inlineStr">
        <is>
          <t>Lobo</t>
        </is>
      </c>
      <c r="I504" s="175" t="n"/>
      <c r="J504" s="152" t="inlineStr">
        <is>
          <t>SI</t>
        </is>
      </c>
      <c r="K504" s="175" t="inlineStr">
        <is>
          <t>Director de Relaciones Institucionales y Desarrollo de Negocios GL Events Chile</t>
        </is>
      </c>
      <c r="L504" s="161" t="n"/>
      <c r="M504" s="162" t="inlineStr">
        <is>
          <t>VIP</t>
        </is>
      </c>
      <c r="N504" s="162">
        <f>IF($J504="NO","NO","SI")</f>
        <v/>
      </c>
      <c r="O504" s="162">
        <f>IF($J504="SI","🟢",IF($J504="NO","🔴","🟡"))</f>
        <v/>
      </c>
      <c r="P504" s="162" t="inlineStr"/>
    </row>
    <row r="505" ht="24" customHeight="1">
      <c r="A505" s="158" t="n">
        <v>504</v>
      </c>
      <c r="B505" s="158" t="n">
        <v>504</v>
      </c>
      <c r="C505" s="175" t="inlineStr">
        <is>
          <t xml:space="preserve">INVITADOS ASMAR </t>
        </is>
      </c>
      <c r="D505" s="175" t="inlineStr"/>
      <c r="E505" s="176">
        <f>IF($J505="NO","",IF($M505="","",$M505))</f>
        <v/>
      </c>
      <c r="F505" s="161" t="inlineStr">
        <is>
          <t>Hurtado Z., Carolina</t>
        </is>
      </c>
      <c r="G505" s="175" t="inlineStr">
        <is>
          <t>Carolina</t>
        </is>
      </c>
      <c r="H505" s="175" t="inlineStr">
        <is>
          <t>Hurtado</t>
        </is>
      </c>
      <c r="I505" s="175" t="inlineStr">
        <is>
          <t>Z.</t>
        </is>
      </c>
      <c r="J505" s="152" t="inlineStr">
        <is>
          <t>SI</t>
        </is>
      </c>
      <c r="K505" s="175" t="inlineStr">
        <is>
          <t>Gerente Comercial Unidad FISA Concepción</t>
        </is>
      </c>
      <c r="L505" s="161" t="n"/>
      <c r="M505" s="162" t="inlineStr">
        <is>
          <t>LATERAL</t>
        </is>
      </c>
      <c r="N505" s="162">
        <f>IF($J505="NO","NO","SI")</f>
        <v/>
      </c>
      <c r="O505" s="162">
        <f>IF($J505="SI","🟢",IF($J505="NO","🔴","🟡"))</f>
        <v/>
      </c>
      <c r="P505" s="162" t="inlineStr"/>
    </row>
    <row r="506" ht="24" customHeight="1">
      <c r="A506" s="158" t="n">
        <v>505</v>
      </c>
      <c r="B506" s="158" t="n">
        <v>505</v>
      </c>
      <c r="C506" s="161" t="inlineStr">
        <is>
          <t xml:space="preserve">INVITADOS ASMAR </t>
        </is>
      </c>
      <c r="D506" s="161" t="inlineStr">
        <is>
          <t>Rector</t>
        </is>
      </c>
      <c r="E506" s="162">
        <f>IF($J506="NO","",IF($M506="","",$M506))</f>
        <v/>
      </c>
      <c r="F506" s="161" t="inlineStr">
        <is>
          <t>Bachur Melcher, Christian</t>
        </is>
      </c>
      <c r="G506" s="161" t="inlineStr">
        <is>
          <t>Christian</t>
        </is>
      </c>
      <c r="H506" s="161" t="inlineStr">
        <is>
          <t>Bachur</t>
        </is>
      </c>
      <c r="I506" s="161" t="inlineStr">
        <is>
          <t>Melcher</t>
        </is>
      </c>
      <c r="J506" s="156" t="inlineStr">
        <is>
          <t>PENDIENTE</t>
        </is>
      </c>
      <c r="K506" s="161" t="inlineStr">
        <is>
          <t>Director Regional CGE</t>
        </is>
      </c>
      <c r="L506" s="161" t="n"/>
      <c r="M506" s="162" t="inlineStr">
        <is>
          <t>VIP</t>
        </is>
      </c>
      <c r="N506" s="162">
        <f>IF($J506="NO","NO","SI")</f>
        <v/>
      </c>
      <c r="O506" s="162">
        <f>IF($J506="SI","🟢",IF($J506="NO","🔴","🟡"))</f>
        <v/>
      </c>
      <c r="P506" s="162" t="inlineStr"/>
    </row>
    <row r="507" ht="24" customHeight="1">
      <c r="A507" s="158" t="n">
        <v>506</v>
      </c>
      <c r="B507" s="158" t="n">
        <v>506</v>
      </c>
      <c r="C507" s="175" t="inlineStr">
        <is>
          <t xml:space="preserve">INVITADOS ASMAR </t>
        </is>
      </c>
      <c r="D507" s="175" t="inlineStr"/>
      <c r="E507" s="176">
        <f>IF($J507="NO","",IF($M507="","",$M507))</f>
        <v/>
      </c>
      <c r="F507" s="161" t="inlineStr">
        <is>
          <t>Quiñilen Azocar, José</t>
        </is>
      </c>
      <c r="G507" s="175" t="inlineStr">
        <is>
          <t xml:space="preserve">José </t>
        </is>
      </c>
      <c r="H507" s="175" t="inlineStr">
        <is>
          <t xml:space="preserve">Quiñilen </t>
        </is>
      </c>
      <c r="I507" s="175" t="inlineStr">
        <is>
          <t>Azocar</t>
        </is>
      </c>
      <c r="J507" s="152" t="inlineStr">
        <is>
          <t>SI</t>
        </is>
      </c>
      <c r="K507" s="175" t="inlineStr">
        <is>
          <t>Sindicato Celulosa Arauco</t>
        </is>
      </c>
      <c r="L507" s="161" t="n"/>
      <c r="M507" s="162" t="inlineStr">
        <is>
          <t>LATERAL</t>
        </is>
      </c>
      <c r="N507" s="162">
        <f>IF($J507="NO","NO","SI")</f>
        <v/>
      </c>
      <c r="O507" s="162">
        <f>IF($J507="SI","🟢",IF($J507="NO","🔴","🟡"))</f>
        <v/>
      </c>
      <c r="P507" s="162" t="inlineStr"/>
    </row>
    <row r="508" ht="24" customHeight="1">
      <c r="A508" s="158" t="n">
        <v>507</v>
      </c>
      <c r="B508" s="158" t="n">
        <v>507</v>
      </c>
      <c r="C508" s="161" t="inlineStr">
        <is>
          <t xml:space="preserve">INVITADOS ASMAR </t>
        </is>
      </c>
      <c r="D508" s="161" t="inlineStr"/>
      <c r="E508" s="162">
        <f>IF($J508="NO","",IF($M508="","",$M508))</f>
        <v/>
      </c>
      <c r="F508" s="161" t="inlineStr">
        <is>
          <t>Zambrano Pérez, Freddy</t>
        </is>
      </c>
      <c r="G508" s="163" t="inlineStr">
        <is>
          <t>Freddy</t>
        </is>
      </c>
      <c r="H508" s="163" t="inlineStr">
        <is>
          <t>Zambrano</t>
        </is>
      </c>
      <c r="I508" s="163" t="inlineStr">
        <is>
          <t>Pérez</t>
        </is>
      </c>
      <c r="J508" s="152" t="inlineStr">
        <is>
          <t>SI</t>
        </is>
      </c>
      <c r="K508" s="161" t="inlineStr">
        <is>
          <t>Sindicato Inchalam</t>
        </is>
      </c>
      <c r="L508" s="161" t="n"/>
      <c r="M508" s="162" t="inlineStr">
        <is>
          <t>LATERAL</t>
        </is>
      </c>
      <c r="N508" s="162">
        <f>IF($J508="NO","NO","SI")</f>
        <v/>
      </c>
      <c r="O508" s="162">
        <f>IF($J508="SI","🟢",IF($J508="NO","🔴","🟡"))</f>
        <v/>
      </c>
      <c r="P508" s="162" t="inlineStr"/>
    </row>
    <row r="509" ht="24" customHeight="1">
      <c r="A509" s="158" t="n">
        <v>508</v>
      </c>
      <c r="B509" s="158" t="n">
        <v>508</v>
      </c>
      <c r="C509" s="175" t="inlineStr">
        <is>
          <t xml:space="preserve">INVITADOS ASMAR </t>
        </is>
      </c>
      <c r="D509" s="175" t="inlineStr"/>
      <c r="E509" s="176">
        <f>IF($J509="NO","",IF($M509="","",$M509))</f>
        <v/>
      </c>
      <c r="F509" s="161" t="inlineStr">
        <is>
          <t>Vera González, Sergio</t>
        </is>
      </c>
      <c r="G509" s="175" t="inlineStr">
        <is>
          <t xml:space="preserve">Sergio </t>
        </is>
      </c>
      <c r="H509" s="175" t="inlineStr">
        <is>
          <t>Vera</t>
        </is>
      </c>
      <c r="I509" s="175" t="inlineStr">
        <is>
          <t>González</t>
        </is>
      </c>
      <c r="J509" s="152" t="inlineStr">
        <is>
          <t>SI</t>
        </is>
      </c>
      <c r="K509" s="175" t="inlineStr">
        <is>
          <t>Sindicato de Tripulantes Pesquero Biobio</t>
        </is>
      </c>
      <c r="L509" s="161" t="n"/>
      <c r="M509" s="162" t="inlineStr">
        <is>
          <t>LATERAL</t>
        </is>
      </c>
      <c r="N509" s="162">
        <f>IF($J509="NO","NO","SI")</f>
        <v/>
      </c>
      <c r="O509" s="162">
        <f>IF($J509="SI","🟢",IF($J509="NO","🔴","🟡"))</f>
        <v/>
      </c>
      <c r="P509" s="162" t="inlineStr"/>
    </row>
    <row r="510" ht="24" customHeight="1">
      <c r="A510" s="158" t="n">
        <v>509</v>
      </c>
      <c r="B510" s="158" t="n">
        <v>509</v>
      </c>
      <c r="C510" s="161" t="inlineStr">
        <is>
          <t xml:space="preserve">INVITADOS ASMAR </t>
        </is>
      </c>
      <c r="D510" s="161" t="inlineStr"/>
      <c r="E510" s="162">
        <f>IF($J510="NO","",IF($M510="","",$M510))</f>
        <v/>
      </c>
      <c r="F510" s="161" t="inlineStr">
        <is>
          <t>Rebolledo Moya, Gabriel</t>
        </is>
      </c>
      <c r="G510" s="163" t="inlineStr">
        <is>
          <t>Gabriel</t>
        </is>
      </c>
      <c r="H510" s="163" t="inlineStr">
        <is>
          <t>Rebolledo</t>
        </is>
      </c>
      <c r="I510" s="163" t="inlineStr">
        <is>
          <t>Moya</t>
        </is>
      </c>
      <c r="J510" s="156" t="inlineStr">
        <is>
          <t>PENDIENTE</t>
        </is>
      </c>
      <c r="K510" s="161" t="inlineStr">
        <is>
          <t>Unión Portuaria Biobio</t>
        </is>
      </c>
      <c r="L510" s="161" t="n"/>
      <c r="M510" s="162" t="inlineStr">
        <is>
          <t>LATERAL</t>
        </is>
      </c>
      <c r="N510" s="162">
        <f>IF($J510="NO","NO","SI")</f>
        <v/>
      </c>
      <c r="O510" s="162">
        <f>IF($J510="SI","🟢",IF($J510="NO","🔴","🟡"))</f>
        <v/>
      </c>
      <c r="P510" s="162" t="inlineStr"/>
    </row>
    <row r="511" ht="24" customHeight="1">
      <c r="A511" s="158" t="n">
        <v>510</v>
      </c>
      <c r="B511" s="158" t="n">
        <v>510</v>
      </c>
      <c r="C511" s="161" t="inlineStr">
        <is>
          <t xml:space="preserve">INVITADOS ASMAR </t>
        </is>
      </c>
      <c r="D511" s="161" t="inlineStr"/>
      <c r="E511" s="162">
        <f>IF($J511="NO","",IF($M511="","",$M511))</f>
        <v/>
      </c>
      <c r="F511" s="161" t="inlineStr">
        <is>
          <t>Cayul Aristondo, Eduardo</t>
        </is>
      </c>
      <c r="G511" s="163" t="inlineStr">
        <is>
          <t>Eduardo</t>
        </is>
      </c>
      <c r="H511" s="163" t="inlineStr">
        <is>
          <t>Cayul</t>
        </is>
      </c>
      <c r="I511" s="163" t="inlineStr">
        <is>
          <t>Aristondo</t>
        </is>
      </c>
      <c r="J511" s="152" t="inlineStr">
        <is>
          <t>SI</t>
        </is>
      </c>
      <c r="K511" s="161" t="inlineStr">
        <is>
          <t>Sec. Ejec. de las Mesas Asesoras de la Industria Estratégica de la Defensa SUBSECDEF</t>
        </is>
      </c>
      <c r="L511" s="161" t="n"/>
      <c r="M511" s="162" t="inlineStr">
        <is>
          <t>LATERAL VIP</t>
        </is>
      </c>
      <c r="N511" s="162">
        <f>IF($J511="NO","NO","SI")</f>
        <v/>
      </c>
      <c r="O511" s="162">
        <f>IF($J511="SI","🟢",IF($J511="NO","🔴","🟡"))</f>
        <v/>
      </c>
      <c r="P511" s="162" t="inlineStr"/>
    </row>
    <row r="512" ht="24" customHeight="1">
      <c r="A512" s="158" t="n">
        <v>511</v>
      </c>
      <c r="B512" s="158" t="n">
        <v>511</v>
      </c>
      <c r="C512" s="175" t="inlineStr">
        <is>
          <t xml:space="preserve">INVITADOS ASMAR </t>
        </is>
      </c>
      <c r="D512" s="175" t="inlineStr"/>
      <c r="E512" s="176">
        <f>IF($J512="NO","",IF($M512="","",$M512))</f>
        <v/>
      </c>
      <c r="F512" s="161" t="inlineStr">
        <is>
          <t>Heredia Contreras, Erika</t>
        </is>
      </c>
      <c r="G512" s="175" t="inlineStr">
        <is>
          <t>Erika</t>
        </is>
      </c>
      <c r="H512" s="175" t="inlineStr">
        <is>
          <t>Heredia</t>
        </is>
      </c>
      <c r="I512" s="175" t="inlineStr">
        <is>
          <t>Contreras</t>
        </is>
      </c>
      <c r="J512" s="152" t="inlineStr">
        <is>
          <t>SI</t>
        </is>
      </c>
      <c r="K512" s="175" t="inlineStr">
        <is>
          <t>FESTRAMET</t>
        </is>
      </c>
      <c r="L512" s="161" t="n"/>
      <c r="M512" s="162" t="inlineStr">
        <is>
          <t>LATERAL</t>
        </is>
      </c>
      <c r="N512" s="162">
        <f>IF($J512="NO","NO","SI")</f>
        <v/>
      </c>
      <c r="O512" s="162">
        <f>IF($J512="SI","🟢",IF($J512="NO","🔴","🟡"))</f>
        <v/>
      </c>
      <c r="P512" s="162" t="inlineStr"/>
    </row>
    <row r="513" ht="24" customHeight="1">
      <c r="A513" s="158" t="n">
        <v>512</v>
      </c>
      <c r="B513" s="158" t="n">
        <v>512</v>
      </c>
      <c r="C513" s="175" t="inlineStr">
        <is>
          <t xml:space="preserve">INVITADOS ASMAR </t>
        </is>
      </c>
      <c r="D513" s="161" t="inlineStr">
        <is>
          <t>Rector</t>
        </is>
      </c>
      <c r="E513" s="162">
        <f>IF($J513="NO","",IF($M513="","",$M513))</f>
        <v/>
      </c>
      <c r="F513" s="161" t="inlineStr">
        <is>
          <t>Castillo , Marcelo</t>
        </is>
      </c>
      <c r="G513" s="161" t="inlineStr">
        <is>
          <t>Marcelo</t>
        </is>
      </c>
      <c r="H513" s="161" t="inlineStr">
        <is>
          <t>Castillo</t>
        </is>
      </c>
      <c r="I513" s="161" t="n"/>
      <c r="J513" s="156" t="inlineStr">
        <is>
          <t>PENDIENTE</t>
        </is>
      </c>
      <c r="K513" s="161" t="inlineStr">
        <is>
          <t>Presidente Directorio ENEL Chile</t>
        </is>
      </c>
      <c r="L513" s="161" t="n"/>
      <c r="M513" s="162" t="inlineStr">
        <is>
          <t>VIP</t>
        </is>
      </c>
      <c r="N513" s="162">
        <f>IF($J513="NO","NO","SI")</f>
        <v/>
      </c>
      <c r="O513" s="162">
        <f>IF($J513="SI","🟢",IF($J513="NO","🔴","🟡"))</f>
        <v/>
      </c>
      <c r="P513" s="162" t="inlineStr"/>
    </row>
    <row r="514" ht="24" customHeight="1">
      <c r="A514" s="158" t="n">
        <v>513</v>
      </c>
      <c r="B514" s="158" t="n">
        <v>513</v>
      </c>
      <c r="C514" s="175" t="inlineStr">
        <is>
          <t xml:space="preserve">INVITADOS ASMAR </t>
        </is>
      </c>
      <c r="D514" s="161" t="inlineStr"/>
      <c r="E514" s="162">
        <f>IF($J514="NO","",IF($M514="","",$M514))</f>
        <v/>
      </c>
      <c r="F514" s="161" t="inlineStr">
        <is>
          <t>Palumbo , Gianluca</t>
        </is>
      </c>
      <c r="G514" s="161" t="inlineStr">
        <is>
          <t>Gianluca</t>
        </is>
      </c>
      <c r="H514" s="161" t="inlineStr">
        <is>
          <t>Palumbo</t>
        </is>
      </c>
      <c r="I514" s="161" t="n"/>
      <c r="J514" s="156" t="inlineStr">
        <is>
          <t>PENDIENTE</t>
        </is>
      </c>
      <c r="K514" s="161" t="inlineStr">
        <is>
          <t>Gerente General ENEL Chile</t>
        </is>
      </c>
      <c r="L514" s="161" t="n"/>
      <c r="M514" s="162" t="inlineStr">
        <is>
          <t>VIP</t>
        </is>
      </c>
      <c r="N514" s="162">
        <f>IF($J514="NO","NO","SI")</f>
        <v/>
      </c>
      <c r="O514" s="162">
        <f>IF($J514="SI","🟢",IF($J514="NO","🔴","🟡"))</f>
        <v/>
      </c>
      <c r="P514" s="162" t="inlineStr"/>
    </row>
    <row r="515" ht="24" customHeight="1">
      <c r="A515" s="158" t="n">
        <v>514</v>
      </c>
      <c r="B515" s="158" t="n">
        <v>514</v>
      </c>
      <c r="C515" s="175" t="inlineStr">
        <is>
          <t xml:space="preserve">INVITADOS ASMAR </t>
        </is>
      </c>
      <c r="D515" s="175" t="inlineStr"/>
      <c r="E515" s="176">
        <f>IF($J515="NO","",IF($M515="","",$M515))</f>
        <v/>
      </c>
      <c r="F515" s="161" t="inlineStr">
        <is>
          <t>Montes Correa, Iván</t>
        </is>
      </c>
      <c r="G515" s="175" t="inlineStr">
        <is>
          <t>Iván</t>
        </is>
      </c>
      <c r="H515" s="175" t="inlineStr">
        <is>
          <t>Montes</t>
        </is>
      </c>
      <c r="I515" s="175" t="inlineStr">
        <is>
          <t>Correa</t>
        </is>
      </c>
      <c r="J515" s="152" t="inlineStr">
        <is>
          <t>SI</t>
        </is>
      </c>
      <c r="K515" s="175" t="inlineStr">
        <is>
          <t>Sindicato de trabajadores y trabajadoras ENAP-PEYROX</t>
        </is>
      </c>
      <c r="L515" s="161" t="n"/>
      <c r="M515" s="162" t="inlineStr">
        <is>
          <t>LATERAL</t>
        </is>
      </c>
      <c r="N515" s="162">
        <f>IF($J515="NO","NO","SI")</f>
        <v/>
      </c>
      <c r="O515" s="162">
        <f>IF($J515="SI","🟢",IF($J515="NO","🔴","🟡"))</f>
        <v/>
      </c>
      <c r="P515" s="162" t="inlineStr"/>
    </row>
    <row r="516" ht="24" customFormat="1" customHeight="1" s="77" thickBot="1">
      <c r="A516" s="158" t="n">
        <v>515</v>
      </c>
      <c r="B516" s="158" t="n">
        <v>515</v>
      </c>
      <c r="C516" s="161" t="inlineStr">
        <is>
          <t xml:space="preserve">INVITADOS ASMAR </t>
        </is>
      </c>
      <c r="D516" s="161" t="inlineStr"/>
      <c r="E516" s="162">
        <f>IF($J516="NO","",IF($M516="","",$M516))</f>
        <v/>
      </c>
      <c r="F516" s="161" t="inlineStr">
        <is>
          <t>Iglesias Hurtubia, Miguel</t>
        </is>
      </c>
      <c r="G516" s="161" t="inlineStr">
        <is>
          <t>Miguel</t>
        </is>
      </c>
      <c r="H516" s="161" t="inlineStr">
        <is>
          <t>Iglesias</t>
        </is>
      </c>
      <c r="I516" s="161" t="inlineStr">
        <is>
          <t>Hurtubia</t>
        </is>
      </c>
      <c r="J516" s="156" t="inlineStr">
        <is>
          <t>PENDIENTE</t>
        </is>
      </c>
      <c r="K516" s="161" t="inlineStr">
        <is>
          <t>Gerente General de ENERGY ASSET</t>
        </is>
      </c>
      <c r="L516" s="161" t="n"/>
      <c r="M516" s="162" t="inlineStr">
        <is>
          <t>VIP</t>
        </is>
      </c>
      <c r="N516" s="162">
        <f>IF($J516="NO","NO","SI")</f>
        <v/>
      </c>
      <c r="O516" s="162">
        <f>IF($J516="SI","🟢",IF($J516="NO","🔴","🟡"))</f>
        <v/>
      </c>
      <c r="P516" s="162" t="inlineStr"/>
    </row>
    <row r="517" ht="24" customHeight="1">
      <c r="A517" s="158" t="n">
        <v>516</v>
      </c>
      <c r="B517" s="158" t="n">
        <v>516</v>
      </c>
      <c r="C517" s="161" t="inlineStr">
        <is>
          <t>PROVEEDORES</t>
        </is>
      </c>
      <c r="D517" s="161" t="inlineStr">
        <is>
          <t>Rector</t>
        </is>
      </c>
      <c r="E517" s="162">
        <f>IF($J517="NO","",IF($M517="","",$M517))</f>
        <v/>
      </c>
      <c r="F517" s="161" t="inlineStr">
        <is>
          <t>Kossmann , Hans</t>
        </is>
      </c>
      <c r="G517" s="161" t="inlineStr">
        <is>
          <t>Hans</t>
        </is>
      </c>
      <c r="H517" s="161" t="inlineStr">
        <is>
          <t>Kossmann</t>
        </is>
      </c>
      <c r="I517" s="161" t="n"/>
      <c r="J517" s="156" t="inlineStr">
        <is>
          <t>PENDIENTE</t>
        </is>
      </c>
      <c r="K517" s="161" t="inlineStr">
        <is>
          <t>Presidente Directorio ASENAV</t>
        </is>
      </c>
      <c r="L517" s="161" t="n"/>
      <c r="M517" s="162" t="inlineStr">
        <is>
          <t>VIP</t>
        </is>
      </c>
      <c r="N517" s="162">
        <f>IF($J517="NO","NO","SI")</f>
        <v/>
      </c>
      <c r="O517" s="162">
        <f>IF($J517="SI","🟢",IF($J517="NO","🔴","🟡"))</f>
        <v/>
      </c>
      <c r="P517" s="162" t="inlineStr"/>
    </row>
    <row r="518" ht="24" customHeight="1">
      <c r="A518" s="158" t="n">
        <v>517</v>
      </c>
      <c r="B518" s="158" t="n">
        <v>517</v>
      </c>
      <c r="C518" s="161" t="inlineStr">
        <is>
          <t>PROVEEDORES</t>
        </is>
      </c>
      <c r="D518" s="161" t="inlineStr"/>
      <c r="E518" s="162">
        <f>IF($J518="NO","",IF($M518="","",$M518))</f>
        <v/>
      </c>
      <c r="F518" s="161" t="inlineStr">
        <is>
          <t>Rodríguez , Fernando</t>
        </is>
      </c>
      <c r="G518" s="161" t="inlineStr">
        <is>
          <t>Fernando</t>
        </is>
      </c>
      <c r="H518" s="161" t="inlineStr">
        <is>
          <t>Rodríguez</t>
        </is>
      </c>
      <c r="I518" s="161" t="n"/>
      <c r="J518" s="152" t="inlineStr">
        <is>
          <t>SI</t>
        </is>
      </c>
      <c r="K518" s="163" t="inlineStr">
        <is>
          <t>Gerente General ASENAV</t>
        </is>
      </c>
      <c r="L518" s="161" t="n"/>
      <c r="M518" s="162" t="inlineStr">
        <is>
          <t>VIP</t>
        </is>
      </c>
      <c r="N518" s="162">
        <f>IF($J518="NO","NO","SI")</f>
        <v/>
      </c>
      <c r="O518" s="162">
        <f>IF($J518="SI","🟢",IF($J518="NO","🔴","🟡"))</f>
        <v/>
      </c>
      <c r="P518" s="162" t="inlineStr"/>
    </row>
    <row r="519" ht="24" customHeight="1">
      <c r="A519" s="158" t="n">
        <v>518</v>
      </c>
      <c r="B519" s="158" t="n">
        <v>518</v>
      </c>
      <c r="C519" s="161" t="inlineStr">
        <is>
          <t>PROVEEDORES</t>
        </is>
      </c>
      <c r="D519" s="161" t="inlineStr"/>
      <c r="E519" s="162">
        <f>IF($J519="NO","",IF($M519="","",$M519))</f>
        <v/>
      </c>
      <c r="F519" s="161" t="inlineStr">
        <is>
          <t>Contreras , Ricardo</t>
        </is>
      </c>
      <c r="G519" s="161" t="inlineStr">
        <is>
          <t>Ricardo</t>
        </is>
      </c>
      <c r="H519" s="161" t="inlineStr">
        <is>
          <t>Contreras</t>
        </is>
      </c>
      <c r="I519" s="161" t="n"/>
      <c r="J519" s="152" t="inlineStr">
        <is>
          <t>SI</t>
        </is>
      </c>
      <c r="K519" s="163" t="inlineStr">
        <is>
          <t>Jefe de Proyecto ASENAV</t>
        </is>
      </c>
      <c r="L519" s="161" t="n"/>
      <c r="M519" s="162" t="inlineStr">
        <is>
          <t>LATERAL</t>
        </is>
      </c>
      <c r="N519" s="162">
        <f>IF($J519="NO","NO","SI")</f>
        <v/>
      </c>
      <c r="O519" s="162">
        <f>IF($J519="SI","🟢",IF($J519="NO","🔴","🟡"))</f>
        <v/>
      </c>
      <c r="P519" s="162" t="inlineStr"/>
    </row>
    <row r="520" ht="24" customHeight="1">
      <c r="A520" s="158" t="n">
        <v>519</v>
      </c>
      <c r="B520" s="158" t="n">
        <v>519</v>
      </c>
      <c r="C520" s="161" t="inlineStr">
        <is>
          <t>PROVEEDORES</t>
        </is>
      </c>
      <c r="D520" s="161" t="inlineStr"/>
      <c r="E520" s="162">
        <f>IF($J520="NO","",IF($M520="","",$M520))</f>
        <v/>
      </c>
      <c r="F520" s="161" t="inlineStr">
        <is>
          <t>Schacht , Germán</t>
        </is>
      </c>
      <c r="G520" s="161" t="inlineStr">
        <is>
          <t>Germán</t>
        </is>
      </c>
      <c r="H520" s="161" t="inlineStr">
        <is>
          <t>Schacht</t>
        </is>
      </c>
      <c r="I520" s="161" t="n"/>
      <c r="J520" s="152" t="inlineStr">
        <is>
          <t>SI</t>
        </is>
      </c>
      <c r="K520" s="163" t="inlineStr">
        <is>
          <t>Gerente Comercial y Marketing ASENAV</t>
        </is>
      </c>
      <c r="L520" s="161" t="n"/>
      <c r="M520" s="162" t="inlineStr">
        <is>
          <t>LATERAL</t>
        </is>
      </c>
      <c r="N520" s="162">
        <f>IF($J520="NO","NO","SI")</f>
        <v/>
      </c>
      <c r="O520" s="162">
        <f>IF($J520="SI","🟢",IF($J520="NO","🔴","🟡"))</f>
        <v/>
      </c>
      <c r="P520" s="162" t="inlineStr"/>
    </row>
    <row r="521" ht="24" customHeight="1">
      <c r="A521" s="158" t="n">
        <v>520</v>
      </c>
      <c r="B521" s="158" t="n">
        <v>520</v>
      </c>
      <c r="C521" s="161" t="inlineStr">
        <is>
          <t>PROVEEDORES</t>
        </is>
      </c>
      <c r="D521" s="161" t="inlineStr"/>
      <c r="E521" s="162">
        <f>IF($J521="NO","",IF($M521="","",$M521))</f>
        <v/>
      </c>
      <c r="F521" s="161" t="inlineStr">
        <is>
          <t>Pearce , Heinz</t>
        </is>
      </c>
      <c r="G521" s="161" t="inlineStr">
        <is>
          <t>Heinz</t>
        </is>
      </c>
      <c r="H521" s="161" t="inlineStr">
        <is>
          <t>Pearce</t>
        </is>
      </c>
      <c r="I521" s="161" t="n"/>
      <c r="J521" s="157" t="inlineStr">
        <is>
          <t>NO</t>
        </is>
      </c>
      <c r="K521" s="163" t="inlineStr">
        <is>
          <t>Board Advisor ASENAV</t>
        </is>
      </c>
      <c r="L521" s="161" t="n"/>
      <c r="M521" s="162" t="inlineStr"/>
      <c r="N521" s="162">
        <f>IF($J521="NO","NO","SI")</f>
        <v/>
      </c>
      <c r="O521" s="162">
        <f>IF($J521="SI","🟢",IF($J521="NO","🔴","🟡"))</f>
        <v/>
      </c>
      <c r="P521" s="162" t="inlineStr"/>
    </row>
    <row r="522" ht="24" customHeight="1">
      <c r="A522" s="158" t="n">
        <v>521</v>
      </c>
      <c r="B522" s="158" t="n">
        <v>521</v>
      </c>
      <c r="C522" s="177" t="inlineStr">
        <is>
          <t>PROVEEDORES</t>
        </is>
      </c>
      <c r="D522" s="177" t="inlineStr">
        <is>
          <t>Capitán de Navío (R)</t>
        </is>
      </c>
      <c r="E522" s="178">
        <f>IF($J522="NO","",IF($M522="","",$M522))</f>
        <v/>
      </c>
      <c r="F522" s="161" t="inlineStr">
        <is>
          <t>Hederra Pinto, Francisco</t>
        </is>
      </c>
      <c r="G522" s="177" t="inlineStr">
        <is>
          <t>Francisco</t>
        </is>
      </c>
      <c r="H522" s="177" t="inlineStr">
        <is>
          <t>Hederra</t>
        </is>
      </c>
      <c r="I522" s="177" t="inlineStr">
        <is>
          <t>Pinto</t>
        </is>
      </c>
      <c r="J522" s="152" t="inlineStr">
        <is>
          <t>SI</t>
        </is>
      </c>
      <c r="K522" s="177" t="inlineStr">
        <is>
          <t>Gerente General SISDEF</t>
        </is>
      </c>
      <c r="L522" s="161" t="n"/>
      <c r="M522" s="162" t="inlineStr">
        <is>
          <t>VIP</t>
        </is>
      </c>
      <c r="N522" s="162">
        <f>IF($J522="NO","NO","SI")</f>
        <v/>
      </c>
      <c r="O522" s="162">
        <f>IF($J522="SI","🟢",IF($J522="NO","🔴","🟡"))</f>
        <v/>
      </c>
      <c r="P522" s="162" t="inlineStr"/>
    </row>
    <row r="523" ht="24" customHeight="1">
      <c r="A523" s="158" t="n">
        <v>522</v>
      </c>
      <c r="B523" s="158" t="n">
        <v>522</v>
      </c>
      <c r="C523" s="177" t="inlineStr">
        <is>
          <t>PROVEEDORES</t>
        </is>
      </c>
      <c r="D523" s="177" t="inlineStr"/>
      <c r="E523" s="178">
        <f>IF($J523="NO","",IF($M523="","",$M523))</f>
        <v/>
      </c>
      <c r="F523" s="161" t="inlineStr">
        <is>
          <t>Calvanese , Francisco</t>
        </is>
      </c>
      <c r="G523" s="177" t="inlineStr">
        <is>
          <t>Francisco</t>
        </is>
      </c>
      <c r="H523" s="177" t="inlineStr">
        <is>
          <t>Calvanese</t>
        </is>
      </c>
      <c r="I523" s="177" t="n"/>
      <c r="J523" s="152" t="inlineStr">
        <is>
          <t>SI</t>
        </is>
      </c>
      <c r="K523" s="177" t="inlineStr">
        <is>
          <t>Gerente Comercial SISDEF</t>
        </is>
      </c>
      <c r="L523" s="161" t="n"/>
      <c r="M523" s="162" t="inlineStr">
        <is>
          <t>LATERAL</t>
        </is>
      </c>
      <c r="N523" s="162">
        <f>IF($J523="NO","NO","SI")</f>
        <v/>
      </c>
      <c r="O523" s="162">
        <f>IF($J523="SI","🟢",IF($J523="NO","🔴","🟡"))</f>
        <v/>
      </c>
      <c r="P523" s="162" t="inlineStr"/>
    </row>
    <row r="524" ht="24" customHeight="1">
      <c r="A524" s="158" t="n">
        <v>523</v>
      </c>
      <c r="B524" s="158" t="n">
        <v>523</v>
      </c>
      <c r="C524" s="177" t="inlineStr">
        <is>
          <t>PROVEEDORES</t>
        </is>
      </c>
      <c r="D524" s="177" t="inlineStr"/>
      <c r="E524" s="178">
        <f>IF($J524="NO","",IF($M524="","",$M524))</f>
        <v/>
      </c>
      <c r="F524" s="161" t="inlineStr">
        <is>
          <t>Garín , Gonzalo</t>
        </is>
      </c>
      <c r="G524" s="177" t="inlineStr">
        <is>
          <t>Gonzalo</t>
        </is>
      </c>
      <c r="H524" s="177" t="inlineStr">
        <is>
          <t>Garín</t>
        </is>
      </c>
      <c r="I524" s="177" t="n"/>
      <c r="J524" s="152" t="inlineStr">
        <is>
          <t>SI</t>
        </is>
      </c>
      <c r="K524" s="177" t="inlineStr">
        <is>
          <t>Jefe de Proyecto SISDEF</t>
        </is>
      </c>
      <c r="L524" s="161" t="n"/>
      <c r="M524" s="162" t="inlineStr">
        <is>
          <t>LATERAL</t>
        </is>
      </c>
      <c r="N524" s="162">
        <f>IF($J524="NO","NO","SI")</f>
        <v/>
      </c>
      <c r="O524" s="162">
        <f>IF($J524="SI","🟢",IF($J524="NO","🔴","🟡"))</f>
        <v/>
      </c>
      <c r="P524" s="162" t="inlineStr"/>
    </row>
    <row r="525" ht="24" customHeight="1">
      <c r="A525" s="158" t="n">
        <v>524</v>
      </c>
      <c r="B525" s="158" t="n">
        <v>524</v>
      </c>
      <c r="C525" s="177" t="inlineStr">
        <is>
          <t>PROVEEDORES</t>
        </is>
      </c>
      <c r="D525" s="177" t="inlineStr"/>
      <c r="E525" s="178">
        <f>IF($J525="NO","",IF($M525="","",$M525))</f>
        <v/>
      </c>
      <c r="F525" s="161" t="inlineStr">
        <is>
          <t>Swett Swett, José Miguel</t>
        </is>
      </c>
      <c r="G525" s="177" t="inlineStr">
        <is>
          <t>José Miguel</t>
        </is>
      </c>
      <c r="H525" s="177" t="inlineStr">
        <is>
          <t>Swett</t>
        </is>
      </c>
      <c r="I525" s="177" t="inlineStr">
        <is>
          <t>Swett</t>
        </is>
      </c>
      <c r="J525" s="157" t="inlineStr">
        <is>
          <t>NO</t>
        </is>
      </c>
      <c r="K525" s="177" t="inlineStr">
        <is>
          <t>Jefe de Proyecto SISDEF</t>
        </is>
      </c>
      <c r="L525" s="161" t="n"/>
      <c r="M525" s="162" t="inlineStr">
        <is>
          <t>LATERAL</t>
        </is>
      </c>
      <c r="N525" s="162">
        <f>IF($J525="NO","NO","SI")</f>
        <v/>
      </c>
      <c r="O525" s="162">
        <f>IF($J525="SI","🟢",IF($J525="NO","🔴","🟡"))</f>
        <v/>
      </c>
      <c r="P525" s="162" t="inlineStr"/>
    </row>
    <row r="526" ht="24" customHeight="1">
      <c r="A526" s="158" t="n">
        <v>525</v>
      </c>
      <c r="B526" s="158" t="n">
        <v>525</v>
      </c>
      <c r="C526" s="177" t="inlineStr">
        <is>
          <t>PROVEEDORES</t>
        </is>
      </c>
      <c r="D526" s="177" t="inlineStr"/>
      <c r="E526" s="178">
        <f>IF($J526="NO","",IF($M526="","",$M526))</f>
        <v/>
      </c>
      <c r="F526" s="161" t="inlineStr">
        <is>
          <t>Novoa , Carlos</t>
        </is>
      </c>
      <c r="G526" s="177" t="inlineStr">
        <is>
          <t>Carlos</t>
        </is>
      </c>
      <c r="H526" s="177" t="inlineStr">
        <is>
          <t>Novoa</t>
        </is>
      </c>
      <c r="I526" s="177" t="n"/>
      <c r="J526" s="152" t="inlineStr">
        <is>
          <t>SI</t>
        </is>
      </c>
      <c r="K526" s="177" t="inlineStr">
        <is>
          <t>Ejecutivo Comercial SISDEF</t>
        </is>
      </c>
      <c r="L526" s="161" t="n"/>
      <c r="M526" s="162" t="inlineStr">
        <is>
          <t>LATERAL</t>
        </is>
      </c>
      <c r="N526" s="162">
        <f>IF($J526="NO","NO","SI")</f>
        <v/>
      </c>
      <c r="O526" s="162">
        <f>IF($J526="SI","🟢",IF($J526="NO","🔴","🟡"))</f>
        <v/>
      </c>
      <c r="P526" s="162" t="inlineStr"/>
    </row>
    <row r="527" ht="24" customHeight="1">
      <c r="A527" s="158" t="n">
        <v>526</v>
      </c>
      <c r="B527" s="158" t="n">
        <v>526</v>
      </c>
      <c r="C527" s="177" t="inlineStr">
        <is>
          <t>PROVEEDORES</t>
        </is>
      </c>
      <c r="D527" s="177" t="inlineStr"/>
      <c r="E527" s="178">
        <f>IF($J527="NO","",IF($M527="","",$M527))</f>
        <v/>
      </c>
      <c r="F527" s="161" t="inlineStr">
        <is>
          <t>Vásquez , Katrina</t>
        </is>
      </c>
      <c r="G527" s="177" t="inlineStr">
        <is>
          <t>Katrina</t>
        </is>
      </c>
      <c r="H527" s="177" t="inlineStr">
        <is>
          <t>Vásquez</t>
        </is>
      </c>
      <c r="I527" s="177" t="n"/>
      <c r="J527" s="152" t="inlineStr">
        <is>
          <t>SI</t>
        </is>
      </c>
      <c r="K527" s="177" t="inlineStr">
        <is>
          <t>Jefe de Marketing SISDEF</t>
        </is>
      </c>
      <c r="L527" s="161" t="n"/>
      <c r="M527" s="162" t="inlineStr">
        <is>
          <t>LATERAL</t>
        </is>
      </c>
      <c r="N527" s="162">
        <f>IF($J527="NO","NO","SI")</f>
        <v/>
      </c>
      <c r="O527" s="162">
        <f>IF($J527="SI","🟢",IF($J527="NO","🔴","🟡"))</f>
        <v/>
      </c>
      <c r="P527" s="162" t="inlineStr"/>
    </row>
    <row r="528" ht="24" customHeight="1">
      <c r="A528" s="158" t="n">
        <v>527</v>
      </c>
      <c r="B528" s="158" t="n">
        <v>527</v>
      </c>
      <c r="C528" s="177" t="inlineStr">
        <is>
          <t>PROVEEDORES</t>
        </is>
      </c>
      <c r="D528" s="177" t="inlineStr"/>
      <c r="E528" s="178">
        <f>IF($J528="NO","",IF($M528="","",$M528))</f>
        <v/>
      </c>
      <c r="F528" s="161" t="inlineStr">
        <is>
          <t>Flores , Tamara</t>
        </is>
      </c>
      <c r="G528" s="177" t="inlineStr">
        <is>
          <t>Tamara</t>
        </is>
      </c>
      <c r="H528" s="177" t="inlineStr">
        <is>
          <t>Flores</t>
        </is>
      </c>
      <c r="I528" s="177" t="n"/>
      <c r="J528" s="152" t="inlineStr">
        <is>
          <t>SI</t>
        </is>
      </c>
      <c r="K528" s="177" t="inlineStr">
        <is>
          <t>Gerente de Soluciones de Seguridad SISDEF</t>
        </is>
      </c>
      <c r="L528" s="161" t="n"/>
      <c r="M528" s="162" t="inlineStr">
        <is>
          <t>LATERAL</t>
        </is>
      </c>
      <c r="N528" s="162">
        <f>IF($J528="NO","NO","SI")</f>
        <v/>
      </c>
      <c r="O528" s="162">
        <f>IF($J528="SI","🟢",IF($J528="NO","🔴","🟡"))</f>
        <v/>
      </c>
      <c r="P528" s="162" t="inlineStr"/>
    </row>
    <row r="529" ht="24" customHeight="1">
      <c r="A529" s="158" t="n">
        <v>528</v>
      </c>
      <c r="B529" s="158" t="n">
        <v>528</v>
      </c>
      <c r="C529" s="177" t="inlineStr">
        <is>
          <t>PROVEEDORES</t>
        </is>
      </c>
      <c r="D529" s="177" t="inlineStr"/>
      <c r="E529" s="178">
        <f>IF($J529="NO","",IF($M529="","",$M529))</f>
        <v/>
      </c>
      <c r="F529" s="161" t="inlineStr">
        <is>
          <t>Gallaher Hucke, John</t>
        </is>
      </c>
      <c r="G529" s="177" t="inlineStr">
        <is>
          <t>John</t>
        </is>
      </c>
      <c r="H529" s="177" t="inlineStr">
        <is>
          <t>Gallaher</t>
        </is>
      </c>
      <c r="I529" s="177" t="inlineStr">
        <is>
          <t>Hucke</t>
        </is>
      </c>
      <c r="J529" s="157" t="inlineStr">
        <is>
          <t>NO</t>
        </is>
      </c>
      <c r="K529" s="177" t="inlineStr">
        <is>
          <t>Asesor Legal SISDEF</t>
        </is>
      </c>
      <c r="L529" s="161" t="n"/>
      <c r="M529" s="162" t="inlineStr">
        <is>
          <t>LATERAL</t>
        </is>
      </c>
      <c r="N529" s="162">
        <f>IF($J529="NO","NO","SI")</f>
        <v/>
      </c>
      <c r="O529" s="162">
        <f>IF($J529="SI","🟢",IF($J529="NO","🔴","🟡"))</f>
        <v/>
      </c>
      <c r="P529" s="162" t="inlineStr"/>
    </row>
    <row r="530" ht="24" customHeight="1">
      <c r="A530" s="158" t="n">
        <v>529</v>
      </c>
      <c r="B530" s="158" t="n">
        <v>529</v>
      </c>
      <c r="C530" s="161" t="inlineStr">
        <is>
          <t>PROVEEDORES</t>
        </is>
      </c>
      <c r="D530" s="161" t="inlineStr">
        <is>
          <t>Señor</t>
        </is>
      </c>
      <c r="E530" s="162">
        <f>IF($J530="NO","",IF($M530="","",$M530))</f>
        <v/>
      </c>
      <c r="F530" s="161" t="inlineStr">
        <is>
          <t>Mutschler Castillo, Jorge</t>
        </is>
      </c>
      <c r="G530" s="161" t="inlineStr">
        <is>
          <t>Jorge</t>
        </is>
      </c>
      <c r="H530" s="161" t="inlineStr">
        <is>
          <t>Mutschler</t>
        </is>
      </c>
      <c r="I530" s="161" t="inlineStr">
        <is>
          <t>Castillo</t>
        </is>
      </c>
      <c r="J530" s="152" t="inlineStr">
        <is>
          <t>SI</t>
        </is>
      </c>
      <c r="K530" s="163" t="inlineStr">
        <is>
          <t>Gerente General Sociedad Comercial Equipos Industriales S.A. INDUELECTRO</t>
        </is>
      </c>
      <c r="L530" s="161" t="n"/>
      <c r="M530" s="162" t="inlineStr">
        <is>
          <t>VIP</t>
        </is>
      </c>
      <c r="N530" s="162">
        <f>IF($J530="NO","NO","SI")</f>
        <v/>
      </c>
      <c r="O530" s="162">
        <f>IF($J530="SI","🟢",IF($J530="NO","🔴","🟡"))</f>
        <v/>
      </c>
      <c r="P530" s="162" t="inlineStr"/>
    </row>
    <row r="531" ht="24" customHeight="1">
      <c r="A531" s="158" t="n">
        <v>530</v>
      </c>
      <c r="B531" s="158" t="n">
        <v>530</v>
      </c>
      <c r="C531" s="161" t="inlineStr">
        <is>
          <t>PROVEEDORES</t>
        </is>
      </c>
      <c r="D531" s="161" t="inlineStr"/>
      <c r="E531" s="162">
        <f>IF($J531="NO","",IF($M531="","",$M531))</f>
        <v/>
      </c>
      <c r="F531" s="161" t="inlineStr">
        <is>
          <t>Mutschler , Roberta</t>
        </is>
      </c>
      <c r="G531" s="161" t="inlineStr">
        <is>
          <t>Roberta</t>
        </is>
      </c>
      <c r="H531" s="161" t="inlineStr">
        <is>
          <t>Mutschler</t>
        </is>
      </c>
      <c r="I531" s="161" t="n"/>
      <c r="J531" s="152" t="inlineStr">
        <is>
          <t>SI</t>
        </is>
      </c>
      <c r="K531" s="163" t="inlineStr">
        <is>
          <t>Subgerente General Sociedad Comercial Equipos Industriales S.A. INDUELECTRO</t>
        </is>
      </c>
      <c r="L531" s="161" t="n"/>
      <c r="M531" s="162" t="inlineStr">
        <is>
          <t>VIP</t>
        </is>
      </c>
      <c r="N531" s="162">
        <f>IF($J531="NO","NO","SI")</f>
        <v/>
      </c>
      <c r="O531" s="162">
        <f>IF($J531="SI","🟢",IF($J531="NO","🔴","🟡"))</f>
        <v/>
      </c>
      <c r="P531" s="162" t="inlineStr"/>
    </row>
    <row r="532" ht="24" customHeight="1">
      <c r="A532" s="158" t="n">
        <v>531</v>
      </c>
      <c r="B532" s="158" t="n">
        <v>531</v>
      </c>
      <c r="C532" s="161" t="inlineStr">
        <is>
          <t>PROVEEDORES</t>
        </is>
      </c>
      <c r="D532" s="161" t="inlineStr"/>
      <c r="E532" s="162">
        <f>IF($J532="NO","",IF($M532="","",$M532))</f>
        <v/>
      </c>
      <c r="F532" s="161" t="inlineStr">
        <is>
          <t>Millan Orellana, Jorge</t>
        </is>
      </c>
      <c r="G532" s="161" t="inlineStr">
        <is>
          <t>Jorge</t>
        </is>
      </c>
      <c r="H532" s="161" t="inlineStr">
        <is>
          <t>Millan</t>
        </is>
      </c>
      <c r="I532" s="161" t="inlineStr">
        <is>
          <t>Orellana</t>
        </is>
      </c>
      <c r="J532" s="152" t="inlineStr">
        <is>
          <t>SI</t>
        </is>
      </c>
      <c r="K532" s="163" t="inlineStr">
        <is>
          <t>Jefe Sucursal Concepción INDUELECTRO</t>
        </is>
      </c>
      <c r="L532" s="161" t="n"/>
      <c r="M532" s="162" t="inlineStr">
        <is>
          <t>LATERAL</t>
        </is>
      </c>
      <c r="N532" s="162">
        <f>IF($J532="NO","NO","SI")</f>
        <v/>
      </c>
      <c r="O532" s="162">
        <f>IF($J532="SI","🟢",IF($J532="NO","🔴","🟡"))</f>
        <v/>
      </c>
      <c r="P532" s="162" t="inlineStr"/>
    </row>
    <row r="533" ht="24" customHeight="1">
      <c r="A533" s="158" t="n">
        <v>532</v>
      </c>
      <c r="B533" s="158" t="n">
        <v>532</v>
      </c>
      <c r="C533" s="177" t="inlineStr">
        <is>
          <t>PROVEEDORES</t>
        </is>
      </c>
      <c r="D533" s="177" t="inlineStr"/>
      <c r="E533" s="178">
        <f>IF($J533="NO","",IF($M533="","",$M533))</f>
        <v/>
      </c>
      <c r="F533" s="161" t="inlineStr">
        <is>
          <t>Fauré Cañas, José Luis</t>
        </is>
      </c>
      <c r="G533" s="177" t="inlineStr">
        <is>
          <t>José Luis</t>
        </is>
      </c>
      <c r="H533" s="177" t="inlineStr">
        <is>
          <t>Fauré</t>
        </is>
      </c>
      <c r="I533" s="177" t="inlineStr">
        <is>
          <t>Cañas</t>
        </is>
      </c>
      <c r="J533" s="152" t="inlineStr">
        <is>
          <t>SI</t>
        </is>
      </c>
      <c r="K533" s="177" t="inlineStr">
        <is>
          <t>Gerente General CODELPA S.A.</t>
        </is>
      </c>
      <c r="L533" s="161" t="n"/>
      <c r="M533" s="162" t="inlineStr">
        <is>
          <t>VIP</t>
        </is>
      </c>
      <c r="N533" s="162">
        <f>IF($J533="NO","NO","SI")</f>
        <v/>
      </c>
      <c r="O533" s="162">
        <f>IF($J533="SI","🟢",IF($J533="NO","🔴","🟡"))</f>
        <v/>
      </c>
      <c r="P533" s="162" t="inlineStr"/>
    </row>
    <row r="534" ht="24" customHeight="1">
      <c r="A534" s="158" t="n">
        <v>533</v>
      </c>
      <c r="B534" s="158" t="n">
        <v>533</v>
      </c>
      <c r="C534" s="161" t="inlineStr">
        <is>
          <t>PROVEEDORES</t>
        </is>
      </c>
      <c r="D534" s="161" t="inlineStr"/>
      <c r="E534" s="162">
        <f>IF($J534="NO","",IF($M534="","",$M534))</f>
        <v/>
      </c>
      <c r="F534" s="161" t="inlineStr">
        <is>
          <t>Iturriaga González, Pedro</t>
        </is>
      </c>
      <c r="G534" s="161" t="inlineStr">
        <is>
          <t>Pedro</t>
        </is>
      </c>
      <c r="H534" s="161" t="inlineStr">
        <is>
          <t>Iturriaga</t>
        </is>
      </c>
      <c r="I534" s="161" t="inlineStr">
        <is>
          <t>González</t>
        </is>
      </c>
      <c r="J534" s="152" t="inlineStr">
        <is>
          <t>SI</t>
        </is>
      </c>
      <c r="K534" s="163" t="inlineStr">
        <is>
          <t>Gerente General PROINGAS S.A.</t>
        </is>
      </c>
      <c r="L534" s="161" t="n"/>
      <c r="M534" s="162" t="inlineStr">
        <is>
          <t>VIP</t>
        </is>
      </c>
      <c r="N534" s="162">
        <f>IF($J534="NO","NO","SI")</f>
        <v/>
      </c>
      <c r="O534" s="162">
        <f>IF($J534="SI","🟢",IF($J534="NO","🔴","🟡"))</f>
        <v/>
      </c>
      <c r="P534" s="162" t="inlineStr"/>
    </row>
    <row r="535" ht="24" customHeight="1">
      <c r="A535" s="158" t="n">
        <v>534</v>
      </c>
      <c r="B535" s="158" t="n">
        <v>534</v>
      </c>
      <c r="C535" s="161" t="inlineStr">
        <is>
          <t>PROVEEDORES</t>
        </is>
      </c>
      <c r="D535" s="161" t="inlineStr"/>
      <c r="E535" s="162">
        <f>IF($J535="NO","",IF($M535="","",$M535))</f>
        <v/>
      </c>
      <c r="F535" s="161" t="inlineStr">
        <is>
          <t>Iturriaga Atala, Andrés</t>
        </is>
      </c>
      <c r="G535" s="161" t="inlineStr">
        <is>
          <t>Andrés</t>
        </is>
      </c>
      <c r="H535" s="161" t="inlineStr">
        <is>
          <t>Iturriaga</t>
        </is>
      </c>
      <c r="I535" s="161" t="inlineStr">
        <is>
          <t>Atala</t>
        </is>
      </c>
      <c r="J535" s="157" t="inlineStr">
        <is>
          <t>NO</t>
        </is>
      </c>
      <c r="K535" s="161" t="inlineStr">
        <is>
          <t>Gerente Comercial PROINGAS S.A.</t>
        </is>
      </c>
      <c r="L535" s="161" t="n"/>
      <c r="M535" s="162" t="inlineStr">
        <is>
          <t>LATERAL</t>
        </is>
      </c>
      <c r="N535" s="162">
        <f>IF($J535="NO","NO","SI")</f>
        <v/>
      </c>
      <c r="O535" s="162">
        <f>IF($J535="SI","🟢",IF($J535="NO","🔴","🟡"))</f>
        <v/>
      </c>
      <c r="P535" s="162" t="inlineStr"/>
    </row>
    <row r="536" ht="24" customHeight="1">
      <c r="A536" s="158" t="n">
        <v>535</v>
      </c>
      <c r="B536" s="158" t="n">
        <v>535</v>
      </c>
      <c r="C536" s="177" t="inlineStr">
        <is>
          <t>PROVEEDORES</t>
        </is>
      </c>
      <c r="D536" s="177" t="inlineStr">
        <is>
          <t>Rector</t>
        </is>
      </c>
      <c r="E536" s="178">
        <f>IF($J536="NO","",IF($M536="","",$M536))</f>
        <v/>
      </c>
      <c r="F536" s="161" t="inlineStr">
        <is>
          <t>Rodriguez , Roberto</t>
        </is>
      </c>
      <c r="G536" s="177" t="inlineStr">
        <is>
          <t>Roberto</t>
        </is>
      </c>
      <c r="H536" s="177" t="inlineStr">
        <is>
          <t>Rodriguez</t>
        </is>
      </c>
      <c r="I536" s="177" t="n"/>
      <c r="J536" s="152" t="inlineStr">
        <is>
          <t>SI</t>
        </is>
      </c>
      <c r="K536" s="177" t="inlineStr">
        <is>
          <t>Director General IBERCISA DECK Machinery S.A.</t>
        </is>
      </c>
      <c r="L536" s="161" t="n"/>
      <c r="M536" s="162" t="inlineStr">
        <is>
          <t>VIP</t>
        </is>
      </c>
      <c r="N536" s="162">
        <f>IF($J536="NO","NO","SI")</f>
        <v/>
      </c>
      <c r="O536" s="162">
        <f>IF($J536="SI","🟢",IF($J536="NO","🔴","🟡"))</f>
        <v/>
      </c>
      <c r="P536" s="162" t="inlineStr"/>
    </row>
    <row r="537" ht="24" customHeight="1">
      <c r="A537" s="158" t="n">
        <v>536</v>
      </c>
      <c r="B537" s="158" t="n">
        <v>536</v>
      </c>
      <c r="C537" s="177" t="inlineStr">
        <is>
          <t>PROVEEDORES</t>
        </is>
      </c>
      <c r="D537" s="177" t="inlineStr"/>
      <c r="E537" s="178">
        <f>IF($J537="NO","",IF($M537="","",$M537))</f>
        <v/>
      </c>
      <c r="F537" s="161" t="inlineStr">
        <is>
          <t>Romero Vega, Manuel Ricardo</t>
        </is>
      </c>
      <c r="G537" s="177" t="inlineStr">
        <is>
          <t>Manuel Ricardo</t>
        </is>
      </c>
      <c r="H537" s="177" t="inlineStr">
        <is>
          <t>Romero</t>
        </is>
      </c>
      <c r="I537" s="177" t="inlineStr">
        <is>
          <t>Vega</t>
        </is>
      </c>
      <c r="J537" s="152" t="inlineStr">
        <is>
          <t>SI</t>
        </is>
      </c>
      <c r="K537" s="177" t="inlineStr">
        <is>
          <t>Jefe de Proyecto IBERCISA</t>
        </is>
      </c>
      <c r="L537" s="161" t="n"/>
      <c r="M537" s="162" t="inlineStr">
        <is>
          <t>LATERAL</t>
        </is>
      </c>
      <c r="N537" s="162">
        <f>IF($J537="NO","NO","SI")</f>
        <v/>
      </c>
      <c r="O537" s="162">
        <f>IF($J537="SI","🟢",IF($J537="NO","🔴","🟡"))</f>
        <v/>
      </c>
      <c r="P537" s="162" t="inlineStr"/>
    </row>
    <row r="538" ht="24" customHeight="1">
      <c r="A538" s="158" t="n">
        <v>537</v>
      </c>
      <c r="B538" s="158" t="n">
        <v>537</v>
      </c>
      <c r="C538" s="161" t="inlineStr">
        <is>
          <t>PROVEEDORES</t>
        </is>
      </c>
      <c r="D538" s="161" t="inlineStr">
        <is>
          <t>Capitán de Navío (R)</t>
        </is>
      </c>
      <c r="E538" s="162">
        <f>IF($J538="NO","",IF($M538="","",$M538))</f>
        <v/>
      </c>
      <c r="F538" s="161" t="inlineStr">
        <is>
          <t>Chellew Daydi, Sidney</t>
        </is>
      </c>
      <c r="G538" s="161" t="inlineStr">
        <is>
          <t>Sidney</t>
        </is>
      </c>
      <c r="H538" s="161" t="inlineStr">
        <is>
          <t>Chellew</t>
        </is>
      </c>
      <c r="I538" s="161" t="inlineStr">
        <is>
          <t>Daydi</t>
        </is>
      </c>
      <c r="J538" s="152" t="inlineStr">
        <is>
          <t>SI</t>
        </is>
      </c>
      <c r="K538" s="163" t="inlineStr">
        <is>
          <t>Gerente General SOCIBER</t>
        </is>
      </c>
      <c r="L538" s="161" t="n"/>
      <c r="M538" s="162" t="inlineStr">
        <is>
          <t>VIP</t>
        </is>
      </c>
      <c r="N538" s="162">
        <f>IF($J538="NO","NO","SI")</f>
        <v/>
      </c>
      <c r="O538" s="162">
        <f>IF($J538="SI","🟢",IF($J538="NO","🔴","🟡"))</f>
        <v/>
      </c>
      <c r="P538" s="162" t="inlineStr"/>
    </row>
    <row r="539" ht="24" customHeight="1">
      <c r="A539" s="158" t="n">
        <v>538</v>
      </c>
      <c r="B539" s="158" t="n">
        <v>538</v>
      </c>
      <c r="C539" s="161" t="inlineStr">
        <is>
          <t>PROVEEDORES</t>
        </is>
      </c>
      <c r="D539" s="161" t="inlineStr"/>
      <c r="E539" s="162">
        <f>IF($J539="NO","",IF($M539="","",$M539))</f>
        <v/>
      </c>
      <c r="F539" s="161" t="inlineStr">
        <is>
          <t>Irribarra Mendoza, Mario</t>
        </is>
      </c>
      <c r="G539" s="161" t="inlineStr">
        <is>
          <t>Mario</t>
        </is>
      </c>
      <c r="H539" s="161" t="inlineStr">
        <is>
          <t>Irribarra</t>
        </is>
      </c>
      <c r="I539" s="161" t="inlineStr">
        <is>
          <t>Mendoza</t>
        </is>
      </c>
      <c r="J539" s="152" t="inlineStr">
        <is>
          <t>SI</t>
        </is>
      </c>
      <c r="K539" s="163" t="inlineStr">
        <is>
          <t>Jefe de Administración y Venta SOCIBER</t>
        </is>
      </c>
      <c r="L539" s="161" t="n"/>
      <c r="M539" s="162" t="inlineStr">
        <is>
          <t>LATERAL</t>
        </is>
      </c>
      <c r="N539" s="162">
        <f>IF($J539="NO","NO","SI")</f>
        <v/>
      </c>
      <c r="O539" s="162">
        <f>IF($J539="SI","🟢",IF($J539="NO","🔴","🟡"))</f>
        <v/>
      </c>
      <c r="P539" s="162" t="inlineStr"/>
    </row>
    <row r="540" ht="24" customHeight="1">
      <c r="A540" s="158" t="n">
        <v>539</v>
      </c>
      <c r="B540" s="158" t="n">
        <v>539</v>
      </c>
      <c r="C540" s="177" t="inlineStr">
        <is>
          <t>PROVEEDORES</t>
        </is>
      </c>
      <c r="D540" s="177" t="inlineStr"/>
      <c r="E540" s="178">
        <f>IF($J540="NO","",IF($M540="","",$M540))</f>
        <v/>
      </c>
      <c r="F540" s="161" t="inlineStr">
        <is>
          <t>Veldstra , Rene</t>
        </is>
      </c>
      <c r="G540" s="177" t="inlineStr">
        <is>
          <t>Rene</t>
        </is>
      </c>
      <c r="H540" s="177" t="inlineStr">
        <is>
          <t>Veldstra</t>
        </is>
      </c>
      <c r="I540" s="177" t="n"/>
      <c r="J540" s="157" t="inlineStr">
        <is>
          <t>NO</t>
        </is>
      </c>
      <c r="K540" s="177" t="inlineStr">
        <is>
          <t>General Manager Project Management Navy Wärtsilä Marine</t>
        </is>
      </c>
      <c r="L540" s="161" t="n"/>
      <c r="M540" s="162" t="inlineStr">
        <is>
          <t>VIP</t>
        </is>
      </c>
      <c r="N540" s="162">
        <f>IF($J540="NO","NO","SI")</f>
        <v/>
      </c>
      <c r="O540" s="162">
        <f>IF($J540="SI","🟢",IF($J540="NO","🔴","🟡"))</f>
        <v/>
      </c>
      <c r="P540" s="162" t="inlineStr"/>
    </row>
    <row r="541" ht="24" customHeight="1">
      <c r="A541" s="158" t="n">
        <v>540</v>
      </c>
      <c r="B541" s="158" t="n">
        <v>540</v>
      </c>
      <c r="C541" s="177" t="inlineStr">
        <is>
          <t>PROVEEDORES</t>
        </is>
      </c>
      <c r="D541" s="177" t="inlineStr"/>
      <c r="E541" s="178">
        <f>IF($J541="NO","",IF($M541="","",$M541))</f>
        <v/>
      </c>
      <c r="F541" s="161" t="inlineStr">
        <is>
          <t>Van Mourik , Gise</t>
        </is>
      </c>
      <c r="G541" s="177" t="inlineStr">
        <is>
          <t>Gise</t>
        </is>
      </c>
      <c r="H541" s="177" t="inlineStr">
        <is>
          <t>Van Mourik</t>
        </is>
      </c>
      <c r="I541" s="177" t="n"/>
      <c r="J541" s="152" t="inlineStr">
        <is>
          <t>SI</t>
        </is>
      </c>
      <c r="K541" s="177" t="inlineStr">
        <is>
          <t>Gerente Ventas, Wärtsilä Marine</t>
        </is>
      </c>
      <c r="L541" s="161" t="n"/>
      <c r="M541" s="162" t="inlineStr">
        <is>
          <t>VIP</t>
        </is>
      </c>
      <c r="N541" s="162">
        <f>IF($J541="NO","NO","SI")</f>
        <v/>
      </c>
      <c r="O541" s="162">
        <f>IF($J541="SI","🟢",IF($J541="NO","🔴","🟡"))</f>
        <v/>
      </c>
      <c r="P541" s="162" t="inlineStr"/>
    </row>
    <row r="542" ht="24" customHeight="1">
      <c r="A542" s="158" t="n">
        <v>541</v>
      </c>
      <c r="B542" s="158" t="n">
        <v>541</v>
      </c>
      <c r="C542" s="177" t="inlineStr">
        <is>
          <t>PROVEEDORES</t>
        </is>
      </c>
      <c r="D542" s="177" t="inlineStr"/>
      <c r="E542" s="178">
        <f>IF($J542="NO","",IF($M542="","",$M542))</f>
        <v/>
      </c>
      <c r="F542" s="161" t="inlineStr">
        <is>
          <t>Medina Donoso, Adolfo</t>
        </is>
      </c>
      <c r="G542" s="177" t="inlineStr">
        <is>
          <t>Adolfo</t>
        </is>
      </c>
      <c r="H542" s="177" t="inlineStr">
        <is>
          <t>Medina</t>
        </is>
      </c>
      <c r="I542" s="177" t="inlineStr">
        <is>
          <t>Donoso</t>
        </is>
      </c>
      <c r="J542" s="152" t="inlineStr">
        <is>
          <t>SI</t>
        </is>
      </c>
      <c r="K542" s="177" t="inlineStr">
        <is>
          <t>Gerente Ventas, Wärtsilä Marine</t>
        </is>
      </c>
      <c r="L542" s="161" t="n"/>
      <c r="M542" s="162" t="inlineStr">
        <is>
          <t>LATERAL VIP</t>
        </is>
      </c>
      <c r="N542" s="162">
        <f>IF($J542="NO","NO","SI")</f>
        <v/>
      </c>
      <c r="O542" s="162">
        <f>IF($J542="SI","🟢",IF($J542="NO","🔴","🟡"))</f>
        <v/>
      </c>
      <c r="P542" s="162" t="inlineStr"/>
    </row>
    <row r="543" ht="24" customHeight="1">
      <c r="A543" s="158" t="n">
        <v>542</v>
      </c>
      <c r="B543" s="158" t="n">
        <v>542</v>
      </c>
      <c r="C543" s="177" t="inlineStr">
        <is>
          <t>PROVEEDORES</t>
        </is>
      </c>
      <c r="D543" s="177" t="inlineStr"/>
      <c r="E543" s="178">
        <f>IF($J543="NO","",IF($M543="","",$M543))</f>
        <v/>
      </c>
      <c r="F543" s="161" t="inlineStr">
        <is>
          <t>Figueroa Ortiz, Carlos</t>
        </is>
      </c>
      <c r="G543" s="177" t="inlineStr">
        <is>
          <t>Carlos</t>
        </is>
      </c>
      <c r="H543" s="177" t="inlineStr">
        <is>
          <t>Figueroa</t>
        </is>
      </c>
      <c r="I543" s="177" t="inlineStr">
        <is>
          <t>Ortiz</t>
        </is>
      </c>
      <c r="J543" s="156" t="inlineStr">
        <is>
          <t>PENDIENTE</t>
        </is>
      </c>
      <c r="K543" s="177" t="inlineStr">
        <is>
          <t>Gerente Sucursal COB Talcahuano (ASMAR)</t>
        </is>
      </c>
      <c r="L543" s="161" t="n"/>
      <c r="M543" s="162" t="inlineStr">
        <is>
          <t>LATERAL</t>
        </is>
      </c>
      <c r="N543" s="162">
        <f>IF($J543="NO","NO","SI")</f>
        <v/>
      </c>
      <c r="O543" s="162">
        <f>IF($J543="SI","🟢",IF($J543="NO","🔴","🟡"))</f>
        <v/>
      </c>
      <c r="P543" s="162" t="inlineStr"/>
    </row>
    <row r="544" ht="24" customHeight="1">
      <c r="A544" s="158" t="n">
        <v>543</v>
      </c>
      <c r="B544" s="158" t="n">
        <v>543</v>
      </c>
      <c r="C544" s="177" t="inlineStr">
        <is>
          <t>PROVEEDORES</t>
        </is>
      </c>
      <c r="D544" s="177" t="inlineStr"/>
      <c r="E544" s="178">
        <f>IF($J544="NO","",IF($M544="","",$M544))</f>
        <v/>
      </c>
      <c r="F544" s="161" t="inlineStr">
        <is>
          <t>Oliva Barriga, César</t>
        </is>
      </c>
      <c r="G544" s="177" t="inlineStr">
        <is>
          <t>César</t>
        </is>
      </c>
      <c r="H544" s="177" t="inlineStr">
        <is>
          <t>Oliva</t>
        </is>
      </c>
      <c r="I544" s="177" t="inlineStr">
        <is>
          <t>Barriga</t>
        </is>
      </c>
      <c r="J544" s="156" t="inlineStr">
        <is>
          <t>PENDIENTE</t>
        </is>
      </c>
      <c r="K544" s="177" t="inlineStr">
        <is>
          <t>Gerente Sucursal COB Valdivia</t>
        </is>
      </c>
      <c r="L544" s="161" t="n"/>
      <c r="M544" s="162" t="inlineStr">
        <is>
          <t>LATERAL</t>
        </is>
      </c>
      <c r="N544" s="162">
        <f>IF($J544="NO","NO","SI")</f>
        <v/>
      </c>
      <c r="O544" s="162">
        <f>IF($J544="SI","🟢",IF($J544="NO","🔴","🟡"))</f>
        <v/>
      </c>
      <c r="P544" s="162" t="inlineStr"/>
    </row>
    <row r="545" ht="24" customHeight="1">
      <c r="A545" s="158" t="n">
        <v>544</v>
      </c>
      <c r="B545" s="158" t="n">
        <v>544</v>
      </c>
      <c r="C545" s="161" t="inlineStr">
        <is>
          <t>PROVEEDORES</t>
        </is>
      </c>
      <c r="D545" s="161" t="inlineStr"/>
      <c r="E545" s="162">
        <f>IF($J545="NO","",IF($M545="","",$M545))</f>
        <v/>
      </c>
      <c r="F545" s="161" t="inlineStr">
        <is>
          <t>Mercado , Gonzalo</t>
        </is>
      </c>
      <c r="G545" s="161" t="inlineStr">
        <is>
          <t>Gonzalo</t>
        </is>
      </c>
      <c r="H545" s="161" t="inlineStr">
        <is>
          <t>Mercado</t>
        </is>
      </c>
      <c r="I545" s="161" t="n"/>
      <c r="J545" s="152" t="inlineStr">
        <is>
          <t>SI</t>
        </is>
      </c>
      <c r="K545" s="161" t="inlineStr">
        <is>
          <t>Gerente Operaciones Remolcadores CPT</t>
        </is>
      </c>
      <c r="L545" s="161" t="n"/>
      <c r="M545" s="162" t="inlineStr">
        <is>
          <t>LATERAL</t>
        </is>
      </c>
      <c r="N545" s="162">
        <f>IF($J545="NO","NO","SI")</f>
        <v/>
      </c>
      <c r="O545" s="162">
        <f>IF($J545="SI","🟢",IF($J545="NO","🔴","🟡"))</f>
        <v/>
      </c>
      <c r="P545" s="162" t="inlineStr"/>
    </row>
    <row r="546" ht="24" customHeight="1">
      <c r="A546" s="158" t="n">
        <v>545</v>
      </c>
      <c r="B546" s="158" t="n">
        <v>545</v>
      </c>
      <c r="C546" s="177" t="inlineStr">
        <is>
          <t>PROVEEDORES</t>
        </is>
      </c>
      <c r="D546" s="177" t="inlineStr"/>
      <c r="E546" s="178">
        <f>IF($J546="NO","",IF($M546="","",$M546))</f>
        <v/>
      </c>
      <c r="F546" s="161" t="inlineStr">
        <is>
          <t>Almendra , Iván</t>
        </is>
      </c>
      <c r="G546" s="177" t="inlineStr">
        <is>
          <t>Iván</t>
        </is>
      </c>
      <c r="H546" s="177" t="inlineStr">
        <is>
          <t>Almendra</t>
        </is>
      </c>
      <c r="I546" s="177" t="n"/>
      <c r="J546" s="156" t="inlineStr">
        <is>
          <t>PENDIENTE</t>
        </is>
      </c>
      <c r="K546" s="177" t="inlineStr">
        <is>
          <t>Gerente Zona Sur B. Bosch</t>
        </is>
      </c>
      <c r="L546" s="161" t="n"/>
      <c r="M546" s="162" t="inlineStr">
        <is>
          <t>VIP</t>
        </is>
      </c>
      <c r="N546" s="162">
        <f>IF($J546="NO","NO","SI")</f>
        <v/>
      </c>
      <c r="O546" s="162">
        <f>IF($J546="SI","🟢",IF($J546="NO","🔴","🟡"))</f>
        <v/>
      </c>
      <c r="P546" s="162" t="inlineStr"/>
    </row>
    <row r="547" ht="24" customHeight="1">
      <c r="A547" s="158" t="n">
        <v>546</v>
      </c>
      <c r="B547" s="158" t="n">
        <v>546</v>
      </c>
      <c r="C547" s="161" t="inlineStr">
        <is>
          <t>PROVEEDORES</t>
        </is>
      </c>
      <c r="D547" s="161" t="inlineStr">
        <is>
          <t>Presidente</t>
        </is>
      </c>
      <c r="E547" s="162">
        <f>IF($J547="NO","",IF($M547="","",$M547))</f>
        <v/>
      </c>
      <c r="F547" s="161" t="inlineStr">
        <is>
          <t>Gamundi Fernández, Javier</t>
        </is>
      </c>
      <c r="G547" s="161" t="inlineStr">
        <is>
          <t>Javier</t>
        </is>
      </c>
      <c r="H547" s="161" t="inlineStr">
        <is>
          <t>Gamundi</t>
        </is>
      </c>
      <c r="I547" s="161" t="inlineStr">
        <is>
          <t>Fernández</t>
        </is>
      </c>
      <c r="J547" s="156" t="inlineStr">
        <is>
          <t>PENDIENTE</t>
        </is>
      </c>
      <c r="K547" s="161" t="inlineStr">
        <is>
          <t>Presidente FRIZONIA</t>
        </is>
      </c>
      <c r="L547" s="161" t="n"/>
      <c r="M547" s="162" t="inlineStr">
        <is>
          <t>VIP</t>
        </is>
      </c>
      <c r="N547" s="162">
        <f>IF($J547="NO","NO","SI")</f>
        <v/>
      </c>
      <c r="O547" s="162">
        <f>IF($J547="SI","🟢",IF($J547="NO","🔴","🟡"))</f>
        <v/>
      </c>
      <c r="P547" s="162" t="inlineStr"/>
    </row>
    <row r="548" ht="24" customHeight="1">
      <c r="A548" s="158" t="n">
        <v>547</v>
      </c>
      <c r="B548" s="158" t="n">
        <v>547</v>
      </c>
      <c r="C548" s="161" t="inlineStr">
        <is>
          <t>PROVEEDORES</t>
        </is>
      </c>
      <c r="D548" s="161" t="inlineStr"/>
      <c r="E548" s="162">
        <f>IF($J548="NO","",IF($M548="","",$M548))</f>
        <v/>
      </c>
      <c r="F548" s="161" t="inlineStr">
        <is>
          <t>González , Carlos</t>
        </is>
      </c>
      <c r="G548" s="161" t="inlineStr">
        <is>
          <t>Carlos</t>
        </is>
      </c>
      <c r="H548" s="161" t="inlineStr">
        <is>
          <t>González</t>
        </is>
      </c>
      <c r="I548" s="161" t="n"/>
      <c r="J548" s="152" t="inlineStr">
        <is>
          <t>SI</t>
        </is>
      </c>
      <c r="K548" s="161" t="inlineStr">
        <is>
          <t>CEO  FRIZONIA Regrigeración, climatización .S.L.</t>
        </is>
      </c>
      <c r="L548" s="161" t="n"/>
      <c r="M548" s="162" t="inlineStr">
        <is>
          <t>VIP</t>
        </is>
      </c>
      <c r="N548" s="162">
        <f>IF($J548="NO","NO","SI")</f>
        <v/>
      </c>
      <c r="O548" s="162">
        <f>IF($J548="SI","🟢",IF($J548="NO","🔴","🟡"))</f>
        <v/>
      </c>
      <c r="P548" s="162" t="inlineStr"/>
    </row>
    <row r="549" ht="24" customHeight="1">
      <c r="A549" s="158" t="n">
        <v>548</v>
      </c>
      <c r="B549" s="158" t="n">
        <v>548</v>
      </c>
      <c r="C549" s="177" t="inlineStr">
        <is>
          <t>PROVEEDORES</t>
        </is>
      </c>
      <c r="D549" s="177" t="inlineStr">
        <is>
          <t>Presidente</t>
        </is>
      </c>
      <c r="E549" s="178">
        <f>IF($J549="NO","",IF($M549="","",$M549))</f>
        <v/>
      </c>
      <c r="F549" s="161" t="inlineStr">
        <is>
          <t>Fernández Goberna, Patricio</t>
        </is>
      </c>
      <c r="G549" s="177" t="inlineStr">
        <is>
          <t>Patricio</t>
        </is>
      </c>
      <c r="H549" s="177" t="inlineStr">
        <is>
          <t>Fernández</t>
        </is>
      </c>
      <c r="I549" s="177" t="inlineStr">
        <is>
          <t>Goberna</t>
        </is>
      </c>
      <c r="J549" s="152" t="inlineStr">
        <is>
          <t>SI</t>
        </is>
      </c>
      <c r="K549" s="177" t="inlineStr">
        <is>
          <t>Presidente Industrias Ferri S.A.</t>
        </is>
      </c>
      <c r="L549" s="161" t="n"/>
      <c r="M549" s="162" t="inlineStr">
        <is>
          <t>VIP</t>
        </is>
      </c>
      <c r="N549" s="162">
        <f>IF($J549="NO","NO","SI")</f>
        <v/>
      </c>
      <c r="O549" s="162">
        <f>IF($J549="SI","🟢",IF($J549="NO","🔴","🟡"))</f>
        <v/>
      </c>
      <c r="P549" s="162" t="inlineStr"/>
    </row>
    <row r="550" ht="24" customHeight="1">
      <c r="A550" s="158" t="n">
        <v>549</v>
      </c>
      <c r="B550" s="158" t="n">
        <v>549</v>
      </c>
      <c r="C550" s="177" t="inlineStr">
        <is>
          <t>PROVEEDORES</t>
        </is>
      </c>
      <c r="D550" s="177" t="inlineStr"/>
      <c r="E550" s="178">
        <f>IF($J550="NO","",IF($M550="","",$M550))</f>
        <v/>
      </c>
      <c r="F550" s="161" t="inlineStr">
        <is>
          <t>Fernández Félix, Marisela</t>
        </is>
      </c>
      <c r="G550" s="177" t="inlineStr">
        <is>
          <t>Marisela</t>
        </is>
      </c>
      <c r="H550" s="177" t="inlineStr">
        <is>
          <t>Fernández</t>
        </is>
      </c>
      <c r="I550" s="177" t="inlineStr">
        <is>
          <t>Félix</t>
        </is>
      </c>
      <c r="J550" s="156" t="inlineStr">
        <is>
          <t>PENDIENTE</t>
        </is>
      </c>
      <c r="K550" s="177" t="inlineStr">
        <is>
          <t>Desarrollo de Negocios Industrias Ferri S.A.</t>
        </is>
      </c>
      <c r="L550" s="161" t="n"/>
      <c r="M550" s="162" t="inlineStr">
        <is>
          <t>VIP</t>
        </is>
      </c>
      <c r="N550" s="162">
        <f>IF($J550="NO","NO","SI")</f>
        <v/>
      </c>
      <c r="O550" s="162">
        <f>IF($J550="SI","🟢",IF($J550="NO","🔴","🟡"))</f>
        <v/>
      </c>
      <c r="P550" s="162" t="inlineStr"/>
    </row>
    <row r="551" ht="24" customHeight="1">
      <c r="A551" s="158" t="n">
        <v>550</v>
      </c>
      <c r="B551" s="158" t="n">
        <v>550</v>
      </c>
      <c r="C551" s="161" t="inlineStr">
        <is>
          <t>PROVEEDORES</t>
        </is>
      </c>
      <c r="D551" s="161" t="inlineStr"/>
      <c r="E551" s="162">
        <f>IF($J551="NO","",IF($M551="","",$M551))</f>
        <v/>
      </c>
      <c r="F551" s="161" t="inlineStr">
        <is>
          <t>Vacarezza Salas, Pedro</t>
        </is>
      </c>
      <c r="G551" s="161" t="inlineStr">
        <is>
          <t>Pedro</t>
        </is>
      </c>
      <c r="H551" s="161" t="inlineStr">
        <is>
          <t>Vacarezza</t>
        </is>
      </c>
      <c r="I551" s="161" t="inlineStr">
        <is>
          <t>Salas</t>
        </is>
      </c>
      <c r="J551" s="152" t="inlineStr">
        <is>
          <t>SI</t>
        </is>
      </c>
      <c r="K551" s="161" t="inlineStr">
        <is>
          <t>Gerente de Ventas Empresas CODELPA S.A.</t>
        </is>
      </c>
      <c r="L551" s="161" t="n"/>
      <c r="M551" s="162" t="inlineStr">
        <is>
          <t>LATERAL</t>
        </is>
      </c>
      <c r="N551" s="162">
        <f>IF($J551="NO","NO","SI")</f>
        <v/>
      </c>
      <c r="O551" s="162">
        <f>IF($J551="SI","🟢",IF($J551="NO","🔴","🟡"))</f>
        <v/>
      </c>
      <c r="P551" s="162" t="inlineStr"/>
    </row>
    <row r="552" ht="24" customHeight="1">
      <c r="A552" s="158" t="n">
        <v>551</v>
      </c>
      <c r="B552" s="158" t="n">
        <v>551</v>
      </c>
      <c r="C552" s="177" t="inlineStr">
        <is>
          <t>PROVEEDORES</t>
        </is>
      </c>
      <c r="D552" s="177" t="inlineStr">
        <is>
          <t>Presidente</t>
        </is>
      </c>
      <c r="E552" s="178">
        <f>IF($J552="NO","",IF($M552="","",$M552))</f>
        <v/>
      </c>
      <c r="F552" s="161" t="inlineStr">
        <is>
          <t>Sánchez de Pablo , Ricardo</t>
        </is>
      </c>
      <c r="G552" s="177" t="inlineStr">
        <is>
          <t>Ricardo</t>
        </is>
      </c>
      <c r="H552" s="177" t="inlineStr">
        <is>
          <t>Sánchez de Pablo</t>
        </is>
      </c>
      <c r="I552" s="177" t="n"/>
      <c r="J552" s="157" t="inlineStr">
        <is>
          <t>NO</t>
        </is>
      </c>
      <c r="K552" s="177" t="inlineStr">
        <is>
          <t>Presidente SP Consultores y Servicios</t>
        </is>
      </c>
      <c r="L552" s="161" t="n"/>
      <c r="M552" s="162" t="inlineStr">
        <is>
          <t>VIP</t>
        </is>
      </c>
      <c r="N552" s="162">
        <f>IF($J552="NO","NO","SI")</f>
        <v/>
      </c>
      <c r="O552" s="162">
        <f>IF($J552="SI","🟢",IF($J552="NO","🔴","🟡"))</f>
        <v/>
      </c>
      <c r="P552" s="162" t="inlineStr"/>
    </row>
    <row r="553" ht="24" customHeight="1">
      <c r="A553" s="158" t="n">
        <v>552</v>
      </c>
      <c r="B553" s="158" t="n">
        <v>552</v>
      </c>
      <c r="C553" s="177" t="inlineStr">
        <is>
          <t>PROVEEDORES</t>
        </is>
      </c>
      <c r="D553" s="177" t="inlineStr"/>
      <c r="E553" s="178">
        <f>IF($J553="NO","",IF($M553="","",$M553))</f>
        <v/>
      </c>
      <c r="F553" s="161" t="inlineStr">
        <is>
          <t>Sánchez de Pablo , Daniel</t>
        </is>
      </c>
      <c r="G553" s="177" t="inlineStr">
        <is>
          <t>Daniel</t>
        </is>
      </c>
      <c r="H553" s="177" t="inlineStr">
        <is>
          <t>Sánchez de Pablo</t>
        </is>
      </c>
      <c r="I553" s="177" t="n"/>
      <c r="J553" s="156" t="inlineStr">
        <is>
          <t>PENDIENTE</t>
        </is>
      </c>
      <c r="K553" s="177" t="inlineStr">
        <is>
          <t>Executive Vicepresident  SP Consultores y Servicios</t>
        </is>
      </c>
      <c r="L553" s="161" t="n"/>
      <c r="M553" s="162" t="inlineStr">
        <is>
          <t>VIP</t>
        </is>
      </c>
      <c r="N553" s="162">
        <f>IF($J553="NO","NO","SI")</f>
        <v/>
      </c>
      <c r="O553" s="162">
        <f>IF($J553="SI","🟢",IF($J553="NO","🔴","🟡"))</f>
        <v/>
      </c>
      <c r="P553" s="162" t="inlineStr"/>
    </row>
    <row r="554" ht="24" customHeight="1">
      <c r="A554" s="158" t="n">
        <v>553</v>
      </c>
      <c r="B554" s="158" t="n">
        <v>553</v>
      </c>
      <c r="C554" s="161" t="inlineStr">
        <is>
          <t>PROVEEDORES</t>
        </is>
      </c>
      <c r="D554" s="161" t="inlineStr"/>
      <c r="E554" s="162">
        <f>IF($J554="NO","",IF($M554="","",$M554))</f>
        <v/>
      </c>
      <c r="F554" s="161" t="inlineStr">
        <is>
          <t>Llago Hermida, Antonio José</t>
        </is>
      </c>
      <c r="G554" s="161" t="inlineStr">
        <is>
          <t>Antonio José</t>
        </is>
      </c>
      <c r="H554" s="161" t="inlineStr">
        <is>
          <t>Llago</t>
        </is>
      </c>
      <c r="I554" s="161" t="inlineStr">
        <is>
          <t>Hermida</t>
        </is>
      </c>
      <c r="J554" s="156" t="inlineStr">
        <is>
          <t>PENDIENTE</t>
        </is>
      </c>
      <c r="K554" s="161" t="inlineStr">
        <is>
          <t>CEO GABADI</t>
        </is>
      </c>
      <c r="L554" s="161" t="n"/>
      <c r="M554" s="162" t="inlineStr">
        <is>
          <t>VIP</t>
        </is>
      </c>
      <c r="N554" s="162">
        <f>IF($J554="NO","NO","SI")</f>
        <v/>
      </c>
      <c r="O554" s="162">
        <f>IF($J554="SI","🟢",IF($J554="NO","🔴","🟡"))</f>
        <v/>
      </c>
      <c r="P554" s="162" t="inlineStr"/>
    </row>
    <row r="555" ht="24" customHeight="1">
      <c r="A555" s="158" t="n">
        <v>554</v>
      </c>
      <c r="B555" s="158" t="n">
        <v>554</v>
      </c>
      <c r="C555" s="161" t="inlineStr">
        <is>
          <t>PROVEEDORES</t>
        </is>
      </c>
      <c r="D555" s="161" t="inlineStr"/>
      <c r="E555" s="162">
        <f>IF($J555="NO","",IF($M555="","",$M555))</f>
        <v/>
      </c>
      <c r="F555" s="161" t="inlineStr">
        <is>
          <t>Guerrero Salgado, Pablo</t>
        </is>
      </c>
      <c r="G555" s="161" t="inlineStr">
        <is>
          <t>Pablo</t>
        </is>
      </c>
      <c r="H555" s="161" t="inlineStr">
        <is>
          <t>Guerrero</t>
        </is>
      </c>
      <c r="I555" s="161" t="inlineStr">
        <is>
          <t>Salgado</t>
        </is>
      </c>
      <c r="J555" s="152" t="inlineStr">
        <is>
          <t>SI</t>
        </is>
      </c>
      <c r="K555" s="161" t="inlineStr">
        <is>
          <t>COO GABADI</t>
        </is>
      </c>
      <c r="L555" s="161" t="n"/>
      <c r="M555" s="162" t="inlineStr">
        <is>
          <t>VIP</t>
        </is>
      </c>
      <c r="N555" s="162">
        <f>IF($J555="NO","NO","SI")</f>
        <v/>
      </c>
      <c r="O555" s="162">
        <f>IF($J555="SI","🟢",IF($J555="NO","🔴","🟡"))</f>
        <v/>
      </c>
      <c r="P555" s="162" t="inlineStr"/>
    </row>
    <row r="556" ht="24" customHeight="1">
      <c r="A556" s="158" t="n">
        <v>555</v>
      </c>
      <c r="B556" s="158" t="n">
        <v>555</v>
      </c>
      <c r="C556" s="177" t="inlineStr">
        <is>
          <t>PROVEEDORES</t>
        </is>
      </c>
      <c r="D556" s="177" t="inlineStr"/>
      <c r="E556" s="178">
        <f>IF($J556="NO","",IF($M556="","",$M556))</f>
        <v/>
      </c>
      <c r="F556" s="161" t="inlineStr">
        <is>
          <t>David Monsen, Atle</t>
        </is>
      </c>
      <c r="G556" s="179" t="inlineStr">
        <is>
          <t>Atle</t>
        </is>
      </c>
      <c r="H556" s="179" t="inlineStr">
        <is>
          <t>David</t>
        </is>
      </c>
      <c r="I556" s="179" t="inlineStr">
        <is>
          <t>Monsen</t>
        </is>
      </c>
      <c r="J556" s="156" t="inlineStr">
        <is>
          <t>PENDIENTE</t>
        </is>
      </c>
      <c r="K556" s="177" t="inlineStr">
        <is>
          <t>Sales and marketing KONGSBERG MARITIME AS</t>
        </is>
      </c>
      <c r="L556" s="161" t="n"/>
      <c r="M556" s="162" t="inlineStr">
        <is>
          <t>VIP</t>
        </is>
      </c>
      <c r="N556" s="162">
        <f>IF($J556="NO","NO","SI")</f>
        <v/>
      </c>
      <c r="O556" s="162">
        <f>IF($J556="SI","🟢",IF($J556="NO","🔴","🟡"))</f>
        <v/>
      </c>
      <c r="P556" s="162" t="inlineStr"/>
    </row>
    <row r="557" ht="24" customHeight="1">
      <c r="A557" s="158" t="n">
        <v>556</v>
      </c>
      <c r="B557" s="158" t="n">
        <v>556</v>
      </c>
      <c r="C557" s="177" t="inlineStr">
        <is>
          <t>PROVEEDORES</t>
        </is>
      </c>
      <c r="D557" s="177" t="inlineStr"/>
      <c r="E557" s="178">
        <f>IF($J557="NO","",IF($M557="","",$M557))</f>
        <v/>
      </c>
      <c r="F557" s="161" t="inlineStr">
        <is>
          <t>Danchev Ivanov, Ivan</t>
        </is>
      </c>
      <c r="G557" s="177" t="inlineStr">
        <is>
          <t>Ivan</t>
        </is>
      </c>
      <c r="H557" s="177" t="inlineStr">
        <is>
          <t>Danchev</t>
        </is>
      </c>
      <c r="I557" s="177" t="inlineStr">
        <is>
          <t>Ivanov</t>
        </is>
      </c>
      <c r="J557" s="156" t="inlineStr">
        <is>
          <t>PENDIENTE</t>
        </is>
      </c>
      <c r="K557" s="177" t="inlineStr">
        <is>
          <t>Project Manager KONGSBERG MARITIME AS</t>
        </is>
      </c>
      <c r="L557" s="161" t="n"/>
      <c r="M557" s="162" t="inlineStr">
        <is>
          <t>VIP</t>
        </is>
      </c>
      <c r="N557" s="162">
        <f>IF($J557="NO","NO","SI")</f>
        <v/>
      </c>
      <c r="O557" s="162">
        <f>IF($J557="SI","🟢",IF($J557="NO","🔴","🟡"))</f>
        <v/>
      </c>
      <c r="P557" s="162" t="inlineStr"/>
    </row>
    <row r="558" ht="24" customHeight="1">
      <c r="A558" s="158" t="n">
        <v>557</v>
      </c>
      <c r="B558" s="158" t="n">
        <v>557</v>
      </c>
      <c r="C558" s="161" t="inlineStr">
        <is>
          <t>PROVEEDORES</t>
        </is>
      </c>
      <c r="D558" s="161" t="inlineStr"/>
      <c r="E558" s="162">
        <f>IF($J558="NO","",IF($M558="","",$M558))</f>
        <v/>
      </c>
      <c r="F558" s="161" t="inlineStr">
        <is>
          <t>Catanzato , Benedetto</t>
        </is>
      </c>
      <c r="G558" s="161" t="inlineStr">
        <is>
          <t>Benedetto</t>
        </is>
      </c>
      <c r="H558" s="161" t="inlineStr">
        <is>
          <t>Catanzato</t>
        </is>
      </c>
      <c r="I558" s="161" t="n"/>
      <c r="J558" s="156" t="inlineStr">
        <is>
          <t>PENDIENTE</t>
        </is>
      </c>
      <c r="K558" s="161" t="inlineStr">
        <is>
          <t>CEO MELCAL SpA</t>
        </is>
      </c>
      <c r="L558" s="161" t="n"/>
      <c r="M558" s="162" t="inlineStr">
        <is>
          <t>VIP</t>
        </is>
      </c>
      <c r="N558" s="162">
        <f>IF($J558="NO","NO","SI")</f>
        <v/>
      </c>
      <c r="O558" s="162">
        <f>IF($J558="SI","🟢",IF($J558="NO","🔴","🟡"))</f>
        <v/>
      </c>
      <c r="P558" s="162" t="inlineStr"/>
    </row>
    <row r="559" ht="24" customHeight="1">
      <c r="A559" s="158" t="n">
        <v>558</v>
      </c>
      <c r="B559" s="158" t="n">
        <v>558</v>
      </c>
      <c r="C559" s="161" t="inlineStr">
        <is>
          <t>PROVEEDORES</t>
        </is>
      </c>
      <c r="D559" s="161" t="inlineStr"/>
      <c r="E559" s="162">
        <f>IF($J559="NO","",IF($M559="","",$M559))</f>
        <v/>
      </c>
      <c r="F559" s="161" t="inlineStr">
        <is>
          <t>Apolo , Daniele</t>
        </is>
      </c>
      <c r="G559" s="161" t="inlineStr">
        <is>
          <t>Daniele</t>
        </is>
      </c>
      <c r="H559" s="161" t="inlineStr">
        <is>
          <t>Apolo</t>
        </is>
      </c>
      <c r="I559" s="161" t="n"/>
      <c r="J559" s="156" t="inlineStr">
        <is>
          <t>PENDIENTE</t>
        </is>
      </c>
      <c r="K559" s="161" t="inlineStr">
        <is>
          <t>Project Manager MELCAL SpA</t>
        </is>
      </c>
      <c r="L559" s="161" t="n"/>
      <c r="M559" s="162" t="inlineStr">
        <is>
          <t>VIP</t>
        </is>
      </c>
      <c r="N559" s="162">
        <f>IF($J559="NO","NO","SI")</f>
        <v/>
      </c>
      <c r="O559" s="162">
        <f>IF($J559="SI","🟢",IF($J559="NO","🔴","🟡"))</f>
        <v/>
      </c>
      <c r="P559" s="162" t="inlineStr"/>
    </row>
    <row r="560" ht="24" customHeight="1">
      <c r="A560" s="158" t="n">
        <v>559</v>
      </c>
      <c r="B560" s="158" t="n">
        <v>559</v>
      </c>
      <c r="C560" s="177" t="inlineStr">
        <is>
          <t>PROVEEDORES</t>
        </is>
      </c>
      <c r="D560" s="177" t="inlineStr"/>
      <c r="E560" s="178">
        <f>IF($J560="NO","",IF($M560="","",$M560))</f>
        <v/>
      </c>
      <c r="F560" s="161" t="inlineStr">
        <is>
          <t>Ullbro , Björn</t>
        </is>
      </c>
      <c r="G560" s="177" t="inlineStr">
        <is>
          <t>Björn</t>
        </is>
      </c>
      <c r="H560" s="177" t="inlineStr">
        <is>
          <t>Ullbro</t>
        </is>
      </c>
      <c r="I560" s="177" t="n"/>
      <c r="J560" s="156" t="inlineStr">
        <is>
          <t>PENDIENTE</t>
        </is>
      </c>
      <c r="K560" s="177" t="inlineStr">
        <is>
          <t>CEO de EVAC Group</t>
        </is>
      </c>
      <c r="L560" s="161" t="n"/>
      <c r="M560" s="162" t="inlineStr">
        <is>
          <t>VIP</t>
        </is>
      </c>
      <c r="N560" s="162">
        <f>IF($J560="NO","NO","SI")</f>
        <v/>
      </c>
      <c r="O560" s="162">
        <f>IF($J560="SI","🟢",IF($J560="NO","🔴","🟡"))</f>
        <v/>
      </c>
      <c r="P560" s="162" t="inlineStr"/>
    </row>
    <row r="561" ht="24" customHeight="1">
      <c r="A561" s="158" t="n">
        <v>560</v>
      </c>
      <c r="B561" s="158" t="n">
        <v>560</v>
      </c>
      <c r="C561" s="177" t="inlineStr">
        <is>
          <t>PROVEEDORES</t>
        </is>
      </c>
      <c r="D561" s="177" t="inlineStr"/>
      <c r="E561" s="178">
        <f>IF($J561="NO","",IF($M561="","",$M561))</f>
        <v/>
      </c>
      <c r="F561" s="161" t="inlineStr">
        <is>
          <t>Chen , Li</t>
        </is>
      </c>
      <c r="G561" s="177" t="inlineStr">
        <is>
          <t>Li</t>
        </is>
      </c>
      <c r="H561" s="177" t="inlineStr">
        <is>
          <t>Chen</t>
        </is>
      </c>
      <c r="I561" s="177" t="n"/>
      <c r="J561" s="156" t="inlineStr">
        <is>
          <t>PENDIENTE</t>
        </is>
      </c>
      <c r="K561" s="177" t="inlineStr">
        <is>
          <t>Project Manager de EVAC Group</t>
        </is>
      </c>
      <c r="L561" s="161" t="n"/>
      <c r="M561" s="162" t="inlineStr">
        <is>
          <t>VIP</t>
        </is>
      </c>
      <c r="N561" s="162">
        <f>IF($J561="NO","NO","SI")</f>
        <v/>
      </c>
      <c r="O561" s="162">
        <f>IF($J561="SI","🟢",IF($J561="NO","🔴","🟡"))</f>
        <v/>
      </c>
      <c r="P561" s="162" t="inlineStr"/>
    </row>
    <row r="562" ht="24" customHeight="1">
      <c r="A562" s="158" t="n">
        <v>561</v>
      </c>
      <c r="B562" s="158" t="n">
        <v>561</v>
      </c>
      <c r="C562" s="161" t="inlineStr">
        <is>
          <t>PROVEEDORES</t>
        </is>
      </c>
      <c r="D562" s="161" t="inlineStr"/>
      <c r="E562" s="162">
        <f>IF($J562="NO","",IF($M562="","",$M562))</f>
        <v/>
      </c>
      <c r="F562" s="161" t="inlineStr">
        <is>
          <t>Lange , Dirk</t>
        </is>
      </c>
      <c r="G562" s="161" t="inlineStr">
        <is>
          <t>Dirk</t>
        </is>
      </c>
      <c r="H562" s="161" t="inlineStr">
        <is>
          <t>Lange</t>
        </is>
      </c>
      <c r="I562" s="161" t="n"/>
      <c r="J562" s="156" t="inlineStr">
        <is>
          <t>PENDIENTE</t>
        </is>
      </c>
      <c r="K562" s="161" t="inlineStr">
        <is>
          <t>Senior Project Manager Damen Marine Components</t>
        </is>
      </c>
      <c r="L562" s="161" t="n"/>
      <c r="M562" s="162" t="inlineStr">
        <is>
          <t>VIP</t>
        </is>
      </c>
      <c r="N562" s="162">
        <f>IF($J562="NO","NO","SI")</f>
        <v/>
      </c>
      <c r="O562" s="162">
        <f>IF($J562="SI","🟢",IF($J562="NO","🔴","🟡"))</f>
        <v/>
      </c>
      <c r="P562" s="162" t="inlineStr"/>
    </row>
    <row r="563" ht="24" customHeight="1">
      <c r="A563" s="158" t="n">
        <v>562</v>
      </c>
      <c r="B563" s="158" t="n">
        <v>562</v>
      </c>
      <c r="C563" s="177" t="inlineStr">
        <is>
          <t>PROVEEDORES</t>
        </is>
      </c>
      <c r="D563" s="177" t="inlineStr"/>
      <c r="E563" s="178">
        <f>IF($J563="NO","",IF($M563="","",$M563))</f>
        <v/>
      </c>
      <c r="F563" s="161" t="inlineStr">
        <is>
          <t>Virgilio Zimmmermann, Enzo</t>
        </is>
      </c>
      <c r="G563" s="177" t="inlineStr">
        <is>
          <t>Enzo</t>
        </is>
      </c>
      <c r="H563" s="177" t="inlineStr">
        <is>
          <t>Virgilio</t>
        </is>
      </c>
      <c r="I563" s="177" t="inlineStr">
        <is>
          <t>Zimmmermann</t>
        </is>
      </c>
      <c r="J563" s="157" t="inlineStr">
        <is>
          <t>NO</t>
        </is>
      </c>
      <c r="K563" s="177" t="inlineStr">
        <is>
          <t>Commercial Project Manager KARL DOSE GmbH</t>
        </is>
      </c>
      <c r="L563" s="161" t="n"/>
      <c r="M563" s="162" t="inlineStr"/>
      <c r="N563" s="162">
        <f>IF($J563="NO","NO","SI")</f>
        <v/>
      </c>
      <c r="O563" s="162">
        <f>IF($J563="SI","🟢",IF($J563="NO","🔴","🟡"))</f>
        <v/>
      </c>
      <c r="P563" s="162" t="inlineStr"/>
    </row>
    <row r="564" ht="24" customHeight="1">
      <c r="A564" s="158" t="n">
        <v>563</v>
      </c>
      <c r="B564" s="158" t="n">
        <v>563</v>
      </c>
      <c r="C564" s="177" t="inlineStr">
        <is>
          <t>PROVEEDORES</t>
        </is>
      </c>
      <c r="D564" s="177" t="inlineStr"/>
      <c r="E564" s="178">
        <f>IF($J564="NO","",IF($M564="","",$M564))</f>
        <v/>
      </c>
      <c r="F564" s="161" t="inlineStr">
        <is>
          <t>Zimmermann , Tobias</t>
        </is>
      </c>
      <c r="G564" s="177" t="inlineStr">
        <is>
          <t>Tobias</t>
        </is>
      </c>
      <c r="H564" s="177" t="inlineStr">
        <is>
          <t>Zimmermann</t>
        </is>
      </c>
      <c r="I564" s="177" t="n"/>
      <c r="J564" s="156" t="inlineStr">
        <is>
          <t>PENDIENTE</t>
        </is>
      </c>
      <c r="K564" s="177" t="inlineStr">
        <is>
          <t>Technical Project Manager KARL DOSE GmbH</t>
        </is>
      </c>
      <c r="L564" s="161" t="n"/>
      <c r="M564" s="162" t="inlineStr">
        <is>
          <t>VIP</t>
        </is>
      </c>
      <c r="N564" s="162">
        <f>IF($J564="NO","NO","SI")</f>
        <v/>
      </c>
      <c r="O564" s="162">
        <f>IF($J564="SI","🟢",IF($J564="NO","🔴","🟡"))</f>
        <v/>
      </c>
      <c r="P564" s="162" t="inlineStr"/>
    </row>
    <row r="565" ht="24" customHeight="1">
      <c r="A565" s="158" t="n">
        <v>564</v>
      </c>
      <c r="B565" s="158" t="n">
        <v>564</v>
      </c>
      <c r="C565" s="177" t="inlineStr">
        <is>
          <t>PROVEEDORES</t>
        </is>
      </c>
      <c r="D565" s="177" t="inlineStr">
        <is>
          <t>Rector</t>
        </is>
      </c>
      <c r="E565" s="178">
        <f>IF($J565="NO","",IF($M565="","",$M565))</f>
        <v/>
      </c>
      <c r="F565" s="161" t="inlineStr">
        <is>
          <t>Parker Parker, Leif</t>
        </is>
      </c>
      <c r="G565" s="177" t="inlineStr">
        <is>
          <t>Leif</t>
        </is>
      </c>
      <c r="H565" s="177" t="inlineStr">
        <is>
          <t>Parker</t>
        </is>
      </c>
      <c r="I565" s="177" t="inlineStr">
        <is>
          <t>Parker</t>
        </is>
      </c>
      <c r="J565" s="157" t="inlineStr">
        <is>
          <t>NO</t>
        </is>
      </c>
      <c r="K565" s="177" t="inlineStr">
        <is>
          <t>Managing Director KARL DOSE GmbH</t>
        </is>
      </c>
      <c r="L565" s="161" t="n"/>
      <c r="M565" s="162" t="inlineStr"/>
      <c r="N565" s="162">
        <f>IF($J565="NO","NO","SI")</f>
        <v/>
      </c>
      <c r="O565" s="162">
        <f>IF($J565="SI","🟢",IF($J565="NO","🔴","🟡"))</f>
        <v/>
      </c>
      <c r="P565" s="162" t="inlineStr"/>
    </row>
    <row r="566" ht="24" customHeight="1">
      <c r="A566" s="158" t="n">
        <v>565</v>
      </c>
      <c r="B566" s="158" t="n">
        <v>565</v>
      </c>
      <c r="C566" s="161" t="inlineStr">
        <is>
          <t>PROVEEDORES</t>
        </is>
      </c>
      <c r="D566" s="161" t="inlineStr"/>
      <c r="E566" s="162">
        <f>IF($J566="NO","",IF($M566="","",$M566))</f>
        <v/>
      </c>
      <c r="F566" s="161" t="inlineStr">
        <is>
          <t>Muñoz Cabrera, Esteban</t>
        </is>
      </c>
      <c r="G566" s="161" t="inlineStr">
        <is>
          <t>Esteban</t>
        </is>
      </c>
      <c r="H566" s="161" t="inlineStr">
        <is>
          <t>Muñoz</t>
        </is>
      </c>
      <c r="I566" s="161" t="inlineStr">
        <is>
          <t>Cabrera</t>
        </is>
      </c>
      <c r="J566" s="152" t="inlineStr">
        <is>
          <t>SI</t>
        </is>
      </c>
      <c r="K566" s="161" t="inlineStr">
        <is>
          <t>Representante Legal  HECARES</t>
        </is>
      </c>
      <c r="L566" s="161" t="n"/>
      <c r="M566" s="162" t="inlineStr">
        <is>
          <t>LATERAL</t>
        </is>
      </c>
      <c r="N566" s="162">
        <f>IF($J566="NO","NO","SI")</f>
        <v/>
      </c>
      <c r="O566" s="162">
        <f>IF($J566="SI","🟢",IF($J566="NO","🔴","🟡"))</f>
        <v/>
      </c>
      <c r="P566" s="162" t="inlineStr"/>
    </row>
    <row r="567" ht="24" customHeight="1">
      <c r="A567" s="158" t="n">
        <v>566</v>
      </c>
      <c r="B567" s="158" t="n">
        <v>566</v>
      </c>
      <c r="C567" s="177" t="inlineStr">
        <is>
          <t>PROVEEDORES</t>
        </is>
      </c>
      <c r="D567" s="177" t="inlineStr"/>
      <c r="E567" s="178">
        <f>IF($J567="NO","",IF($M567="","",$M567))</f>
        <v/>
      </c>
      <c r="F567" s="161" t="inlineStr">
        <is>
          <t>Sarmento , Fernanda</t>
        </is>
      </c>
      <c r="G567" s="177" t="inlineStr">
        <is>
          <t>Fernanda</t>
        </is>
      </c>
      <c r="H567" s="177" t="inlineStr">
        <is>
          <t>Sarmento</t>
        </is>
      </c>
      <c r="I567" s="177" t="n"/>
      <c r="J567" s="157" t="inlineStr">
        <is>
          <t>NO</t>
        </is>
      </c>
      <c r="K567" s="177" t="inlineStr">
        <is>
          <t>DNV Area Manager - Maritime Sputh América</t>
        </is>
      </c>
      <c r="L567" s="161" t="n"/>
      <c r="M567" s="162" t="inlineStr"/>
      <c r="N567" s="162">
        <f>IF($J567="NO","NO","SI")</f>
        <v/>
      </c>
      <c r="O567" s="162">
        <f>IF($J567="SI","🟢",IF($J567="NO","🔴","🟡"))</f>
        <v/>
      </c>
      <c r="P567" s="162" t="inlineStr"/>
    </row>
    <row r="568" ht="24" customHeight="1">
      <c r="A568" s="158" t="n">
        <v>567</v>
      </c>
      <c r="B568" s="158" t="n">
        <v>567</v>
      </c>
      <c r="C568" s="177" t="inlineStr">
        <is>
          <t>PROVEEDORES</t>
        </is>
      </c>
      <c r="D568" s="177" t="inlineStr"/>
      <c r="E568" s="178">
        <f>IF($J568="NO","",IF($M568="","",$M568))</f>
        <v/>
      </c>
      <c r="F568" s="161" t="inlineStr">
        <is>
          <t>Ferreira , Maximinio</t>
        </is>
      </c>
      <c r="G568" s="177" t="inlineStr">
        <is>
          <t>Maximinio</t>
        </is>
      </c>
      <c r="H568" s="177" t="inlineStr">
        <is>
          <t>Ferreira</t>
        </is>
      </c>
      <c r="I568" s="177" t="n"/>
      <c r="J568" s="157" t="inlineStr">
        <is>
          <t>NO</t>
        </is>
      </c>
      <c r="K568" s="177" t="inlineStr">
        <is>
          <t>DNV</t>
        </is>
      </c>
      <c r="L568" s="161" t="n"/>
      <c r="M568" s="162" t="inlineStr"/>
      <c r="N568" s="162">
        <f>IF($J568="NO","NO","SI")</f>
        <v/>
      </c>
      <c r="O568" s="162">
        <f>IF($J568="SI","🟢",IF($J568="NO","🔴","🟡"))</f>
        <v/>
      </c>
      <c r="P568" s="162" t="inlineStr"/>
    </row>
    <row r="569" ht="24" customHeight="1">
      <c r="A569" s="158" t="n">
        <v>568</v>
      </c>
      <c r="B569" s="158" t="n">
        <v>568</v>
      </c>
      <c r="C569" s="177" t="inlineStr">
        <is>
          <t>PROVEEDORES</t>
        </is>
      </c>
      <c r="D569" s="177" t="inlineStr"/>
      <c r="E569" s="178">
        <f>IF($J569="NO","",IF($M569="","",$M569))</f>
        <v/>
      </c>
      <c r="F569" s="161" t="inlineStr">
        <is>
          <t>Ekdahl , Hans</t>
        </is>
      </c>
      <c r="G569" s="177" t="inlineStr">
        <is>
          <t>Hans</t>
        </is>
      </c>
      <c r="H569" s="177" t="inlineStr">
        <is>
          <t>Ekdahl</t>
        </is>
      </c>
      <c r="I569" s="177" t="n"/>
      <c r="J569" s="152" t="inlineStr">
        <is>
          <t>SI</t>
        </is>
      </c>
      <c r="K569" s="177" t="inlineStr">
        <is>
          <t>DNV Chile Maritime Station Manager DNV</t>
        </is>
      </c>
      <c r="L569" s="161" t="n"/>
      <c r="M569" s="162" t="inlineStr">
        <is>
          <t>VIP</t>
        </is>
      </c>
      <c r="N569" s="162">
        <f>IF($J569="NO","NO","SI")</f>
        <v/>
      </c>
      <c r="O569" s="162">
        <f>IF($J569="SI","🟢",IF($J569="NO","🔴","🟡"))</f>
        <v/>
      </c>
      <c r="P569" s="162" t="inlineStr"/>
    </row>
    <row r="570" ht="24" customHeight="1">
      <c r="A570" s="158" t="n">
        <v>569</v>
      </c>
      <c r="B570" s="158" t="n">
        <v>569</v>
      </c>
      <c r="C570" s="177" t="inlineStr">
        <is>
          <t>PROVEEDORES</t>
        </is>
      </c>
      <c r="D570" s="177" t="inlineStr"/>
      <c r="E570" s="178">
        <f>IF($J570="NO","",IF($M570="","",$M570))</f>
        <v/>
      </c>
      <c r="F570" s="161" t="inlineStr">
        <is>
          <t>Muller , Ernesto</t>
        </is>
      </c>
      <c r="G570" s="177" t="inlineStr">
        <is>
          <t>Ernesto</t>
        </is>
      </c>
      <c r="H570" s="177" t="inlineStr">
        <is>
          <t>Muller</t>
        </is>
      </c>
      <c r="I570" s="177" t="n"/>
      <c r="J570" s="152" t="inlineStr">
        <is>
          <t>SI</t>
        </is>
      </c>
      <c r="K570" s="177" t="inlineStr">
        <is>
          <t>Project Manager Expert Surveyor DNV</t>
        </is>
      </c>
      <c r="L570" s="161" t="n"/>
      <c r="M570" s="162" t="inlineStr">
        <is>
          <t>VIP</t>
        </is>
      </c>
      <c r="N570" s="162">
        <f>IF($J570="NO","NO","SI")</f>
        <v/>
      </c>
      <c r="O570" s="162">
        <f>IF($J570="SI","🟢",IF($J570="NO","🔴","🟡"))</f>
        <v/>
      </c>
      <c r="P570" s="162" t="inlineStr"/>
    </row>
    <row r="571" ht="24" customHeight="1">
      <c r="A571" s="158" t="n">
        <v>570</v>
      </c>
      <c r="B571" s="158" t="n">
        <v>570</v>
      </c>
      <c r="C571" s="161" t="inlineStr">
        <is>
          <t>PROVEEDORES</t>
        </is>
      </c>
      <c r="D571" s="161" t="inlineStr"/>
      <c r="E571" s="162">
        <f>IF($J571="NO","",IF($M571="","",$M571))</f>
        <v/>
      </c>
      <c r="F571" s="161" t="inlineStr">
        <is>
          <t>Warnck , Markus</t>
        </is>
      </c>
      <c r="G571" s="161" t="inlineStr">
        <is>
          <t>Markus</t>
        </is>
      </c>
      <c r="H571" s="161" t="inlineStr">
        <is>
          <t>Warnck</t>
        </is>
      </c>
      <c r="I571" s="161" t="n"/>
      <c r="J571" s="157" t="inlineStr">
        <is>
          <t>NO</t>
        </is>
      </c>
      <c r="K571" s="161" t="inlineStr">
        <is>
          <t>Head of Competence Center Marine MINIMAX Fire Solutions</t>
        </is>
      </c>
      <c r="L571" s="161" t="n"/>
      <c r="M571" s="162" t="inlineStr"/>
      <c r="N571" s="162">
        <f>IF($J571="NO","NO","SI")</f>
        <v/>
      </c>
      <c r="O571" s="162">
        <f>IF($J571="SI","🟢",IF($J571="NO","🔴","🟡"))</f>
        <v/>
      </c>
      <c r="P571" s="162" t="inlineStr"/>
    </row>
    <row r="572" ht="24" customHeight="1">
      <c r="A572" s="158" t="n">
        <v>571</v>
      </c>
      <c r="B572" s="158" t="n">
        <v>571</v>
      </c>
      <c r="C572" s="161" t="inlineStr">
        <is>
          <t>PROVEEDORES</t>
        </is>
      </c>
      <c r="D572" s="161" t="inlineStr"/>
      <c r="E572" s="162">
        <f>IF($J572="NO","",IF($M572="","",$M572))</f>
        <v/>
      </c>
      <c r="F572" s="161" t="inlineStr">
        <is>
          <t>Hupka , Kai</t>
        </is>
      </c>
      <c r="G572" s="161" t="inlineStr">
        <is>
          <t>Kai</t>
        </is>
      </c>
      <c r="H572" s="161" t="inlineStr">
        <is>
          <t>Hupka</t>
        </is>
      </c>
      <c r="I572" s="161" t="n"/>
      <c r="J572" s="156" t="inlineStr">
        <is>
          <t>PENDIENTE</t>
        </is>
      </c>
      <c r="K572" s="161" t="inlineStr">
        <is>
          <t>Project Manager MINIMAX Fire Solutions</t>
        </is>
      </c>
      <c r="L572" s="161" t="n"/>
      <c r="M572" s="162" t="inlineStr">
        <is>
          <t>VIP</t>
        </is>
      </c>
      <c r="N572" s="162">
        <f>IF($J572="NO","NO","SI")</f>
        <v/>
      </c>
      <c r="O572" s="162">
        <f>IF($J572="SI","🟢",IF($J572="NO","🔴","🟡"))</f>
        <v/>
      </c>
      <c r="P572" s="162" t="inlineStr"/>
    </row>
    <row r="573" ht="24" customHeight="1">
      <c r="A573" s="158" t="n">
        <v>572</v>
      </c>
      <c r="B573" s="158" t="n">
        <v>572</v>
      </c>
      <c r="C573" s="177" t="inlineStr">
        <is>
          <t>PROVEEDORES</t>
        </is>
      </c>
      <c r="D573" s="177" t="inlineStr"/>
      <c r="E573" s="178">
        <f>IF($J573="NO","",IF($M573="","",$M573))</f>
        <v/>
      </c>
      <c r="F573" s="161" t="inlineStr">
        <is>
          <t>Manzoliz , Ricardo</t>
        </is>
      </c>
      <c r="G573" s="177" t="inlineStr">
        <is>
          <t>Ricardo</t>
        </is>
      </c>
      <c r="H573" s="177" t="inlineStr">
        <is>
          <t>Manzoliz</t>
        </is>
      </c>
      <c r="I573" s="177" t="n"/>
      <c r="J573" s="152" t="inlineStr">
        <is>
          <t>SI</t>
        </is>
      </c>
      <c r="K573" s="177" t="inlineStr">
        <is>
          <t>Gerente General Astillero SITECNA</t>
        </is>
      </c>
      <c r="L573" s="161" t="n"/>
      <c r="M573" s="162" t="inlineStr">
        <is>
          <t>VIP</t>
        </is>
      </c>
      <c r="N573" s="162">
        <f>IF($J573="NO","NO","SI")</f>
        <v/>
      </c>
      <c r="O573" s="162">
        <f>IF($J573="SI","🟢",IF($J573="NO","🔴","🟡"))</f>
        <v/>
      </c>
      <c r="P573" s="162" t="inlineStr"/>
    </row>
    <row r="574" ht="24" customHeight="1">
      <c r="A574" s="158" t="n">
        <v>573</v>
      </c>
      <c r="B574" s="158" t="n">
        <v>573</v>
      </c>
      <c r="C574" s="161" t="inlineStr">
        <is>
          <t>PROVEEDORES</t>
        </is>
      </c>
      <c r="D574" s="161" t="inlineStr"/>
      <c r="E574" s="162">
        <f>IF($J574="NO","",IF($M574="","",$M574))</f>
        <v/>
      </c>
      <c r="F574" s="161" t="inlineStr">
        <is>
          <t>Mendoza , Jorge</t>
        </is>
      </c>
      <c r="G574" s="161" t="inlineStr">
        <is>
          <t>Jorge</t>
        </is>
      </c>
      <c r="H574" s="161" t="inlineStr">
        <is>
          <t>Mendoza</t>
        </is>
      </c>
      <c r="I574" s="161" t="n"/>
      <c r="J574" s="156" t="inlineStr">
        <is>
          <t>PENDIENTE</t>
        </is>
      </c>
      <c r="K574" s="161" t="inlineStr">
        <is>
          <t>Gerente División Naval Astillero DETROIT</t>
        </is>
      </c>
      <c r="L574" s="161" t="n"/>
      <c r="M574" s="162" t="inlineStr">
        <is>
          <t>LATERAL</t>
        </is>
      </c>
      <c r="N574" s="162">
        <f>IF($J574="NO","NO","SI")</f>
        <v/>
      </c>
      <c r="O574" s="162">
        <f>IF($J574="SI","🟢",IF($J574="NO","🔴","🟡"))</f>
        <v/>
      </c>
      <c r="P574" s="162" t="inlineStr"/>
    </row>
    <row r="575" ht="24" customHeight="1">
      <c r="A575" s="158" t="n">
        <v>574</v>
      </c>
      <c r="B575" s="158" t="n">
        <v>574</v>
      </c>
      <c r="C575" s="177" t="inlineStr">
        <is>
          <t>PROVEEDORES</t>
        </is>
      </c>
      <c r="D575" s="177" t="inlineStr"/>
      <c r="E575" s="178">
        <f>IF($J575="NO","",IF($M575="","",$M575))</f>
        <v/>
      </c>
      <c r="F575" s="161" t="inlineStr">
        <is>
          <t>Espinoza Birr, Walter</t>
        </is>
      </c>
      <c r="G575" s="177" t="inlineStr">
        <is>
          <t>Walter</t>
        </is>
      </c>
      <c r="H575" s="177" t="inlineStr">
        <is>
          <t>Espinoza</t>
        </is>
      </c>
      <c r="I575" s="177" t="inlineStr">
        <is>
          <t>Birr</t>
        </is>
      </c>
      <c r="J575" s="152" t="inlineStr">
        <is>
          <t>SI</t>
        </is>
      </c>
      <c r="K575" s="177" t="inlineStr">
        <is>
          <t>Agente VARD Marine Brasil</t>
        </is>
      </c>
      <c r="L575" s="161" t="n"/>
      <c r="M575" s="162" t="inlineStr">
        <is>
          <t>VIP</t>
        </is>
      </c>
      <c r="N575" s="162">
        <f>IF($J575="NO","NO","SI")</f>
        <v/>
      </c>
      <c r="O575" s="162">
        <f>IF($J575="SI","🟢",IF($J575="NO","🔴","🟡"))</f>
        <v/>
      </c>
      <c r="P575" s="162" t="inlineStr"/>
    </row>
    <row r="576" ht="24" customHeight="1">
      <c r="A576" s="158" t="n">
        <v>575</v>
      </c>
      <c r="B576" s="158" t="n">
        <v>575</v>
      </c>
      <c r="C576" s="177" t="inlineStr">
        <is>
          <t>PROVEEDORES</t>
        </is>
      </c>
      <c r="D576" s="177" t="inlineStr">
        <is>
          <t>Contraalmirante</t>
        </is>
      </c>
      <c r="E576" s="178">
        <f>IF($J576="NO","",IF($M576="","",$M576))</f>
        <v/>
      </c>
      <c r="F576" s="161" t="inlineStr">
        <is>
          <t>Barria Saravia, Hernán</t>
        </is>
      </c>
      <c r="G576" s="177" t="inlineStr">
        <is>
          <t>Hernán</t>
        </is>
      </c>
      <c r="H576" s="177" t="inlineStr">
        <is>
          <t>Barria</t>
        </is>
      </c>
      <c r="I576" s="177" t="inlineStr">
        <is>
          <t>Saravia</t>
        </is>
      </c>
      <c r="J576" s="152" t="inlineStr">
        <is>
          <t>SI</t>
        </is>
      </c>
      <c r="K576" s="177" t="inlineStr">
        <is>
          <t xml:space="preserve">Representante en Chile VARD Marine </t>
        </is>
      </c>
      <c r="L576" s="161" t="n"/>
      <c r="M576" s="162" t="inlineStr">
        <is>
          <t>LATERAL</t>
        </is>
      </c>
      <c r="N576" s="162">
        <f>IF($J576="NO","NO","SI")</f>
        <v/>
      </c>
      <c r="O576" s="162">
        <f>IF($J576="SI","🟢",IF($J576="NO","🔴","🟡"))</f>
        <v/>
      </c>
      <c r="P576" s="162" t="inlineStr"/>
    </row>
    <row r="577" ht="24" customHeight="1">
      <c r="A577" s="158" t="n">
        <v>576</v>
      </c>
      <c r="B577" s="158" t="n">
        <v>576</v>
      </c>
      <c r="C577" s="177" t="inlineStr">
        <is>
          <t>PROVEEDORES</t>
        </is>
      </c>
      <c r="D577" s="177" t="inlineStr"/>
      <c r="E577" s="178">
        <f>IF($J577="NO","",IF($M577="","",$M577))</f>
        <v/>
      </c>
      <c r="F577" s="161" t="inlineStr">
        <is>
          <t>Cook , Mark</t>
        </is>
      </c>
      <c r="G577" s="177" t="inlineStr">
        <is>
          <t>Mark</t>
        </is>
      </c>
      <c r="H577" s="177" t="inlineStr">
        <is>
          <t>Cook</t>
        </is>
      </c>
      <c r="I577" s="177" t="n"/>
      <c r="J577" s="152" t="inlineStr">
        <is>
          <t>SI</t>
        </is>
      </c>
      <c r="K577" s="177" t="inlineStr">
        <is>
          <t>Chief Technical Officer VARD Marine</t>
        </is>
      </c>
      <c r="L577" s="161" t="n"/>
      <c r="M577" s="162" t="inlineStr">
        <is>
          <t>LATERAL</t>
        </is>
      </c>
      <c r="N577" s="162">
        <f>IF($J577="NO","NO","SI")</f>
        <v/>
      </c>
      <c r="O577" s="162">
        <f>IF($J577="SI","🟢",IF($J577="NO","🔴","🟡"))</f>
        <v/>
      </c>
      <c r="P577" s="162" t="inlineStr"/>
    </row>
    <row r="578" ht="24" customHeight="1">
      <c r="A578" s="158" t="n">
        <v>577</v>
      </c>
      <c r="B578" s="158" t="n">
        <v>577</v>
      </c>
      <c r="C578" s="161" t="inlineStr">
        <is>
          <t>PROVEEDORES</t>
        </is>
      </c>
      <c r="D578" s="161" t="inlineStr"/>
      <c r="E578" s="162">
        <f>IF($J578="NO","",IF($M578="","",$M578))</f>
        <v/>
      </c>
      <c r="F578" s="161" t="inlineStr">
        <is>
          <t>Meza , Felipe</t>
        </is>
      </c>
      <c r="G578" s="161" t="inlineStr">
        <is>
          <t>Felipe</t>
        </is>
      </c>
      <c r="H578" s="161" t="inlineStr">
        <is>
          <t>Meza</t>
        </is>
      </c>
      <c r="I578" s="161" t="n"/>
      <c r="J578" s="152" t="inlineStr">
        <is>
          <t>SI</t>
        </is>
      </c>
      <c r="K578" s="161" t="inlineStr">
        <is>
          <t>Gerente Armatorial, Remolcadores ULTRATUG</t>
        </is>
      </c>
      <c r="L578" s="161" t="n"/>
      <c r="M578" s="162" t="inlineStr">
        <is>
          <t>VIP</t>
        </is>
      </c>
      <c r="N578" s="162">
        <f>IF($J578="NO","NO","SI")</f>
        <v/>
      </c>
      <c r="O578" s="162">
        <f>IF($J578="SI","🟢",IF($J578="NO","🔴","🟡"))</f>
        <v/>
      </c>
      <c r="P578" s="162" t="inlineStr"/>
    </row>
    <row r="579" ht="24" customHeight="1">
      <c r="A579" s="158" t="n">
        <v>578</v>
      </c>
      <c r="B579" s="158" t="n">
        <v>578</v>
      </c>
      <c r="C579" s="177" t="inlineStr">
        <is>
          <t>PROVEEDORES</t>
        </is>
      </c>
      <c r="D579" s="177" t="inlineStr"/>
      <c r="E579" s="178">
        <f>IF($J579="NO","",IF($M579="","",$M579))</f>
        <v/>
      </c>
      <c r="F579" s="161" t="inlineStr">
        <is>
          <t>Andrade Rigazzi, Ignacio</t>
        </is>
      </c>
      <c r="G579" s="177" t="inlineStr">
        <is>
          <t>Ignacio</t>
        </is>
      </c>
      <c r="H579" s="177" t="inlineStr">
        <is>
          <t>Andrade</t>
        </is>
      </c>
      <c r="I579" s="177" t="inlineStr">
        <is>
          <t>Rigazzi</t>
        </is>
      </c>
      <c r="J579" s="152" t="inlineStr">
        <is>
          <t>SI</t>
        </is>
      </c>
      <c r="K579" s="177" t="inlineStr">
        <is>
          <t>MCG Hidraúlica SpA</t>
        </is>
      </c>
      <c r="L579" s="161" t="n"/>
      <c r="M579" s="162" t="inlineStr">
        <is>
          <t>LATERAL</t>
        </is>
      </c>
      <c r="N579" s="162">
        <f>IF($J579="NO","NO","SI")</f>
        <v/>
      </c>
      <c r="O579" s="162">
        <f>IF($J579="SI","🟢",IF($J579="NO","🔴","🟡"))</f>
        <v/>
      </c>
      <c r="P579" s="162" t="inlineStr"/>
    </row>
    <row r="580" ht="24" customHeight="1">
      <c r="A580" s="158" t="n">
        <v>579</v>
      </c>
      <c r="B580" s="158" t="n">
        <v>579</v>
      </c>
      <c r="C580" s="161" t="inlineStr">
        <is>
          <t>PROVEEDORES</t>
        </is>
      </c>
      <c r="D580" s="161" t="inlineStr"/>
      <c r="E580" s="162">
        <f>IF($J580="NO","",IF($M580="","",$M580))</f>
        <v/>
      </c>
      <c r="F580" s="161" t="inlineStr">
        <is>
          <t>Cifuentes Buono-core, Cristian</t>
        </is>
      </c>
      <c r="G580" s="161" t="inlineStr">
        <is>
          <t>Cristian</t>
        </is>
      </c>
      <c r="H580" s="161" t="inlineStr">
        <is>
          <t>Cifuentes</t>
        </is>
      </c>
      <c r="I580" s="161" t="inlineStr">
        <is>
          <t>Buono-core</t>
        </is>
      </c>
      <c r="J580" s="157" t="inlineStr">
        <is>
          <t>NO</t>
        </is>
      </c>
      <c r="K580" s="161" t="inlineStr">
        <is>
          <t>Gerente General SAAM Towage</t>
        </is>
      </c>
      <c r="L580" s="161" t="n"/>
      <c r="M580" s="162" t="inlineStr"/>
      <c r="N580" s="162">
        <f>IF($J580="NO","NO","SI")</f>
        <v/>
      </c>
      <c r="O580" s="162">
        <f>IF($J580="SI","🟢",IF($J580="NO","🔴","🟡"))</f>
        <v/>
      </c>
      <c r="P580" s="162" t="inlineStr"/>
    </row>
    <row r="581" ht="24" customHeight="1">
      <c r="A581" s="158" t="n">
        <v>580</v>
      </c>
      <c r="B581" s="158" t="n">
        <v>580</v>
      </c>
      <c r="C581" s="161" t="inlineStr">
        <is>
          <t>PROVEEDORES</t>
        </is>
      </c>
      <c r="D581" s="161" t="inlineStr">
        <is>
          <t>Capitám de Fragata (R.)</t>
        </is>
      </c>
      <c r="E581" s="162">
        <f>IF($J581="NO","",IF($M581="","",$M581))</f>
        <v/>
      </c>
      <c r="F581" s="161" t="inlineStr">
        <is>
          <t>Preuss Levancini, Eduardo</t>
        </is>
      </c>
      <c r="G581" s="161" t="inlineStr">
        <is>
          <t>Eduardo</t>
        </is>
      </c>
      <c r="H581" s="161" t="inlineStr">
        <is>
          <t>Preuss</t>
        </is>
      </c>
      <c r="I581" s="161" t="inlineStr">
        <is>
          <t>Levancini</t>
        </is>
      </c>
      <c r="J581" s="152" t="inlineStr">
        <is>
          <t>SI</t>
        </is>
      </c>
      <c r="K581" s="161" t="inlineStr">
        <is>
          <t>Gerente de Operaciones SAAM Towage</t>
        </is>
      </c>
      <c r="L581" s="161" t="n"/>
      <c r="M581" s="162" t="inlineStr">
        <is>
          <t>LATERAL</t>
        </is>
      </c>
      <c r="N581" s="162">
        <f>IF($J581="NO","NO","SI")</f>
        <v/>
      </c>
      <c r="O581" s="162">
        <f>IF($J581="SI","🟢",IF($J581="NO","🔴","🟡"))</f>
        <v/>
      </c>
      <c r="P581" s="162" t="inlineStr"/>
    </row>
    <row r="582" ht="24" customHeight="1">
      <c r="A582" s="158" t="n">
        <v>581</v>
      </c>
      <c r="B582" s="158" t="n">
        <v>581</v>
      </c>
      <c r="C582" s="177" t="inlineStr">
        <is>
          <t>PROVEEDORES</t>
        </is>
      </c>
      <c r="D582" s="177" t="inlineStr"/>
      <c r="E582" s="178">
        <f>IF($J582="NO","",IF($M582="","",$M582))</f>
        <v/>
      </c>
      <c r="F582" s="161" t="inlineStr">
        <is>
          <t>Howard , Felipe</t>
        </is>
      </c>
      <c r="G582" s="177" t="inlineStr">
        <is>
          <t>Felipe</t>
        </is>
      </c>
      <c r="H582" s="177" t="inlineStr">
        <is>
          <t>Howard</t>
        </is>
      </c>
      <c r="I582" s="177" t="n"/>
      <c r="J582" s="152" t="inlineStr">
        <is>
          <t>SI</t>
        </is>
      </c>
      <c r="K582" s="177" t="inlineStr">
        <is>
          <t>Gerente General HUMBOLDT</t>
        </is>
      </c>
      <c r="L582" s="161" t="n"/>
      <c r="M582" s="162" t="inlineStr">
        <is>
          <t>VIP</t>
        </is>
      </c>
      <c r="N582" s="162">
        <f>IF($J582="NO","NO","SI")</f>
        <v/>
      </c>
      <c r="O582" s="162">
        <f>IF($J582="SI","🟢",IF($J582="NO","🔴","🟡"))</f>
        <v/>
      </c>
      <c r="P582" s="162" t="inlineStr"/>
    </row>
    <row r="583" ht="24" customHeight="1">
      <c r="A583" s="158" t="n">
        <v>582</v>
      </c>
      <c r="B583" s="158" t="n">
        <v>582</v>
      </c>
      <c r="C583" s="161" t="inlineStr">
        <is>
          <t>PROVEEDORES</t>
        </is>
      </c>
      <c r="D583" s="161" t="inlineStr"/>
      <c r="E583" s="162">
        <f>IF($J583="NO","",IF($M583="","",$M583))</f>
        <v/>
      </c>
      <c r="F583" s="161" t="inlineStr">
        <is>
          <t>Fernández Mizgier, Alvaro</t>
        </is>
      </c>
      <c r="G583" s="161" t="inlineStr">
        <is>
          <t>Alvaro</t>
        </is>
      </c>
      <c r="H583" s="161" t="inlineStr">
        <is>
          <t>Fernández</t>
        </is>
      </c>
      <c r="I583" s="161" t="inlineStr">
        <is>
          <t>Mizgier</t>
        </is>
      </c>
      <c r="J583" s="152" t="inlineStr">
        <is>
          <t>SI</t>
        </is>
      </c>
      <c r="K583" s="161" t="inlineStr">
        <is>
          <t>Naviera Canales Australes SpA</t>
        </is>
      </c>
      <c r="L583" s="161" t="n"/>
      <c r="M583" s="162" t="inlineStr">
        <is>
          <t>VIP</t>
        </is>
      </c>
      <c r="N583" s="162">
        <f>IF($J583="NO","NO","SI")</f>
        <v/>
      </c>
      <c r="O583" s="162">
        <f>IF($J583="SI","🟢",IF($J583="NO","🔴","🟡"))</f>
        <v/>
      </c>
      <c r="P583" s="162" t="inlineStr"/>
    </row>
    <row r="584" ht="24" customHeight="1">
      <c r="A584" s="158" t="n">
        <v>583</v>
      </c>
      <c r="B584" s="158" t="n">
        <v>583</v>
      </c>
      <c r="C584" s="177" t="inlineStr">
        <is>
          <t>PROVEEDORES</t>
        </is>
      </c>
      <c r="D584" s="177" t="inlineStr">
        <is>
          <t>Rector</t>
        </is>
      </c>
      <c r="E584" s="178">
        <f>IF($J584="NO","",IF($M584="","",$M584))</f>
        <v/>
      </c>
      <c r="F584" s="161" t="inlineStr">
        <is>
          <t>De La Cueva , Juan</t>
        </is>
      </c>
      <c r="G584" s="177" t="inlineStr">
        <is>
          <t>Juan</t>
        </is>
      </c>
      <c r="H584" s="177" t="inlineStr">
        <is>
          <t>De La Cueva</t>
        </is>
      </c>
      <c r="I584" s="177" t="n"/>
      <c r="J584" s="156" t="inlineStr">
        <is>
          <t>PENDIENTE</t>
        </is>
      </c>
      <c r="K584" s="177" t="inlineStr">
        <is>
          <t>Director Comercial NAVANTIA</t>
        </is>
      </c>
      <c r="L584" s="161" t="n"/>
      <c r="M584" s="162" t="inlineStr">
        <is>
          <t>VIP</t>
        </is>
      </c>
      <c r="N584" s="162">
        <f>IF($J584="NO","NO","SI")</f>
        <v/>
      </c>
      <c r="O584" s="162">
        <f>IF($J584="SI","🟢",IF($J584="NO","🔴","🟡"))</f>
        <v/>
      </c>
      <c r="P584" s="162" t="inlineStr"/>
    </row>
    <row r="585" ht="24" customHeight="1">
      <c r="A585" s="158" t="n">
        <v>584</v>
      </c>
      <c r="B585" s="158" t="n">
        <v>584</v>
      </c>
      <c r="C585" s="177" t="inlineStr">
        <is>
          <t>PROVEEDORES</t>
        </is>
      </c>
      <c r="D585" s="177" t="inlineStr">
        <is>
          <t>Almte.</t>
        </is>
      </c>
      <c r="E585" s="178">
        <f>IF($J585="NO","",IF($M585="","",$M585))</f>
        <v/>
      </c>
      <c r="F585" s="161" t="inlineStr">
        <is>
          <t>Romero Caramelo, Javier</t>
        </is>
      </c>
      <c r="G585" s="177" t="inlineStr">
        <is>
          <t>Javier</t>
        </is>
      </c>
      <c r="H585" s="177" t="inlineStr">
        <is>
          <t>Romero</t>
        </is>
      </c>
      <c r="I585" s="177" t="inlineStr">
        <is>
          <t>Caramelo</t>
        </is>
      </c>
      <c r="J585" s="152" t="inlineStr">
        <is>
          <t>SI</t>
        </is>
      </c>
      <c r="K585" s="177" t="inlineStr">
        <is>
          <t>Director de Gabinete Presidente- Líder de la Delegacion de NAVANTIA</t>
        </is>
      </c>
      <c r="L585" s="161" t="n"/>
      <c r="M585" s="162" t="inlineStr">
        <is>
          <t>VIP</t>
        </is>
      </c>
      <c r="N585" s="162">
        <f>IF($J585="NO","NO","SI")</f>
        <v/>
      </c>
      <c r="O585" s="162">
        <f>IF($J585="SI","🟢",IF($J585="NO","🔴","🟡"))</f>
        <v/>
      </c>
      <c r="P585" s="162" t="inlineStr"/>
    </row>
    <row r="586" ht="24" customHeight="1">
      <c r="A586" s="158" t="n">
        <v>585</v>
      </c>
      <c r="B586" s="158" t="n">
        <v>585</v>
      </c>
      <c r="C586" s="177" t="inlineStr">
        <is>
          <t>PROVEEDORES</t>
        </is>
      </c>
      <c r="D586" s="177" t="inlineStr"/>
      <c r="E586" s="178">
        <f>IF($J586="NO","",IF($M586="","",$M586))</f>
        <v/>
      </c>
      <c r="F586" s="161" t="inlineStr">
        <is>
          <t>López , Aaron</t>
        </is>
      </c>
      <c r="G586" s="177" t="inlineStr">
        <is>
          <t>Aaron</t>
        </is>
      </c>
      <c r="H586" s="177" t="inlineStr">
        <is>
          <t>López</t>
        </is>
      </c>
      <c r="I586" s="177" t="n"/>
      <c r="J586" s="156" t="inlineStr">
        <is>
          <t>PENDIENTE</t>
        </is>
      </c>
      <c r="K586" s="177" t="inlineStr">
        <is>
          <t>Ex Country Manager NAVANTIA</t>
        </is>
      </c>
      <c r="L586" s="161" t="n"/>
      <c r="M586" s="162" t="inlineStr">
        <is>
          <t>VIP</t>
        </is>
      </c>
      <c r="N586" s="162">
        <f>IF($J586="NO","NO","SI")</f>
        <v/>
      </c>
      <c r="O586" s="162">
        <f>IF($J586="SI","🟢",IF($J586="NO","🔴","🟡"))</f>
        <v/>
      </c>
      <c r="P586" s="162" t="inlineStr"/>
    </row>
    <row r="587" ht="24" customHeight="1">
      <c r="A587" s="158" t="n">
        <v>586</v>
      </c>
      <c r="B587" s="158" t="n">
        <v>586</v>
      </c>
      <c r="C587" s="177" t="inlineStr">
        <is>
          <t>PROVEEDORES</t>
        </is>
      </c>
      <c r="D587" s="177" t="inlineStr">
        <is>
          <t>Presidente</t>
        </is>
      </c>
      <c r="E587" s="178">
        <f>IF($J587="NO","",IF($M587="","",$M587))</f>
        <v/>
      </c>
      <c r="F587" s="161" t="inlineStr">
        <is>
          <t>Domínguez , Ricardo</t>
        </is>
      </c>
      <c r="G587" s="177" t="inlineStr">
        <is>
          <t>Ricardo</t>
        </is>
      </c>
      <c r="H587" s="177" t="inlineStr">
        <is>
          <t>Domínguez</t>
        </is>
      </c>
      <c r="I587" s="177" t="n"/>
      <c r="J587" s="156" t="inlineStr">
        <is>
          <t>PENDIENTE</t>
        </is>
      </c>
      <c r="K587" s="177" t="inlineStr">
        <is>
          <t>Presidente NAVANTIA</t>
        </is>
      </c>
      <c r="L587" s="161" t="n"/>
      <c r="M587" s="162" t="inlineStr">
        <is>
          <t>VIP</t>
        </is>
      </c>
      <c r="N587" s="162">
        <f>IF($J587="NO","NO","SI")</f>
        <v/>
      </c>
      <c r="O587" s="162">
        <f>IF($J587="SI","🟢",IF($J587="NO","🔴","🟡"))</f>
        <v/>
      </c>
      <c r="P587" s="162" t="inlineStr"/>
    </row>
    <row r="588" ht="24" customHeight="1">
      <c r="A588" s="158" t="n">
        <v>587</v>
      </c>
      <c r="B588" s="158" t="n">
        <v>587</v>
      </c>
      <c r="C588" s="177" t="inlineStr">
        <is>
          <t>PROVEEDORES</t>
        </is>
      </c>
      <c r="D588" s="177" t="inlineStr">
        <is>
          <t>Presidente</t>
        </is>
      </c>
      <c r="E588" s="178">
        <f>IF($J588="NO","",IF($M588="","",$M588))</f>
        <v/>
      </c>
      <c r="F588" s="161" t="inlineStr">
        <is>
          <t>Dobarro Rubido, Eduardo</t>
        </is>
      </c>
      <c r="G588" s="177" t="inlineStr">
        <is>
          <t>Eduardo</t>
        </is>
      </c>
      <c r="H588" s="177" t="inlineStr">
        <is>
          <t>Dobarro</t>
        </is>
      </c>
      <c r="I588" s="177" t="inlineStr">
        <is>
          <t>Rubido</t>
        </is>
      </c>
      <c r="J588" s="152" t="inlineStr">
        <is>
          <t>SI</t>
        </is>
      </c>
      <c r="K588" s="177" t="inlineStr">
        <is>
          <t>Vicepresidente Negocio de Fragatas y Buques de Intervención NAVANTIA</t>
        </is>
      </c>
      <c r="L588" s="161" t="n"/>
      <c r="M588" s="162" t="inlineStr">
        <is>
          <t>VIP</t>
        </is>
      </c>
      <c r="N588" s="162">
        <f>IF($J588="NO","NO","SI")</f>
        <v/>
      </c>
      <c r="O588" s="162">
        <f>IF($J588="SI","🟢",IF($J588="NO","🔴","🟡"))</f>
        <v/>
      </c>
      <c r="P588" s="162" t="inlineStr"/>
    </row>
    <row r="589" ht="24" customHeight="1">
      <c r="A589" s="158" t="n">
        <v>588</v>
      </c>
      <c r="B589" s="158" t="n">
        <v>588</v>
      </c>
      <c r="C589" s="177" t="inlineStr">
        <is>
          <t>PROVEEDORES</t>
        </is>
      </c>
      <c r="D589" s="177" t="inlineStr">
        <is>
          <t>Rector</t>
        </is>
      </c>
      <c r="E589" s="178">
        <f>IF($J589="NO","",IF($M589="","",$M589))</f>
        <v/>
      </c>
      <c r="F589" s="161" t="inlineStr">
        <is>
          <t>Menéndez Gómez, Pablo</t>
        </is>
      </c>
      <c r="G589" s="177" t="inlineStr">
        <is>
          <t>Pablo</t>
        </is>
      </c>
      <c r="H589" s="177" t="inlineStr">
        <is>
          <t>Menéndez</t>
        </is>
      </c>
      <c r="I589" s="177" t="inlineStr">
        <is>
          <t>Gómez</t>
        </is>
      </c>
      <c r="J589" s="152" t="inlineStr">
        <is>
          <t>SI</t>
        </is>
      </c>
      <c r="K589" s="177" t="inlineStr">
        <is>
          <t>Director Comercial América, NAVANTIA</t>
        </is>
      </c>
      <c r="L589" s="161" t="n"/>
      <c r="M589" s="162" t="inlineStr">
        <is>
          <t>VIP</t>
        </is>
      </c>
      <c r="N589" s="162">
        <f>IF($J589="NO","NO","SI")</f>
        <v/>
      </c>
      <c r="O589" s="162">
        <f>IF($J589="SI","🟢",IF($J589="NO","🔴","🟡"))</f>
        <v/>
      </c>
      <c r="P589" s="162" t="inlineStr"/>
    </row>
    <row r="590" ht="24" customHeight="1">
      <c r="A590" s="158" t="n">
        <v>589</v>
      </c>
      <c r="B590" s="158" t="n">
        <v>589</v>
      </c>
      <c r="C590" s="177" t="inlineStr">
        <is>
          <t>PROVEEDORES</t>
        </is>
      </c>
      <c r="D590" s="177" t="inlineStr">
        <is>
          <t>Rector</t>
        </is>
      </c>
      <c r="E590" s="178">
        <f>IF($J590="NO","",IF($M590="","",$M590))</f>
        <v/>
      </c>
      <c r="F590" s="161" t="inlineStr">
        <is>
          <t>Mateo , Gonzalo</t>
        </is>
      </c>
      <c r="G590" s="177" t="inlineStr">
        <is>
          <t>Gonzalo</t>
        </is>
      </c>
      <c r="H590" s="177" t="inlineStr">
        <is>
          <t>Mateo</t>
        </is>
      </c>
      <c r="I590" s="177" t="n"/>
      <c r="J590" s="156" t="inlineStr">
        <is>
          <t>PENDIENTE</t>
        </is>
      </c>
      <c r="K590" s="177" t="inlineStr">
        <is>
          <t>Director NAVANTIA</t>
        </is>
      </c>
      <c r="L590" s="161" t="n"/>
      <c r="M590" s="162" t="inlineStr">
        <is>
          <t>VIP</t>
        </is>
      </c>
      <c r="N590" s="162">
        <f>IF($J590="NO","NO","SI")</f>
        <v/>
      </c>
      <c r="O590" s="162">
        <f>IF($J590="SI","🟢",IF($J590="NO","🔴","🟡"))</f>
        <v/>
      </c>
      <c r="P590" s="162" t="inlineStr"/>
    </row>
    <row r="591" ht="24" customHeight="1">
      <c r="A591" s="158" t="n">
        <v>590</v>
      </c>
      <c r="B591" s="158" t="n">
        <v>590</v>
      </c>
      <c r="C591" s="161" t="inlineStr">
        <is>
          <t>PROVEEDORES</t>
        </is>
      </c>
      <c r="D591" s="161" t="inlineStr">
        <is>
          <t>Capitán de Navío (R)</t>
        </is>
      </c>
      <c r="E591" s="162">
        <f>IF($J591="NO","",IF($M591="","",$M591))</f>
        <v/>
      </c>
      <c r="F591" s="161" t="inlineStr">
        <is>
          <t>Johnson Aranda, Cristian</t>
        </is>
      </c>
      <c r="G591" s="161" t="inlineStr">
        <is>
          <t>Cristian</t>
        </is>
      </c>
      <c r="H591" s="161" t="inlineStr">
        <is>
          <t>Johnson</t>
        </is>
      </c>
      <c r="I591" s="161" t="inlineStr">
        <is>
          <t>Aranda</t>
        </is>
      </c>
      <c r="J591" s="152" t="inlineStr">
        <is>
          <t>SI</t>
        </is>
      </c>
      <c r="K591" s="161" t="inlineStr">
        <is>
          <t>Gerente General Consultoria Naval e Industrial</t>
        </is>
      </c>
      <c r="L591" s="161" t="n"/>
      <c r="M591" s="162" t="inlineStr">
        <is>
          <t>LATERAL</t>
        </is>
      </c>
      <c r="N591" s="162">
        <f>IF($J591="NO","NO","SI")</f>
        <v/>
      </c>
      <c r="O591" s="162">
        <f>IF($J591="SI","🟢",IF($J591="NO","🔴","🟡"))</f>
        <v/>
      </c>
      <c r="P591" s="162" t="inlineStr"/>
    </row>
    <row r="592" ht="24" customHeight="1">
      <c r="A592" s="158" t="n">
        <v>591</v>
      </c>
      <c r="B592" s="158" t="n">
        <v>591</v>
      </c>
      <c r="C592" s="177" t="inlineStr">
        <is>
          <t>PROVEEDORES</t>
        </is>
      </c>
      <c r="D592" s="177" t="inlineStr">
        <is>
          <t>Rector</t>
        </is>
      </c>
      <c r="E592" s="178">
        <f>IF($J592="NO","",IF($M592="","",$M592))</f>
        <v/>
      </c>
      <c r="F592" s="161" t="inlineStr">
        <is>
          <t>Fernández , Pablo</t>
        </is>
      </c>
      <c r="G592" s="177" t="inlineStr">
        <is>
          <t>Pablo</t>
        </is>
      </c>
      <c r="H592" s="177" t="inlineStr">
        <is>
          <t>Fernández</t>
        </is>
      </c>
      <c r="I592" s="177" t="n"/>
      <c r="J592" s="152" t="inlineStr">
        <is>
          <t>SI</t>
        </is>
      </c>
      <c r="K592" s="177" t="inlineStr">
        <is>
          <t>Director Corporativo Grupo Fernandez Jove</t>
        </is>
      </c>
      <c r="L592" s="161" t="n"/>
      <c r="M592" s="162" t="inlineStr">
        <is>
          <t>VIP</t>
        </is>
      </c>
      <c r="N592" s="162">
        <f>IF($J592="NO","NO","SI")</f>
        <v/>
      </c>
      <c r="O592" s="162">
        <f>IF($J592="SI","🟢",IF($J592="NO","🔴","🟡"))</f>
        <v/>
      </c>
      <c r="P592" s="162" t="inlineStr"/>
    </row>
    <row r="593" ht="24" customHeight="1">
      <c r="A593" s="158" t="n">
        <v>592</v>
      </c>
      <c r="B593" s="158" t="n">
        <v>592</v>
      </c>
      <c r="C593" s="177" t="inlineStr">
        <is>
          <t>PROVEEDORES</t>
        </is>
      </c>
      <c r="D593" s="177" t="inlineStr">
        <is>
          <t>Rector</t>
        </is>
      </c>
      <c r="E593" s="178">
        <f>IF($J593="NO","",IF($M593="","",$M593))</f>
        <v/>
      </c>
      <c r="F593" s="161" t="inlineStr">
        <is>
          <t>Navarro , Luis</t>
        </is>
      </c>
      <c r="G593" s="177" t="inlineStr">
        <is>
          <t>Luis</t>
        </is>
      </c>
      <c r="H593" s="177" t="inlineStr">
        <is>
          <t>Navarro</t>
        </is>
      </c>
      <c r="I593" s="177" t="n"/>
      <c r="J593" s="152" t="inlineStr">
        <is>
          <t>SI</t>
        </is>
      </c>
      <c r="K593" s="177" t="inlineStr">
        <is>
          <t>Director Comercial Fernández Jove Comercial e Ingenieria S.L.</t>
        </is>
      </c>
      <c r="L593" s="161" t="n"/>
      <c r="M593" s="162" t="inlineStr">
        <is>
          <t>LATERAL</t>
        </is>
      </c>
      <c r="N593" s="162">
        <f>IF($J593="NO","NO","SI")</f>
        <v/>
      </c>
      <c r="O593" s="162">
        <f>IF($J593="SI","🟢",IF($J593="NO","🔴","🟡"))</f>
        <v/>
      </c>
      <c r="P593" s="162" t="inlineStr"/>
    </row>
    <row r="594" ht="24" customHeight="1">
      <c r="A594" s="158" t="n">
        <v>593</v>
      </c>
      <c r="B594" s="158" t="n">
        <v>593</v>
      </c>
      <c r="C594" s="161" t="inlineStr">
        <is>
          <t>PROVEEDORES</t>
        </is>
      </c>
      <c r="D594" s="161" t="inlineStr"/>
      <c r="E594" s="162">
        <f>IF($J594="NO","",IF($M594="","",$M594))</f>
        <v/>
      </c>
      <c r="F594" s="161" t="inlineStr">
        <is>
          <t>Álvarez Ordoñez, Federico</t>
        </is>
      </c>
      <c r="G594" s="161" t="inlineStr">
        <is>
          <t>Federico</t>
        </is>
      </c>
      <c r="H594" s="161" t="inlineStr">
        <is>
          <t>Álvarez</t>
        </is>
      </c>
      <c r="I594" s="161" t="inlineStr">
        <is>
          <t>Ordoñez</t>
        </is>
      </c>
      <c r="J594" s="156" t="inlineStr">
        <is>
          <t>PENDIENTE</t>
        </is>
      </c>
      <c r="K594" s="161" t="inlineStr">
        <is>
          <t>Gerente Comercial División Marina GHENOVA</t>
        </is>
      </c>
      <c r="L594" s="161" t="n"/>
      <c r="M594" s="162" t="inlineStr">
        <is>
          <t>VIP</t>
        </is>
      </c>
      <c r="N594" s="162">
        <f>IF($J594="NO","NO","SI")</f>
        <v/>
      </c>
      <c r="O594" s="162">
        <f>IF($J594="SI","🟢",IF($J594="NO","🔴","🟡"))</f>
        <v/>
      </c>
      <c r="P594" s="162" t="inlineStr"/>
    </row>
    <row r="595" ht="24" customHeight="1">
      <c r="A595" s="158" t="n">
        <v>594</v>
      </c>
      <c r="B595" s="158" t="n">
        <v>594</v>
      </c>
      <c r="C595" s="177" t="inlineStr">
        <is>
          <t>PROVEEDORES</t>
        </is>
      </c>
      <c r="D595" s="177" t="inlineStr">
        <is>
          <t>Rector</t>
        </is>
      </c>
      <c r="E595" s="178">
        <f>IF($J595="NO","",IF($M595="","",$M595))</f>
        <v/>
      </c>
      <c r="F595" s="161" t="inlineStr">
        <is>
          <t>Campoy Zuasti, Carlos</t>
        </is>
      </c>
      <c r="G595" s="177" t="inlineStr">
        <is>
          <t>Carlos</t>
        </is>
      </c>
      <c r="H595" s="177" t="inlineStr">
        <is>
          <t>Campoy</t>
        </is>
      </c>
      <c r="I595" s="177" t="inlineStr">
        <is>
          <t>Zuasti</t>
        </is>
      </c>
      <c r="J595" s="157" t="inlineStr">
        <is>
          <t>NO</t>
        </is>
      </c>
      <c r="K595" s="177" t="inlineStr">
        <is>
          <t>Director y Dueno de Oficina Técnica ABANCE</t>
        </is>
      </c>
      <c r="L595" s="161" t="n"/>
      <c r="M595" s="162" t="inlineStr"/>
      <c r="N595" s="162">
        <f>IF($J595="NO","NO","SI")</f>
        <v/>
      </c>
      <c r="O595" s="162">
        <f>IF($J595="SI","🟢",IF($J595="NO","🔴","🟡"))</f>
        <v/>
      </c>
      <c r="P595" s="162" t="inlineStr"/>
    </row>
    <row r="596" ht="24" customHeight="1">
      <c r="A596" s="158" t="n">
        <v>595</v>
      </c>
      <c r="B596" s="158" t="n">
        <v>595</v>
      </c>
      <c r="C596" s="161" t="inlineStr">
        <is>
          <t>PROVEEDORES</t>
        </is>
      </c>
      <c r="D596" s="161" t="inlineStr"/>
      <c r="E596" s="162">
        <f>IF($J596="NO","",IF($M596="","",$M596))</f>
        <v/>
      </c>
      <c r="F596" s="161" t="inlineStr">
        <is>
          <t>Spikin , Juan Ignacio</t>
        </is>
      </c>
      <c r="G596" s="161" t="inlineStr">
        <is>
          <t>Juan Ignacio</t>
        </is>
      </c>
      <c r="H596" s="161" t="inlineStr">
        <is>
          <t>Spikin</t>
        </is>
      </c>
      <c r="I596" s="161" t="n"/>
      <c r="J596" s="156" t="inlineStr">
        <is>
          <t>PENDIENTE</t>
        </is>
      </c>
      <c r="K596" s="161" t="inlineStr">
        <is>
          <t>Gerente Operaciones Astillero CALBUCO</t>
        </is>
      </c>
      <c r="L596" s="161" t="n"/>
      <c r="M596" s="162" t="inlineStr">
        <is>
          <t>LATERAL</t>
        </is>
      </c>
      <c r="N596" s="162">
        <f>IF($J596="NO","NO","SI")</f>
        <v/>
      </c>
      <c r="O596" s="162">
        <f>IF($J596="SI","🟢",IF($J596="NO","🔴","🟡"))</f>
        <v/>
      </c>
      <c r="P596" s="162" t="inlineStr"/>
    </row>
    <row r="597" ht="24" customFormat="1" customHeight="1" s="77" thickBot="1">
      <c r="A597" s="158" t="n">
        <v>596</v>
      </c>
      <c r="B597" s="158" t="n">
        <v>596</v>
      </c>
      <c r="C597" s="161" t="inlineStr">
        <is>
          <t>PROVEEDORES</t>
        </is>
      </c>
      <c r="D597" s="161" t="inlineStr"/>
      <c r="E597" s="162">
        <f>IF($J597="NO","",IF($M597="","",$M597))</f>
        <v/>
      </c>
      <c r="F597" s="161" t="inlineStr">
        <is>
          <t>Bacigalupo Falcón, Héctor</t>
        </is>
      </c>
      <c r="G597" s="161" t="inlineStr">
        <is>
          <t>Héctor</t>
        </is>
      </c>
      <c r="H597" s="161" t="inlineStr">
        <is>
          <t>Bacigalupo</t>
        </is>
      </c>
      <c r="I597" s="161" t="inlineStr">
        <is>
          <t>Falcón</t>
        </is>
      </c>
      <c r="J597" s="156" t="inlineStr">
        <is>
          <t>PENDIENTE</t>
        </is>
      </c>
      <c r="K597" s="161" t="inlineStr">
        <is>
          <t>Gerente General SONAPESCA</t>
        </is>
      </c>
      <c r="L597" s="161" t="n"/>
      <c r="M597" s="162" t="inlineStr">
        <is>
          <t>VIP</t>
        </is>
      </c>
      <c r="N597" s="162">
        <f>IF($J597="NO","NO","SI")</f>
        <v/>
      </c>
      <c r="O597" s="162">
        <f>IF($J597="SI","🟢",IF($J597="NO","🔴","🟡"))</f>
        <v/>
      </c>
      <c r="P597" s="162" t="inlineStr"/>
    </row>
    <row r="598" ht="24" customHeight="1">
      <c r="A598" s="158" t="n">
        <v>597</v>
      </c>
      <c r="B598" s="158" t="n">
        <v>597</v>
      </c>
      <c r="C598" s="180" t="inlineStr">
        <is>
          <t xml:space="preserve">ASMAR </t>
        </is>
      </c>
      <c r="D598" s="180" t="inlineStr">
        <is>
          <t>Capitán de Navío</t>
        </is>
      </c>
      <c r="E598" s="181">
        <f>IF($J598="NO","",IF($M598="","",$M598))</f>
        <v/>
      </c>
      <c r="F598" s="161" t="inlineStr">
        <is>
          <t>Callejas Quiróz, Juan</t>
        </is>
      </c>
      <c r="G598" s="180" t="inlineStr">
        <is>
          <t>Juan</t>
        </is>
      </c>
      <c r="H598" s="180" t="inlineStr">
        <is>
          <t>Callejas</t>
        </is>
      </c>
      <c r="I598" s="180" t="inlineStr">
        <is>
          <t>Quiróz</t>
        </is>
      </c>
      <c r="J598" s="152" t="inlineStr">
        <is>
          <t>SI</t>
        </is>
      </c>
      <c r="K598" s="180" t="inlineStr">
        <is>
          <t>Administrador ASMAR(M)</t>
        </is>
      </c>
      <c r="L598" s="161" t="n"/>
      <c r="M598" s="162" t="inlineStr">
        <is>
          <t>VIP</t>
        </is>
      </c>
      <c r="N598" s="162">
        <f>IF($J598="NO","NO","SI")</f>
        <v/>
      </c>
      <c r="O598" s="162">
        <f>IF($J598="SI","🟢",IF($J598="NO","🔴","🟡"))</f>
        <v/>
      </c>
      <c r="P598" s="162" t="inlineStr"/>
    </row>
    <row r="599" ht="24" customHeight="1">
      <c r="A599" s="158" t="n">
        <v>598</v>
      </c>
      <c r="B599" s="158" t="n">
        <v>598</v>
      </c>
      <c r="C599" s="161" t="inlineStr">
        <is>
          <t xml:space="preserve">ASMAR </t>
        </is>
      </c>
      <c r="D599" s="161" t="inlineStr">
        <is>
          <t>Capitán de Navío</t>
        </is>
      </c>
      <c r="E599" s="164">
        <f>IF($J599="NO","",IF($M599="","",$M599))</f>
        <v/>
      </c>
      <c r="F599" s="161" t="inlineStr">
        <is>
          <t>Illanes Guerra, Sebastián</t>
        </is>
      </c>
      <c r="G599" s="161" t="inlineStr">
        <is>
          <t>Sebastián</t>
        </is>
      </c>
      <c r="H599" s="161" t="inlineStr">
        <is>
          <t>Illanes</t>
        </is>
      </c>
      <c r="I599" s="161" t="inlineStr">
        <is>
          <t>Guerra</t>
        </is>
      </c>
      <c r="J599" s="152" t="inlineStr">
        <is>
          <t>SI</t>
        </is>
      </c>
      <c r="K599" s="161" t="inlineStr">
        <is>
          <t>Administrador ASMAR(V)</t>
        </is>
      </c>
      <c r="L599" s="161" t="n"/>
      <c r="M599" s="162" t="inlineStr">
        <is>
          <t>VIP</t>
        </is>
      </c>
      <c r="N599" s="162">
        <f>IF($J599="NO","NO","SI")</f>
        <v/>
      </c>
      <c r="O599" s="162">
        <f>IF($J599="SI","🟢",IF($J599="NO","🔴","🟡"))</f>
        <v/>
      </c>
      <c r="P599" s="162" t="inlineStr"/>
    </row>
    <row r="600" ht="24" customHeight="1">
      <c r="A600" s="158" t="n">
        <v>599</v>
      </c>
      <c r="B600" s="158" t="n">
        <v>599</v>
      </c>
      <c r="C600" s="180" t="inlineStr">
        <is>
          <t xml:space="preserve">ASMAR </t>
        </is>
      </c>
      <c r="D600" s="180" t="inlineStr">
        <is>
          <t>Capitán de Navío</t>
        </is>
      </c>
      <c r="E600" s="181">
        <f>IF($J600="NO","",IF($M600="","",$M600))</f>
        <v/>
      </c>
      <c r="F600" s="161" t="inlineStr">
        <is>
          <t>Castillo Vallejos, Rafael</t>
        </is>
      </c>
      <c r="G600" s="180" t="inlineStr">
        <is>
          <t>Rafael</t>
        </is>
      </c>
      <c r="H600" s="180" t="inlineStr">
        <is>
          <t>Castillo</t>
        </is>
      </c>
      <c r="I600" s="180" t="inlineStr">
        <is>
          <t>Vallejos</t>
        </is>
      </c>
      <c r="J600" s="152" t="inlineStr">
        <is>
          <t>SI</t>
        </is>
      </c>
      <c r="K600" s="180" t="inlineStr">
        <is>
          <t>Admistrador ASMAR (T)</t>
        </is>
      </c>
      <c r="L600" s="161" t="n"/>
      <c r="M600" s="162" t="inlineStr">
        <is>
          <t>VIP</t>
        </is>
      </c>
      <c r="N600" s="162">
        <f>IF($J600="NO","NO","SI")</f>
        <v/>
      </c>
      <c r="O600" s="162">
        <f>IF($J600="SI","🟢",IF($J600="NO","🔴","🟡"))</f>
        <v/>
      </c>
      <c r="P600" s="162" t="inlineStr"/>
    </row>
    <row r="601" ht="24" customHeight="1">
      <c r="A601" s="158" t="n">
        <v>600</v>
      </c>
      <c r="B601" s="158" t="n">
        <v>600</v>
      </c>
      <c r="C601" s="180" t="inlineStr">
        <is>
          <t>ASMAR DIRECCIÓN</t>
        </is>
      </c>
      <c r="D601" s="180" t="inlineStr">
        <is>
          <t>Capitán de Navío</t>
        </is>
      </c>
      <c r="E601" s="181">
        <f>IF($J601="NO","",IF($M601="","",$M601))</f>
        <v/>
      </c>
      <c r="F601" s="161" t="inlineStr">
        <is>
          <t>Makray Baylaucq, Luis</t>
        </is>
      </c>
      <c r="G601" s="180" t="inlineStr">
        <is>
          <t>Luis</t>
        </is>
      </c>
      <c r="H601" s="180" t="inlineStr">
        <is>
          <t>Makray</t>
        </is>
      </c>
      <c r="I601" s="180" t="inlineStr">
        <is>
          <t>Baylaucq</t>
        </is>
      </c>
      <c r="J601" s="152" t="inlineStr">
        <is>
          <t>SI</t>
        </is>
      </c>
      <c r="K601" s="180" t="inlineStr">
        <is>
          <t>Subdirector ASMAR</t>
        </is>
      </c>
      <c r="L601" s="161" t="n"/>
      <c r="M601" s="162" t="inlineStr">
        <is>
          <t>VIP</t>
        </is>
      </c>
      <c r="N601" s="162">
        <f>IF($J601="NO","NO","SI")</f>
        <v/>
      </c>
      <c r="O601" s="162">
        <f>IF($J601="SI","🟢",IF($J601="NO","🔴","🟡"))</f>
        <v/>
      </c>
      <c r="P601" s="162" t="inlineStr"/>
    </row>
    <row r="602" ht="24" customHeight="1">
      <c r="A602" s="158" t="n">
        <v>601</v>
      </c>
      <c r="B602" s="158" t="n">
        <v>601</v>
      </c>
      <c r="C602" s="163" t="inlineStr">
        <is>
          <t>ASMAR DIRECCIÓN</t>
        </is>
      </c>
      <c r="D602" s="163" t="inlineStr">
        <is>
          <t>Capitán de Navío (R)</t>
        </is>
      </c>
      <c r="E602" s="164">
        <f>IF($J602="NO","",IF($M602="","",$M602))</f>
        <v/>
      </c>
      <c r="F602" s="161" t="inlineStr">
        <is>
          <t>Terrazas Michell, Jorge</t>
        </is>
      </c>
      <c r="G602" s="163" t="inlineStr">
        <is>
          <t>Jorge</t>
        </is>
      </c>
      <c r="H602" s="163" t="inlineStr">
        <is>
          <t>Terrazas</t>
        </is>
      </c>
      <c r="I602" s="163" t="inlineStr">
        <is>
          <t>Michell</t>
        </is>
      </c>
      <c r="J602" s="152" t="inlineStr">
        <is>
          <t>SI</t>
        </is>
      </c>
      <c r="K602" s="163" t="inlineStr">
        <is>
          <t>Secretario General</t>
        </is>
      </c>
      <c r="L602" s="161" t="n"/>
      <c r="M602" s="162" t="inlineStr">
        <is>
          <t>VIP</t>
        </is>
      </c>
      <c r="N602" s="162">
        <f>IF($J602="NO","NO","SI")</f>
        <v/>
      </c>
      <c r="O602" s="162">
        <f>IF($J602="SI","🟢",IF($J602="NO","🔴","🟡"))</f>
        <v/>
      </c>
      <c r="P602" s="162" t="inlineStr"/>
    </row>
    <row r="603" ht="24" customHeight="1">
      <c r="A603" s="158" t="n">
        <v>602</v>
      </c>
      <c r="B603" s="158" t="n">
        <v>602</v>
      </c>
      <c r="C603" s="180" t="inlineStr">
        <is>
          <t>ASMAR DIRECCIÓN</t>
        </is>
      </c>
      <c r="D603" s="180" t="inlineStr">
        <is>
          <t>Vicealmirante</t>
        </is>
      </c>
      <c r="E603" s="181">
        <f>IF($J603="NO","",IF($M603="","",$M603))</f>
        <v/>
      </c>
      <c r="F603" s="161" t="inlineStr">
        <is>
          <t>Niemann Figari, Pablo</t>
        </is>
      </c>
      <c r="G603" s="180" t="inlineStr">
        <is>
          <t>Pablo</t>
        </is>
      </c>
      <c r="H603" s="180" t="inlineStr">
        <is>
          <t>Niemann</t>
        </is>
      </c>
      <c r="I603" s="180" t="inlineStr">
        <is>
          <t>Figari</t>
        </is>
      </c>
      <c r="J603" s="152" t="inlineStr">
        <is>
          <t>SI</t>
        </is>
      </c>
      <c r="K603" s="180" t="inlineStr">
        <is>
          <t>Gerente de Asuntos Corporativos</t>
        </is>
      </c>
      <c r="L603" s="161" t="n"/>
      <c r="M603" s="162" t="inlineStr">
        <is>
          <t>VIP</t>
        </is>
      </c>
      <c r="N603" s="162">
        <f>IF($J603="NO","NO","SI")</f>
        <v/>
      </c>
      <c r="O603" s="162">
        <f>IF($J603="SI","🟢",IF($J603="NO","🔴","🟡"))</f>
        <v/>
      </c>
      <c r="P603" s="162" t="inlineStr"/>
    </row>
    <row r="604" ht="24" customHeight="1">
      <c r="A604" s="158" t="n">
        <v>603</v>
      </c>
      <c r="B604" s="158" t="n">
        <v>603</v>
      </c>
      <c r="C604" s="163" t="inlineStr">
        <is>
          <t>ASMAR DIRECCIÓN</t>
        </is>
      </c>
      <c r="D604" s="163" t="inlineStr">
        <is>
          <t>Contraalmirante</t>
        </is>
      </c>
      <c r="E604" s="164">
        <f>IF($J604="NO","",IF($M604="","",$M604))</f>
        <v/>
      </c>
      <c r="F604" s="161" t="inlineStr">
        <is>
          <t>Sotomayor Bustamante, Jaime</t>
        </is>
      </c>
      <c r="G604" s="163" t="inlineStr">
        <is>
          <t>Jaime</t>
        </is>
      </c>
      <c r="H604" s="163" t="inlineStr">
        <is>
          <t>Sotomayor</t>
        </is>
      </c>
      <c r="I604" s="163" t="inlineStr">
        <is>
          <t>Bustamante</t>
        </is>
      </c>
      <c r="J604" s="152" t="inlineStr">
        <is>
          <t>SI</t>
        </is>
      </c>
      <c r="K604" s="163" t="inlineStr">
        <is>
          <t>Gerente Comercial Corporativo</t>
        </is>
      </c>
      <c r="L604" s="161" t="n"/>
      <c r="M604" s="162" t="inlineStr">
        <is>
          <t>VIP</t>
        </is>
      </c>
      <c r="N604" s="162">
        <f>IF($J604="NO","NO","SI")</f>
        <v/>
      </c>
      <c r="O604" s="162">
        <f>IF($J604="SI","🟢",IF($J604="NO","🔴","🟡"))</f>
        <v/>
      </c>
      <c r="P604" s="162" t="inlineStr"/>
    </row>
    <row r="605" ht="24" customHeight="1">
      <c r="A605" s="158" t="n">
        <v>604</v>
      </c>
      <c r="B605" s="158" t="n">
        <v>604</v>
      </c>
      <c r="C605" s="180" t="inlineStr">
        <is>
          <t>ASMAR DIRECCIÓN</t>
        </is>
      </c>
      <c r="D605" s="180" t="inlineStr">
        <is>
          <t>Contraalmirante</t>
        </is>
      </c>
      <c r="E605" s="181">
        <f>IF($J605="NO","",IF($M605="","",$M605))</f>
        <v/>
      </c>
      <c r="F605" s="161" t="inlineStr">
        <is>
          <t>Cabrera Crespo, Guido</t>
        </is>
      </c>
      <c r="G605" s="180" t="inlineStr">
        <is>
          <t>Guido</t>
        </is>
      </c>
      <c r="H605" s="180" t="inlineStr">
        <is>
          <t>Cabrera</t>
        </is>
      </c>
      <c r="I605" s="180" t="inlineStr">
        <is>
          <t>Crespo</t>
        </is>
      </c>
      <c r="J605" s="152" t="inlineStr">
        <is>
          <t>SI</t>
        </is>
      </c>
      <c r="K605" s="180" t="inlineStr">
        <is>
          <t>Auditor Corporativo</t>
        </is>
      </c>
      <c r="L605" s="161" t="n"/>
      <c r="M605" s="162" t="inlineStr">
        <is>
          <t>VIP</t>
        </is>
      </c>
      <c r="N605" s="162">
        <f>IF($J605="NO","NO","SI")</f>
        <v/>
      </c>
      <c r="O605" s="162">
        <f>IF($J605="SI","🟢",IF($J605="NO","🔴","🟡"))</f>
        <v/>
      </c>
      <c r="P605" s="162" t="inlineStr"/>
    </row>
    <row r="606" ht="24" customHeight="1">
      <c r="A606" s="158" t="n">
        <v>605</v>
      </c>
      <c r="B606" s="158" t="n">
        <v>605</v>
      </c>
      <c r="C606" s="163" t="inlineStr">
        <is>
          <t>ASMAR DIRECCIÓN</t>
        </is>
      </c>
      <c r="D606" s="161" t="inlineStr">
        <is>
          <t>Contraalmirante</t>
        </is>
      </c>
      <c r="E606" s="164">
        <f>IF($J606="NO","",IF($M606="","",$M606))</f>
        <v/>
      </c>
      <c r="F606" s="161" t="inlineStr">
        <is>
          <t>Cereceda Valenzuela, Claudio</t>
        </is>
      </c>
      <c r="G606" s="161" t="inlineStr">
        <is>
          <t>Claudio</t>
        </is>
      </c>
      <c r="H606" s="161" t="inlineStr">
        <is>
          <t>Cereceda</t>
        </is>
      </c>
      <c r="I606" s="161" t="inlineStr">
        <is>
          <t>Valenzuela</t>
        </is>
      </c>
      <c r="J606" s="152" t="inlineStr">
        <is>
          <t>SI</t>
        </is>
      </c>
      <c r="K606" s="161" t="inlineStr">
        <is>
          <t>Fiscal</t>
        </is>
      </c>
      <c r="L606" s="161" t="n"/>
      <c r="M606" s="162" t="inlineStr">
        <is>
          <t>VIP</t>
        </is>
      </c>
      <c r="N606" s="162">
        <f>IF($J606="NO","NO","SI")</f>
        <v/>
      </c>
      <c r="O606" s="162">
        <f>IF($J606="SI","🟢",IF($J606="NO","🔴","🟡"))</f>
        <v/>
      </c>
      <c r="P606" s="162" t="inlineStr"/>
    </row>
    <row r="607" ht="24" customHeight="1">
      <c r="A607" s="158" t="n">
        <v>606</v>
      </c>
      <c r="B607" s="158" t="n">
        <v>606</v>
      </c>
      <c r="C607" s="180" t="inlineStr">
        <is>
          <t>ASMAR DIRECCIÓN</t>
        </is>
      </c>
      <c r="D607" s="180" t="inlineStr">
        <is>
          <t>Contraalmirante</t>
        </is>
      </c>
      <c r="E607" s="181">
        <f>IF($J607="NO","",IF($M607="","",$M607))</f>
        <v/>
      </c>
      <c r="F607" s="161" t="inlineStr">
        <is>
          <t>Kohler Gary, Luis</t>
        </is>
      </c>
      <c r="G607" s="180" t="inlineStr">
        <is>
          <t>Luis</t>
        </is>
      </c>
      <c r="H607" s="180" t="inlineStr">
        <is>
          <t>Kohler</t>
        </is>
      </c>
      <c r="I607" s="180" t="inlineStr">
        <is>
          <t>Gary</t>
        </is>
      </c>
      <c r="J607" s="152" t="inlineStr">
        <is>
          <t>SI</t>
        </is>
      </c>
      <c r="K607" s="180" t="inlineStr">
        <is>
          <t>Gerente Corp. Operaciones</t>
        </is>
      </c>
      <c r="L607" s="161" t="n"/>
      <c r="M607" s="162" t="inlineStr">
        <is>
          <t>VIP</t>
        </is>
      </c>
      <c r="N607" s="162">
        <f>IF($J607="NO","NO","SI")</f>
        <v/>
      </c>
      <c r="O607" s="162">
        <f>IF($J607="SI","🟢",IF($J607="NO","🔴","🟡"))</f>
        <v/>
      </c>
      <c r="P607" s="162" t="inlineStr"/>
    </row>
    <row r="608" ht="24" customHeight="1">
      <c r="A608" s="158" t="n">
        <v>607</v>
      </c>
      <c r="B608" s="158" t="n">
        <v>607</v>
      </c>
      <c r="C608" s="161" t="inlineStr">
        <is>
          <t>ASMAR DIRECCIÓN</t>
        </is>
      </c>
      <c r="D608" s="161" t="inlineStr">
        <is>
          <t>Vicealmirante</t>
        </is>
      </c>
      <c r="E608" s="164">
        <f>IF($J608="NO","",IF($M608="","",$M608))</f>
        <v/>
      </c>
      <c r="F608" s="161" t="inlineStr">
        <is>
          <t>Ramos Perez, Cristian</t>
        </is>
      </c>
      <c r="G608" s="161" t="inlineStr">
        <is>
          <t>Cristian</t>
        </is>
      </c>
      <c r="H608" s="161" t="inlineStr">
        <is>
          <t>Ramos</t>
        </is>
      </c>
      <c r="I608" s="161" t="inlineStr">
        <is>
          <t>Perez</t>
        </is>
      </c>
      <c r="J608" s="152" t="inlineStr">
        <is>
          <t>SI</t>
        </is>
      </c>
      <c r="K608" s="161" t="inlineStr">
        <is>
          <t>Gerente Corp. Planificación y Desarrollo</t>
        </is>
      </c>
      <c r="L608" s="161" t="n"/>
      <c r="M608" s="162" t="inlineStr">
        <is>
          <t>VIP</t>
        </is>
      </c>
      <c r="N608" s="162">
        <f>IF($J608="NO","NO","SI")</f>
        <v/>
      </c>
      <c r="O608" s="162">
        <f>IF($J608="SI","🟢",IF($J608="NO","🔴","🟡"))</f>
        <v/>
      </c>
      <c r="P608" s="162" t="inlineStr"/>
    </row>
    <row r="609" ht="24" customHeight="1">
      <c r="A609" s="158" t="n">
        <v>608</v>
      </c>
      <c r="B609" s="158" t="n">
        <v>608</v>
      </c>
      <c r="C609" s="180" t="inlineStr">
        <is>
          <t>ASMAR DIRECCIÓN</t>
        </is>
      </c>
      <c r="D609" s="180" t="inlineStr">
        <is>
          <t>Señor</t>
        </is>
      </c>
      <c r="E609" s="181">
        <f>IF($J609="NO","",IF($M609="","",$M609))</f>
        <v/>
      </c>
      <c r="F609" s="161" t="inlineStr">
        <is>
          <t>Gómez García, Francisco</t>
        </is>
      </c>
      <c r="G609" s="180" t="inlineStr">
        <is>
          <t>Francisco</t>
        </is>
      </c>
      <c r="H609" s="180" t="inlineStr">
        <is>
          <t>Gómez</t>
        </is>
      </c>
      <c r="I609" s="180" t="inlineStr">
        <is>
          <t>García</t>
        </is>
      </c>
      <c r="J609" s="152" t="inlineStr">
        <is>
          <t>SI</t>
        </is>
      </c>
      <c r="K609" s="180" t="inlineStr">
        <is>
          <t>Gerente Corporativo de Finanzas (S)</t>
        </is>
      </c>
      <c r="L609" s="161" t="n"/>
      <c r="M609" s="162" t="inlineStr">
        <is>
          <t>VIP</t>
        </is>
      </c>
      <c r="N609" s="162">
        <f>IF($J609="NO","NO","SI")</f>
        <v/>
      </c>
      <c r="O609" s="162">
        <f>IF($J609="SI","🟢",IF($J609="NO","🔴","🟡"))</f>
        <v/>
      </c>
      <c r="P609" s="162" t="inlineStr"/>
    </row>
    <row r="610" ht="24" customHeight="1">
      <c r="A610" s="158" t="n">
        <v>609</v>
      </c>
      <c r="B610" s="158" t="n">
        <v>609</v>
      </c>
      <c r="C610" s="161" t="inlineStr">
        <is>
          <t>ASMAR DIRECCIÓN</t>
        </is>
      </c>
      <c r="D610" s="161" t="inlineStr">
        <is>
          <t>Vicealmirante</t>
        </is>
      </c>
      <c r="E610" s="164">
        <f>IF($J610="NO","",IF($M610="","",$M610))</f>
        <v/>
      </c>
      <c r="F610" s="161" t="inlineStr">
        <is>
          <t>Stagno Canziani, Giancarlo</t>
        </is>
      </c>
      <c r="G610" s="161" t="inlineStr">
        <is>
          <t>Giancarlo</t>
        </is>
      </c>
      <c r="H610" s="161" t="inlineStr">
        <is>
          <t>Stagno</t>
        </is>
      </c>
      <c r="I610" s="161" t="inlineStr">
        <is>
          <t>Canziani</t>
        </is>
      </c>
      <c r="J610" s="152" t="inlineStr">
        <is>
          <t>SI</t>
        </is>
      </c>
      <c r="K610" s="161" t="inlineStr">
        <is>
          <t>Gerente Corporativo de Personas</t>
        </is>
      </c>
      <c r="L610" s="161" t="n"/>
      <c r="M610" s="162" t="inlineStr">
        <is>
          <t>VIP</t>
        </is>
      </c>
      <c r="N610" s="162">
        <f>IF($J610="NO","NO","SI")</f>
        <v/>
      </c>
      <c r="O610" s="162">
        <f>IF($J610="SI","🟢",IF($J610="NO","🔴","🟡"))</f>
        <v/>
      </c>
      <c r="P610" s="162" t="inlineStr"/>
    </row>
    <row r="611" ht="24" customHeight="1">
      <c r="A611" s="158" t="n">
        <v>610</v>
      </c>
      <c r="B611" s="158" t="n">
        <v>610</v>
      </c>
      <c r="C611" s="180" t="inlineStr">
        <is>
          <t>ASMAR DIRECCIÓN</t>
        </is>
      </c>
      <c r="D611" s="180" t="inlineStr">
        <is>
          <t>Señora</t>
        </is>
      </c>
      <c r="E611" s="181">
        <f>IF($J611="NO","",IF($M611="","",$M611))</f>
        <v/>
      </c>
      <c r="F611" s="161" t="inlineStr">
        <is>
          <t>Gonzalez Bustos, Sandra</t>
        </is>
      </c>
      <c r="G611" s="180" t="inlineStr">
        <is>
          <t>Sandra</t>
        </is>
      </c>
      <c r="H611" s="180" t="inlineStr">
        <is>
          <t>Gonzalez</t>
        </is>
      </c>
      <c r="I611" s="180" t="inlineStr">
        <is>
          <t>Bustos</t>
        </is>
      </c>
      <c r="J611" s="152" t="inlineStr">
        <is>
          <t>SI</t>
        </is>
      </c>
      <c r="K611" s="180" t="inlineStr">
        <is>
          <t>Jefe Corporativo RR.PP. Y Comunicaciones</t>
        </is>
      </c>
      <c r="L611" s="161" t="n"/>
      <c r="M611" s="162" t="inlineStr">
        <is>
          <t>VIP</t>
        </is>
      </c>
      <c r="N611" s="162">
        <f>IF($J611="NO","NO","SI")</f>
        <v/>
      </c>
      <c r="O611" s="162">
        <f>IF($J611="SI","🟢",IF($J611="NO","🔴","🟡"))</f>
        <v/>
      </c>
      <c r="P611" s="162" t="inlineStr"/>
    </row>
    <row r="612" ht="24" customHeight="1">
      <c r="A612" s="158" t="n">
        <v>611</v>
      </c>
      <c r="B612" s="158" t="n">
        <v>611</v>
      </c>
      <c r="C612" s="161" t="inlineStr">
        <is>
          <t>ASMAR DIRECCIÓN</t>
        </is>
      </c>
      <c r="D612" s="163" t="inlineStr">
        <is>
          <t>Vicealmirante</t>
        </is>
      </c>
      <c r="E612" s="164">
        <f>IF($J612="NO","",IF($M612="","",$M612))</f>
        <v/>
      </c>
      <c r="F612" s="161" t="inlineStr">
        <is>
          <t>Luttges Mathieu, Guillermo</t>
        </is>
      </c>
      <c r="G612" s="163" t="inlineStr">
        <is>
          <t>Guillermo</t>
        </is>
      </c>
      <c r="H612" s="163" t="inlineStr">
        <is>
          <t>Luttges</t>
        </is>
      </c>
      <c r="I612" s="163" t="inlineStr">
        <is>
          <t>Mathieu</t>
        </is>
      </c>
      <c r="J612" s="152" t="inlineStr">
        <is>
          <t>SI</t>
        </is>
      </c>
      <c r="K612" s="163" t="inlineStr">
        <is>
          <t>Gerente Corporativo  de Construcción Naval</t>
        </is>
      </c>
      <c r="L612" s="161" t="n"/>
      <c r="M612" s="162" t="inlineStr">
        <is>
          <t>VIP</t>
        </is>
      </c>
      <c r="N612" s="162">
        <f>IF($J612="NO","NO","SI")</f>
        <v/>
      </c>
      <c r="O612" s="162">
        <f>IF($J612="SI","🟢",IF($J612="NO","🔴","🟡"))</f>
        <v/>
      </c>
      <c r="P612" s="162" t="inlineStr"/>
    </row>
    <row r="613" ht="24" customHeight="1">
      <c r="A613" s="158" t="n">
        <v>612</v>
      </c>
      <c r="B613" s="158" t="n">
        <v>612</v>
      </c>
      <c r="C613" s="180" t="inlineStr">
        <is>
          <t>ASMAR DIRECCIÓN</t>
        </is>
      </c>
      <c r="D613" s="180" t="inlineStr">
        <is>
          <t>Capitán de Navío (R)</t>
        </is>
      </c>
      <c r="E613" s="181">
        <f>IF($J613="NO","",IF($M613="","",$M613))</f>
        <v/>
      </c>
      <c r="F613" s="161" t="inlineStr">
        <is>
          <t>Cornejo Sepúlveda, Orlando</t>
        </is>
      </c>
      <c r="G613" s="180" t="inlineStr">
        <is>
          <t>Orlando</t>
        </is>
      </c>
      <c r="H613" s="180" t="inlineStr">
        <is>
          <t>Cornejo</t>
        </is>
      </c>
      <c r="I613" s="180" t="inlineStr">
        <is>
          <t>Sepúlveda</t>
        </is>
      </c>
      <c r="J613" s="152" t="inlineStr">
        <is>
          <t>SI</t>
        </is>
      </c>
      <c r="K613" s="180" t="inlineStr">
        <is>
          <t>Jefe Corporativo Unidad de SS</t>
        </is>
      </c>
      <c r="L613" s="161" t="n"/>
      <c r="M613" s="162" t="inlineStr">
        <is>
          <t>LATERAL</t>
        </is>
      </c>
      <c r="N613" s="162">
        <f>IF($J613="NO","NO","SI")</f>
        <v/>
      </c>
      <c r="O613" s="162">
        <f>IF($J613="SI","🟢",IF($J613="NO","🔴","🟡"))</f>
        <v/>
      </c>
      <c r="P613" s="162" t="inlineStr"/>
    </row>
    <row r="614" ht="24" customHeight="1">
      <c r="A614" s="158" t="n">
        <v>613</v>
      </c>
      <c r="B614" s="158" t="n">
        <v>613</v>
      </c>
      <c r="C614" s="161" t="inlineStr">
        <is>
          <t>ASMAR DIRECCIÓN</t>
        </is>
      </c>
      <c r="D614" s="163" t="inlineStr"/>
      <c r="E614" s="164">
        <f>IF($J614="NO","",IF($M614="","",$M614))</f>
        <v/>
      </c>
      <c r="F614" s="161" t="inlineStr">
        <is>
          <t>Quintanal Quinteros, Carmen</t>
        </is>
      </c>
      <c r="G614" s="163" t="inlineStr">
        <is>
          <t>Carmen</t>
        </is>
      </c>
      <c r="H614" s="163" t="inlineStr">
        <is>
          <t>Quintanal</t>
        </is>
      </c>
      <c r="I614" s="163" t="inlineStr">
        <is>
          <t>Quinteros</t>
        </is>
      </c>
      <c r="J614" s="152" t="inlineStr">
        <is>
          <t>SI</t>
        </is>
      </c>
      <c r="K614" s="163" t="inlineStr">
        <is>
          <t>Asistente Ejecutiva Fiscalía</t>
        </is>
      </c>
      <c r="L614" s="161" t="n"/>
      <c r="M614" s="162" t="inlineStr">
        <is>
          <t>LATERAL</t>
        </is>
      </c>
      <c r="N614" s="162">
        <f>IF($J614="NO","NO","SI")</f>
        <v/>
      </c>
      <c r="O614" s="162">
        <f>IF($J614="SI","🟢",IF($J614="NO","🔴","🟡"))</f>
        <v/>
      </c>
      <c r="P614" s="162" t="inlineStr"/>
    </row>
    <row r="615" ht="24" customHeight="1">
      <c r="A615" s="158" t="n">
        <v>614</v>
      </c>
      <c r="B615" s="158" t="n">
        <v>614</v>
      </c>
      <c r="C615" s="180" t="inlineStr">
        <is>
          <t>ASMAR DIRECCIÓN</t>
        </is>
      </c>
      <c r="D615" s="180" t="inlineStr"/>
      <c r="E615" s="181">
        <f>IF($J615="NO","",IF($M615="","",$M615))</f>
        <v/>
      </c>
      <c r="F615" s="161" t="inlineStr">
        <is>
          <t>Salinas García, Londa</t>
        </is>
      </c>
      <c r="G615" s="180" t="inlineStr">
        <is>
          <t xml:space="preserve">Londa </t>
        </is>
      </c>
      <c r="H615" s="180" t="inlineStr">
        <is>
          <t>Salinas</t>
        </is>
      </c>
      <c r="I615" s="180" t="inlineStr">
        <is>
          <t>García</t>
        </is>
      </c>
      <c r="J615" s="152" t="inlineStr">
        <is>
          <t>SI</t>
        </is>
      </c>
      <c r="K615" s="180" t="inlineStr">
        <is>
          <t>Jefa de Adquisiciones y Contratos</t>
        </is>
      </c>
      <c r="L615" s="161" t="n"/>
      <c r="M615" s="162" t="inlineStr">
        <is>
          <t>LATERAL</t>
        </is>
      </c>
      <c r="N615" s="162">
        <f>IF($J615="NO","NO","SI")</f>
        <v/>
      </c>
      <c r="O615" s="162">
        <f>IF($J615="SI","🟢",IF($J615="NO","🔴","🟡"))</f>
        <v/>
      </c>
      <c r="P615" s="162" t="inlineStr"/>
    </row>
    <row r="616" ht="24" customHeight="1">
      <c r="A616" s="158" t="n">
        <v>615</v>
      </c>
      <c r="B616" s="158" t="n">
        <v>615</v>
      </c>
      <c r="C616" s="161" t="inlineStr">
        <is>
          <t>ASMAR DIRECCIÓN</t>
        </is>
      </c>
      <c r="D616" s="163" t="inlineStr"/>
      <c r="E616" s="164">
        <f>IF($J616="NO","",IF($M616="","",$M616))</f>
        <v/>
      </c>
      <c r="F616" s="161" t="inlineStr">
        <is>
          <t>Rojas Verdugo, Mónica</t>
        </is>
      </c>
      <c r="G616" s="163" t="inlineStr">
        <is>
          <t>Mónica</t>
        </is>
      </c>
      <c r="H616" s="163" t="inlineStr">
        <is>
          <t xml:space="preserve">Rojas </t>
        </is>
      </c>
      <c r="I616" s="163" t="inlineStr">
        <is>
          <t>Verdugo</t>
        </is>
      </c>
      <c r="J616" s="152" t="inlineStr">
        <is>
          <t>SI</t>
        </is>
      </c>
      <c r="K616" s="163" t="inlineStr">
        <is>
          <t>Jefa Corporativo de Unidad de Inversiones y Desarrollo</t>
        </is>
      </c>
      <c r="L616" s="161" t="n"/>
      <c r="M616" s="162" t="inlineStr">
        <is>
          <t>LATERAL</t>
        </is>
      </c>
      <c r="N616" s="162">
        <f>IF($J616="NO","NO","SI")</f>
        <v/>
      </c>
      <c r="O616" s="162">
        <f>IF($J616="SI","🟢",IF($J616="NO","🔴","🟡"))</f>
        <v/>
      </c>
      <c r="P616" s="162" t="inlineStr"/>
    </row>
    <row r="617" ht="24" customHeight="1">
      <c r="A617" s="158" t="n">
        <v>616</v>
      </c>
      <c r="B617" s="158" t="n">
        <v>616</v>
      </c>
      <c r="C617" s="180" t="inlineStr">
        <is>
          <t>ASMAR DIRECCIÓN</t>
        </is>
      </c>
      <c r="D617" s="180" t="inlineStr"/>
      <c r="E617" s="181">
        <f>IF($J617="NO","",IF($M617="","",$M617))</f>
        <v/>
      </c>
      <c r="F617" s="161" t="inlineStr">
        <is>
          <t>Toro Quezada, Ana</t>
        </is>
      </c>
      <c r="G617" s="180" t="inlineStr">
        <is>
          <t xml:space="preserve">Ana </t>
        </is>
      </c>
      <c r="H617" s="180" t="inlineStr">
        <is>
          <t>Toro</t>
        </is>
      </c>
      <c r="I617" s="180" t="inlineStr">
        <is>
          <t>Quezada</t>
        </is>
      </c>
      <c r="J617" s="152" t="inlineStr">
        <is>
          <t>SI</t>
        </is>
      </c>
      <c r="K617" s="180" t="inlineStr">
        <is>
          <t>Analista Control de Gestión Finanzas</t>
        </is>
      </c>
      <c r="L617" s="161" t="n"/>
      <c r="M617" s="162" t="inlineStr">
        <is>
          <t>LATERAL</t>
        </is>
      </c>
      <c r="N617" s="162">
        <f>IF($J617="NO","NO","SI")</f>
        <v/>
      </c>
      <c r="O617" s="162">
        <f>IF($J617="SI","🟢",IF($J617="NO","🔴","🟡"))</f>
        <v/>
      </c>
      <c r="P617" s="162" t="inlineStr"/>
    </row>
    <row r="618" ht="24" customHeight="1">
      <c r="A618" s="158" t="n">
        <v>617</v>
      </c>
      <c r="B618" s="158" t="n">
        <v>617</v>
      </c>
      <c r="C618" s="161" t="inlineStr">
        <is>
          <t>ASMAR DIRECCIÓN</t>
        </is>
      </c>
      <c r="D618" s="163" t="inlineStr"/>
      <c r="E618" s="164">
        <f>IF($J618="NO","",IF($M618="","",$M618))</f>
        <v/>
      </c>
      <c r="F618" s="161" t="inlineStr">
        <is>
          <t>Vicuña Bastías, Hilda</t>
        </is>
      </c>
      <c r="G618" s="163" t="inlineStr">
        <is>
          <t xml:space="preserve">Hilda </t>
        </is>
      </c>
      <c r="H618" s="163" t="inlineStr">
        <is>
          <t>Vicuña</t>
        </is>
      </c>
      <c r="I618" s="163" t="inlineStr">
        <is>
          <t>Bastías</t>
        </is>
      </c>
      <c r="J618" s="152" t="inlineStr">
        <is>
          <t>SI</t>
        </is>
      </c>
      <c r="K618" s="163" t="inlineStr">
        <is>
          <t>Contador Corporativo Serv. de Bienestar</t>
        </is>
      </c>
      <c r="L618" s="161" t="n"/>
      <c r="M618" s="162" t="inlineStr">
        <is>
          <t>LATERAL</t>
        </is>
      </c>
      <c r="N618" s="162">
        <f>IF($J618="NO","NO","SI")</f>
        <v/>
      </c>
      <c r="O618" s="162">
        <f>IF($J618="SI","🟢",IF($J618="NO","🔴","🟡"))</f>
        <v/>
      </c>
      <c r="P618" s="162" t="inlineStr"/>
    </row>
    <row r="619" ht="24" customHeight="1">
      <c r="A619" s="158" t="n">
        <v>618</v>
      </c>
      <c r="B619" s="158" t="n">
        <v>618</v>
      </c>
      <c r="C619" s="180" t="inlineStr">
        <is>
          <t>ASMAR DIRECCIÓN</t>
        </is>
      </c>
      <c r="D619" s="180" t="inlineStr"/>
      <c r="E619" s="181">
        <f>IF($J619="NO","",IF($M619="","",$M619))</f>
        <v/>
      </c>
      <c r="F619" s="161" t="inlineStr">
        <is>
          <t>Cordero Pulgar, Katya</t>
        </is>
      </c>
      <c r="G619" s="180" t="inlineStr">
        <is>
          <t>Katya</t>
        </is>
      </c>
      <c r="H619" s="180" t="inlineStr">
        <is>
          <t>Cordero</t>
        </is>
      </c>
      <c r="I619" s="180" t="inlineStr">
        <is>
          <t>Pulgar</t>
        </is>
      </c>
      <c r="J619" s="152" t="inlineStr">
        <is>
          <t>SI</t>
        </is>
      </c>
      <c r="K619" s="180" t="inlineStr">
        <is>
          <t xml:space="preserve">Asistente Ejecutiva Gerencia Corp. Planif. Des. </t>
        </is>
      </c>
      <c r="L619" s="161" t="n"/>
      <c r="M619" s="162" t="inlineStr">
        <is>
          <t>LATERAL</t>
        </is>
      </c>
      <c r="N619" s="162">
        <f>IF($J619="NO","NO","SI")</f>
        <v/>
      </c>
      <c r="O619" s="162">
        <f>IF($J619="SI","🟢",IF($J619="NO","🔴","🟡"))</f>
        <v/>
      </c>
      <c r="P619" s="162" t="inlineStr"/>
    </row>
    <row r="620" ht="24" customHeight="1">
      <c r="A620" s="158" t="n">
        <v>619</v>
      </c>
      <c r="B620" s="158" t="n">
        <v>619</v>
      </c>
      <c r="C620" s="161" t="inlineStr">
        <is>
          <t>ASMAR DIRECCIÓN</t>
        </is>
      </c>
      <c r="D620" s="163" t="inlineStr"/>
      <c r="E620" s="164">
        <f>IF($J620="NO","",IF($M620="","",$M620))</f>
        <v/>
      </c>
      <c r="F620" s="161" t="inlineStr">
        <is>
          <t>Montenegro Kellet, Ana María</t>
        </is>
      </c>
      <c r="G620" s="163" t="inlineStr">
        <is>
          <t>Ana María</t>
        </is>
      </c>
      <c r="H620" s="163" t="inlineStr">
        <is>
          <t>Montenegro</t>
        </is>
      </c>
      <c r="I620" s="163" t="inlineStr">
        <is>
          <t>Kellet</t>
        </is>
      </c>
      <c r="J620" s="152" t="inlineStr">
        <is>
          <t>SI</t>
        </is>
      </c>
      <c r="K620" s="163" t="inlineStr">
        <is>
          <t>Asistente Ejecutiva Gerencia Corporativa C.N.</t>
        </is>
      </c>
      <c r="L620" s="161" t="n"/>
      <c r="M620" s="162" t="inlineStr">
        <is>
          <t>LATERAL</t>
        </is>
      </c>
      <c r="N620" s="162">
        <f>IF($J620="NO","NO","SI")</f>
        <v/>
      </c>
      <c r="O620" s="162">
        <f>IF($J620="SI","🟢",IF($J620="NO","🔴","🟡"))</f>
        <v/>
      </c>
      <c r="P620" s="162" t="inlineStr"/>
    </row>
    <row r="621" ht="24" customHeight="1">
      <c r="A621" s="158" t="n">
        <v>620</v>
      </c>
      <c r="B621" s="158" t="n">
        <v>620</v>
      </c>
      <c r="C621" s="180" t="inlineStr">
        <is>
          <t>ASMAR DIRECCIÓN</t>
        </is>
      </c>
      <c r="D621" s="180" t="inlineStr"/>
      <c r="E621" s="181">
        <f>IF($J621="NO","",IF($M621="","",$M621))</f>
        <v/>
      </c>
      <c r="F621" s="161" t="inlineStr">
        <is>
          <t>Soto , Eduardo</t>
        </is>
      </c>
      <c r="G621" s="180" t="inlineStr">
        <is>
          <t>Eduardo</t>
        </is>
      </c>
      <c r="H621" s="180" t="inlineStr">
        <is>
          <t>Soto</t>
        </is>
      </c>
      <c r="I621" s="180" t="n"/>
      <c r="J621" s="152" t="inlineStr">
        <is>
          <t>SI</t>
        </is>
      </c>
      <c r="K621" s="180" t="inlineStr">
        <is>
          <t>Encargado Servicios Generales ASMAR (D)</t>
        </is>
      </c>
      <c r="L621" s="161" t="n"/>
      <c r="M621" s="162" t="inlineStr">
        <is>
          <t>LATERAL</t>
        </is>
      </c>
      <c r="N621" s="162">
        <f>IF($J621="NO","NO","SI")</f>
        <v/>
      </c>
      <c r="O621" s="162">
        <f>IF($J621="SI","🟢",IF($J621="NO","🔴","🟡"))</f>
        <v/>
      </c>
      <c r="P621" s="162" t="inlineStr"/>
    </row>
    <row r="622" ht="24" customHeight="1">
      <c r="A622" s="158" t="n">
        <v>621</v>
      </c>
      <c r="B622" s="158" t="n">
        <v>621</v>
      </c>
      <c r="C622" s="161" t="inlineStr">
        <is>
          <t>ASMAR DIRECCIÓN</t>
        </is>
      </c>
      <c r="D622" s="163" t="inlineStr"/>
      <c r="E622" s="164">
        <f>IF($J622="NO","",IF($M622="","",$M622))</f>
        <v/>
      </c>
      <c r="F622" s="161" t="inlineStr">
        <is>
          <t>Díaz González, Danilo</t>
        </is>
      </c>
      <c r="G622" s="163" t="inlineStr">
        <is>
          <t>Danilo</t>
        </is>
      </c>
      <c r="H622" s="163" t="inlineStr">
        <is>
          <t xml:space="preserve">Díaz </t>
        </is>
      </c>
      <c r="I622" s="163" t="inlineStr">
        <is>
          <t>González</t>
        </is>
      </c>
      <c r="J622" s="152" t="inlineStr">
        <is>
          <t>SI</t>
        </is>
      </c>
      <c r="K622" s="163" t="inlineStr">
        <is>
          <t>Encargado Secretaría ASMAR (D)</t>
        </is>
      </c>
      <c r="L622" s="161" t="n"/>
      <c r="M622" s="162" t="inlineStr">
        <is>
          <t>LATERAL</t>
        </is>
      </c>
      <c r="N622" s="162">
        <f>IF($J622="NO","NO","SI")</f>
        <v/>
      </c>
      <c r="O622" s="162">
        <f>IF($J622="SI","🟢",IF($J622="NO","🔴","🟡"))</f>
        <v/>
      </c>
      <c r="P622" s="162" t="inlineStr"/>
    </row>
    <row r="623" ht="24" customHeight="1">
      <c r="A623" s="158" t="n">
        <v>622</v>
      </c>
      <c r="B623" s="158" t="n">
        <v>622</v>
      </c>
      <c r="C623" s="180" t="inlineStr">
        <is>
          <t>ASMAR DIRECCIÓN</t>
        </is>
      </c>
      <c r="D623" s="180" t="inlineStr"/>
      <c r="E623" s="181">
        <f>IF($J623="NO","",IF($M623="","",$M623))</f>
        <v/>
      </c>
      <c r="F623" s="161" t="inlineStr">
        <is>
          <t>Zurita Cisternas, Ricardo</t>
        </is>
      </c>
      <c r="G623" s="180" t="inlineStr">
        <is>
          <t>Ricardo</t>
        </is>
      </c>
      <c r="H623" s="180" t="inlineStr">
        <is>
          <t>Zurita</t>
        </is>
      </c>
      <c r="I623" s="180" t="inlineStr">
        <is>
          <t>Cisternas</t>
        </is>
      </c>
      <c r="J623" s="152" t="inlineStr">
        <is>
          <t>SI</t>
        </is>
      </c>
      <c r="K623" s="180" t="inlineStr">
        <is>
          <t>Jefe Corporativo de Unidad de Contabilidad y Asuntos Tributarios</t>
        </is>
      </c>
      <c r="L623" s="161" t="n"/>
      <c r="M623" s="162" t="inlineStr">
        <is>
          <t>LATERAL</t>
        </is>
      </c>
      <c r="N623" s="162">
        <f>IF($J623="NO","NO","SI")</f>
        <v/>
      </c>
      <c r="O623" s="162">
        <f>IF($J623="SI","🟢",IF($J623="NO","🔴","🟡"))</f>
        <v/>
      </c>
      <c r="P623" s="162" t="inlineStr"/>
    </row>
    <row r="624" ht="24" customHeight="1">
      <c r="A624" s="158" t="n">
        <v>623</v>
      </c>
      <c r="B624" s="158" t="n">
        <v>623</v>
      </c>
      <c r="C624" s="161" t="inlineStr">
        <is>
          <t>ASMAR DIRECCIÓN</t>
        </is>
      </c>
      <c r="D624" s="163" t="inlineStr"/>
      <c r="E624" s="164">
        <f>IF($J624="NO","",IF($M624="","",$M624))</f>
        <v/>
      </c>
      <c r="F624" s="161" t="inlineStr">
        <is>
          <t>Cárdenas Velasquez, René</t>
        </is>
      </c>
      <c r="G624" s="163" t="inlineStr">
        <is>
          <t>René</t>
        </is>
      </c>
      <c r="H624" s="163" t="inlineStr">
        <is>
          <t>Cárdenas</t>
        </is>
      </c>
      <c r="I624" s="163" t="inlineStr">
        <is>
          <t>Velasquez</t>
        </is>
      </c>
      <c r="J624" s="152" t="inlineStr">
        <is>
          <t>SI</t>
        </is>
      </c>
      <c r="K624" s="163" t="inlineStr">
        <is>
          <t>Jefe Departamento Presupuesto Corporativo</t>
        </is>
      </c>
      <c r="L624" s="161" t="n"/>
      <c r="M624" s="162" t="inlineStr">
        <is>
          <t>LATERAL</t>
        </is>
      </c>
      <c r="N624" s="162">
        <f>IF($J624="NO","NO","SI")</f>
        <v/>
      </c>
      <c r="O624" s="162">
        <f>IF($J624="SI","🟢",IF($J624="NO","🔴","🟡"))</f>
        <v/>
      </c>
      <c r="P624" s="162" t="inlineStr"/>
    </row>
    <row r="625" ht="24" customFormat="1" customHeight="1" s="77" thickBot="1">
      <c r="A625" s="158" t="n">
        <v>624</v>
      </c>
      <c r="B625" s="158" t="n">
        <v>624</v>
      </c>
      <c r="C625" s="180" t="inlineStr">
        <is>
          <t>ASMAR DIRECCIÓN</t>
        </is>
      </c>
      <c r="D625" s="180" t="inlineStr"/>
      <c r="E625" s="181">
        <f>IF($J625="NO","",IF($M625="","",$M625))</f>
        <v/>
      </c>
      <c r="F625" s="161" t="inlineStr">
        <is>
          <t>Flores Jorquera, José</t>
        </is>
      </c>
      <c r="G625" s="180" t="inlineStr">
        <is>
          <t xml:space="preserve">José </t>
        </is>
      </c>
      <c r="H625" s="180" t="inlineStr">
        <is>
          <t>Flores</t>
        </is>
      </c>
      <c r="I625" s="180" t="inlineStr">
        <is>
          <t>Jorquera</t>
        </is>
      </c>
      <c r="J625" s="152" t="inlineStr">
        <is>
          <t>SI</t>
        </is>
      </c>
      <c r="K625" s="180" t="inlineStr">
        <is>
          <t>Jefe Unidad Control de Gestión</t>
        </is>
      </c>
      <c r="L625" s="161" t="n"/>
      <c r="M625" s="162" t="inlineStr">
        <is>
          <t>LATERAL</t>
        </is>
      </c>
      <c r="N625" s="162">
        <f>IF($J625="NO","NO","SI")</f>
        <v/>
      </c>
      <c r="O625" s="162">
        <f>IF($J625="SI","🟢",IF($J625="NO","🔴","🟡"))</f>
        <v/>
      </c>
      <c r="P625" s="162" t="inlineStr"/>
    </row>
    <row r="626" ht="24" customHeight="1">
      <c r="A626" s="158" t="n">
        <v>625</v>
      </c>
      <c r="B626" s="158" t="n">
        <v>625</v>
      </c>
      <c r="C626" s="161" t="inlineStr">
        <is>
          <t>ASMARVALP</t>
        </is>
      </c>
      <c r="D626" s="161" t="inlineStr">
        <is>
          <t>Capitán de Navío (R.)</t>
        </is>
      </c>
      <c r="E626" s="162">
        <f>IF($J626="NO","",IF($M626="","",$M626))</f>
        <v/>
      </c>
      <c r="F626" s="161" t="inlineStr">
        <is>
          <t>Ansoleaga Bengoechea, Juan Luis</t>
        </is>
      </c>
      <c r="G626" s="161" t="inlineStr">
        <is>
          <t xml:space="preserve">Juan Luis </t>
        </is>
      </c>
      <c r="H626" s="161" t="inlineStr">
        <is>
          <t>Ansoleaga</t>
        </is>
      </c>
      <c r="I626" s="161" t="inlineStr">
        <is>
          <t>Bengoechea</t>
        </is>
      </c>
      <c r="J626" s="152" t="inlineStr">
        <is>
          <t>SI</t>
        </is>
      </c>
      <c r="K626" s="161" t="inlineStr">
        <is>
          <t xml:space="preserve">Subgerente Comercial </t>
        </is>
      </c>
      <c r="L626" s="161" t="n"/>
      <c r="M626" s="162" t="inlineStr">
        <is>
          <t>LATERAL</t>
        </is>
      </c>
      <c r="N626" s="162">
        <f>IF($J626="NO","NO","SI")</f>
        <v/>
      </c>
      <c r="O626" s="162">
        <f>IF($J626="SI","🟢",IF($J626="NO","🔴","🟡"))</f>
        <v/>
      </c>
      <c r="P626" s="162" t="inlineStr"/>
    </row>
    <row r="627" ht="24" customHeight="1">
      <c r="A627" s="158" t="n">
        <v>626</v>
      </c>
      <c r="B627" s="158" t="n">
        <v>626</v>
      </c>
      <c r="C627" s="180" t="inlineStr">
        <is>
          <t>ASMARVALP</t>
        </is>
      </c>
      <c r="D627" s="180" t="inlineStr"/>
      <c r="E627" s="181">
        <f>IF($J627="NO","",IF($M627="","",$M627))</f>
        <v/>
      </c>
      <c r="F627" s="161" t="inlineStr">
        <is>
          <t>Saavedra Quintero, Julio</t>
        </is>
      </c>
      <c r="G627" s="180" t="inlineStr">
        <is>
          <t>Julio</t>
        </is>
      </c>
      <c r="H627" s="180" t="inlineStr">
        <is>
          <t>Saavedra</t>
        </is>
      </c>
      <c r="I627" s="180" t="inlineStr">
        <is>
          <t>Quintero</t>
        </is>
      </c>
      <c r="J627" s="152" t="inlineStr">
        <is>
          <t>SI</t>
        </is>
      </c>
      <c r="K627" s="180" t="inlineStr">
        <is>
          <t>Jefe Proyecto</t>
        </is>
      </c>
      <c r="L627" s="161" t="n"/>
      <c r="M627" s="162" t="inlineStr">
        <is>
          <t>LATERAL</t>
        </is>
      </c>
      <c r="N627" s="162">
        <f>IF($J627="NO","NO","SI")</f>
        <v/>
      </c>
      <c r="O627" s="162">
        <f>IF($J627="SI","🟢",IF($J627="NO","🔴","🟡"))</f>
        <v/>
      </c>
      <c r="P627" s="162" t="inlineStr"/>
    </row>
    <row r="628" ht="24" customHeight="1">
      <c r="A628" s="158" t="n">
        <v>627</v>
      </c>
      <c r="B628" s="158" t="n">
        <v>627</v>
      </c>
      <c r="C628" s="163" t="inlineStr">
        <is>
          <t>ASMARVALP</t>
        </is>
      </c>
      <c r="D628" s="163" t="inlineStr"/>
      <c r="E628" s="164">
        <f>IF($J628="NO","",IF($M628="","",$M628))</f>
        <v/>
      </c>
      <c r="F628" s="161" t="inlineStr">
        <is>
          <t>Rojas Adonis, Sebastián</t>
        </is>
      </c>
      <c r="G628" s="163" t="inlineStr">
        <is>
          <t>Sebastián</t>
        </is>
      </c>
      <c r="H628" s="163" t="inlineStr">
        <is>
          <t xml:space="preserve">Rojas </t>
        </is>
      </c>
      <c r="I628" s="163" t="inlineStr">
        <is>
          <t>Adonis</t>
        </is>
      </c>
      <c r="J628" s="152" t="inlineStr">
        <is>
          <t>SI</t>
        </is>
      </c>
      <c r="K628" s="163" t="inlineStr">
        <is>
          <t>Jefe Proyecto</t>
        </is>
      </c>
      <c r="L628" s="161" t="n"/>
      <c r="M628" s="162" t="inlineStr">
        <is>
          <t>LATERAL</t>
        </is>
      </c>
      <c r="N628" s="162">
        <f>IF($J628="NO","NO","SI")</f>
        <v/>
      </c>
      <c r="O628" s="162">
        <f>IF($J628="SI","🟢",IF($J628="NO","🔴","🟡"))</f>
        <v/>
      </c>
      <c r="P628" s="162" t="inlineStr"/>
    </row>
    <row r="629" ht="24" customHeight="1">
      <c r="A629" s="158" t="n">
        <v>628</v>
      </c>
      <c r="B629" s="158" t="n">
        <v>628</v>
      </c>
      <c r="C629" s="180" t="inlineStr">
        <is>
          <t>ASMARVALP</t>
        </is>
      </c>
      <c r="D629" s="180" t="inlineStr"/>
      <c r="E629" s="181">
        <f>IF($J629="NO","",IF($M629="","",$M629))</f>
        <v/>
      </c>
      <c r="F629" s="161" t="inlineStr">
        <is>
          <t>Pedreros Valenzuela, Carola</t>
        </is>
      </c>
      <c r="G629" s="180" t="inlineStr">
        <is>
          <t>Carola</t>
        </is>
      </c>
      <c r="H629" s="180" t="inlineStr">
        <is>
          <t>Pedreros</t>
        </is>
      </c>
      <c r="I629" s="180" t="inlineStr">
        <is>
          <t>Valenzuela</t>
        </is>
      </c>
      <c r="J629" s="152" t="inlineStr">
        <is>
          <t>SI</t>
        </is>
      </c>
      <c r="K629" s="180" t="inlineStr">
        <is>
          <t>Asistente Ejecutiva Administrador</t>
        </is>
      </c>
      <c r="L629" s="161" t="n"/>
      <c r="M629" s="162" t="inlineStr">
        <is>
          <t>LATERAL</t>
        </is>
      </c>
      <c r="N629" s="162">
        <f>IF($J629="NO","NO","SI")</f>
        <v/>
      </c>
      <c r="O629" s="162">
        <f>IF($J629="SI","🟢",IF($J629="NO","🔴","🟡"))</f>
        <v/>
      </c>
      <c r="P629" s="162" t="inlineStr"/>
    </row>
    <row r="630" ht="24" customHeight="1">
      <c r="A630" s="158" t="n">
        <v>629</v>
      </c>
      <c r="B630" s="158" t="n">
        <v>629</v>
      </c>
      <c r="C630" s="163" t="inlineStr">
        <is>
          <t>ASMARVALP</t>
        </is>
      </c>
      <c r="D630" s="163" t="inlineStr"/>
      <c r="E630" s="164">
        <f>IF($J630="NO","",IF($M630="","",$M630))</f>
        <v/>
      </c>
      <c r="F630" s="161" t="inlineStr">
        <is>
          <t>Medina Romero, José</t>
        </is>
      </c>
      <c r="G630" s="163" t="inlineStr">
        <is>
          <t>José</t>
        </is>
      </c>
      <c r="H630" s="163" t="inlineStr">
        <is>
          <t>Medina</t>
        </is>
      </c>
      <c r="I630" s="163" t="inlineStr">
        <is>
          <t>Romero</t>
        </is>
      </c>
      <c r="J630" s="152" t="inlineStr">
        <is>
          <t>SI</t>
        </is>
      </c>
      <c r="K630" s="163" t="inlineStr">
        <is>
          <t>SPL Estructuras</t>
        </is>
      </c>
      <c r="L630" s="161" t="n"/>
      <c r="M630" s="162" t="inlineStr">
        <is>
          <t>LATERAL</t>
        </is>
      </c>
      <c r="N630" s="162">
        <f>IF($J630="NO","NO","SI")</f>
        <v/>
      </c>
      <c r="O630" s="162">
        <f>IF($J630="SI","🟢",IF($J630="NO","🔴","🟡"))</f>
        <v/>
      </c>
      <c r="P630" s="162" t="inlineStr"/>
    </row>
    <row r="631" ht="24" customHeight="1">
      <c r="A631" s="158" t="n">
        <v>630</v>
      </c>
      <c r="B631" s="158" t="n">
        <v>630</v>
      </c>
      <c r="C631" s="180" t="inlineStr">
        <is>
          <t>ASMARVALP</t>
        </is>
      </c>
      <c r="D631" s="180" t="inlineStr"/>
      <c r="E631" s="181">
        <f>IF($J631="NO","",IF($M631="","",$M631))</f>
        <v/>
      </c>
      <c r="F631" s="161" t="inlineStr">
        <is>
          <t>Pérez Parra, Carlos</t>
        </is>
      </c>
      <c r="G631" s="180" t="inlineStr">
        <is>
          <t>Carlos</t>
        </is>
      </c>
      <c r="H631" s="180" t="inlineStr">
        <is>
          <t>Pérez</t>
        </is>
      </c>
      <c r="I631" s="180" t="inlineStr">
        <is>
          <t>Parra</t>
        </is>
      </c>
      <c r="J631" s="152" t="inlineStr">
        <is>
          <t>SI</t>
        </is>
      </c>
      <c r="K631" s="180" t="inlineStr">
        <is>
          <t>Jefe Depto. Electricidad</t>
        </is>
      </c>
      <c r="L631" s="161" t="n"/>
      <c r="M631" s="162" t="inlineStr">
        <is>
          <t>LATERAL</t>
        </is>
      </c>
      <c r="N631" s="162">
        <f>IF($J631="NO","NO","SI")</f>
        <v/>
      </c>
      <c r="O631" s="162">
        <f>IF($J631="SI","🟢",IF($J631="NO","🔴","🟡"))</f>
        <v/>
      </c>
      <c r="P631" s="162" t="inlineStr"/>
    </row>
    <row r="632" ht="24" customHeight="1">
      <c r="A632" s="158" t="n">
        <v>631</v>
      </c>
      <c r="B632" s="158" t="n">
        <v>631</v>
      </c>
      <c r="C632" s="163" t="inlineStr">
        <is>
          <t>ASMARVALP</t>
        </is>
      </c>
      <c r="D632" s="163" t="inlineStr"/>
      <c r="E632" s="164">
        <f>IF($J632="NO","",IF($M632="","",$M632))</f>
        <v/>
      </c>
      <c r="F632" s="161" t="inlineStr">
        <is>
          <t>Mena Apablaza, Christopher</t>
        </is>
      </c>
      <c r="G632" s="163" t="inlineStr">
        <is>
          <t>Christopher</t>
        </is>
      </c>
      <c r="H632" s="163" t="inlineStr">
        <is>
          <t>Mena</t>
        </is>
      </c>
      <c r="I632" s="163" t="inlineStr">
        <is>
          <t>Apablaza</t>
        </is>
      </c>
      <c r="J632" s="152" t="inlineStr">
        <is>
          <t>SI</t>
        </is>
      </c>
      <c r="K632" s="163" t="inlineStr">
        <is>
          <t>Preparador Electricidad</t>
        </is>
      </c>
      <c r="L632" s="161" t="n"/>
      <c r="M632" s="162" t="inlineStr">
        <is>
          <t>LATERAL</t>
        </is>
      </c>
      <c r="N632" s="162">
        <f>IF($J632="NO","NO","SI")</f>
        <v/>
      </c>
      <c r="O632" s="162">
        <f>IF($J632="SI","🟢",IF($J632="NO","🔴","🟡"))</f>
        <v/>
      </c>
      <c r="P632" s="162" t="inlineStr"/>
    </row>
    <row r="633" ht="24" customHeight="1">
      <c r="A633" s="158" t="n">
        <v>632</v>
      </c>
      <c r="B633" s="158" t="n">
        <v>632</v>
      </c>
      <c r="C633" s="180" t="inlineStr">
        <is>
          <t>ASMARVALP</t>
        </is>
      </c>
      <c r="D633" s="180" t="inlineStr"/>
      <c r="E633" s="181">
        <f>IF($J633="NO","",IF($M633="","",$M633))</f>
        <v/>
      </c>
      <c r="F633" s="161" t="inlineStr">
        <is>
          <t>Gaete Gonzalez, Benjamín</t>
        </is>
      </c>
      <c r="G633" s="180" t="inlineStr">
        <is>
          <t>Benjamín</t>
        </is>
      </c>
      <c r="H633" s="180" t="inlineStr">
        <is>
          <t>Gaete</t>
        </is>
      </c>
      <c r="I633" s="180" t="inlineStr">
        <is>
          <t>Gonzalez</t>
        </is>
      </c>
      <c r="J633" s="152" t="inlineStr">
        <is>
          <t>SI</t>
        </is>
      </c>
      <c r="K633" s="180" t="inlineStr">
        <is>
          <t>Mecánico Bombas</t>
        </is>
      </c>
      <c r="L633" s="161" t="n"/>
      <c r="M633" s="162" t="inlineStr">
        <is>
          <t>LATERAL</t>
        </is>
      </c>
      <c r="N633" s="162">
        <f>IF($J633="NO","NO","SI")</f>
        <v/>
      </c>
      <c r="O633" s="162">
        <f>IF($J633="SI","🟢",IF($J633="NO","🔴","🟡"))</f>
        <v/>
      </c>
      <c r="P633" s="162" t="inlineStr"/>
    </row>
    <row r="634" ht="24" customHeight="1">
      <c r="A634" s="158" t="n">
        <v>633</v>
      </c>
      <c r="B634" s="158" t="n">
        <v>633</v>
      </c>
      <c r="C634" s="163" t="inlineStr">
        <is>
          <t>ASMARVALP</t>
        </is>
      </c>
      <c r="D634" s="163" t="inlineStr"/>
      <c r="E634" s="164">
        <f>IF($J634="NO","",IF($M634="","",$M634))</f>
        <v/>
      </c>
      <c r="F634" s="161" t="inlineStr">
        <is>
          <t>Becerra Astudillo, Evelyn</t>
        </is>
      </c>
      <c r="G634" s="163" t="inlineStr">
        <is>
          <t>Evelyn</t>
        </is>
      </c>
      <c r="H634" s="163" t="inlineStr">
        <is>
          <t>Becerra</t>
        </is>
      </c>
      <c r="I634" s="163" t="inlineStr">
        <is>
          <t>Astudillo</t>
        </is>
      </c>
      <c r="J634" s="152" t="inlineStr">
        <is>
          <t>SI</t>
        </is>
      </c>
      <c r="K634" s="163" t="n"/>
      <c r="L634" s="161" t="n"/>
      <c r="M634" s="162" t="inlineStr">
        <is>
          <t>LATERAL</t>
        </is>
      </c>
      <c r="N634" s="162">
        <f>IF($J634="NO","NO","SI")</f>
        <v/>
      </c>
      <c r="O634" s="162">
        <f>IF($J634="SI","🟢",IF($J634="NO","🔴","🟡"))</f>
        <v/>
      </c>
      <c r="P634" s="162" t="inlineStr"/>
    </row>
    <row r="635" ht="24" customHeight="1">
      <c r="A635" s="158" t="n">
        <v>634</v>
      </c>
      <c r="B635" s="158" t="n">
        <v>634</v>
      </c>
      <c r="C635" s="180" t="inlineStr">
        <is>
          <t>ASMARVALP</t>
        </is>
      </c>
      <c r="D635" s="180" t="inlineStr"/>
      <c r="E635" s="181">
        <f>IF($J635="NO","",IF($M635="","",$M635))</f>
        <v/>
      </c>
      <c r="F635" s="161" t="inlineStr">
        <is>
          <t>Díaz Suazo, Nancy</t>
        </is>
      </c>
      <c r="G635" s="180" t="inlineStr">
        <is>
          <t>Nancy</t>
        </is>
      </c>
      <c r="H635" s="180" t="inlineStr">
        <is>
          <t>Díaz</t>
        </is>
      </c>
      <c r="I635" s="180" t="inlineStr">
        <is>
          <t>Suazo</t>
        </is>
      </c>
      <c r="J635" s="152" t="inlineStr">
        <is>
          <t>SI</t>
        </is>
      </c>
      <c r="K635" s="180" t="inlineStr">
        <is>
          <t>Jefe Depto. Personas</t>
        </is>
      </c>
      <c r="L635" s="161" t="n"/>
      <c r="M635" s="162" t="inlineStr">
        <is>
          <t>LATERAL</t>
        </is>
      </c>
      <c r="N635" s="162">
        <f>IF($J635="NO","NO","SI")</f>
        <v/>
      </c>
      <c r="O635" s="162">
        <f>IF($J635="SI","🟢",IF($J635="NO","🔴","🟡"))</f>
        <v/>
      </c>
      <c r="P635" s="162" t="inlineStr"/>
    </row>
    <row r="636" ht="24" customHeight="1">
      <c r="A636" s="158" t="n">
        <v>635</v>
      </c>
      <c r="B636" s="158" t="n">
        <v>635</v>
      </c>
      <c r="C636" s="180" t="inlineStr">
        <is>
          <t>ASMARVALP</t>
        </is>
      </c>
      <c r="D636" s="180" t="inlineStr"/>
      <c r="E636" s="181">
        <f>IF($J636="NO","",IF($M636="","",$M636))</f>
        <v/>
      </c>
      <c r="F636" s="161" t="inlineStr">
        <is>
          <t>Díaz Seguel, René</t>
        </is>
      </c>
      <c r="G636" s="180" t="inlineStr">
        <is>
          <t>René</t>
        </is>
      </c>
      <c r="H636" s="180" t="inlineStr">
        <is>
          <t>Díaz</t>
        </is>
      </c>
      <c r="I636" s="180" t="inlineStr">
        <is>
          <t>Seguel</t>
        </is>
      </c>
      <c r="J636" s="152" t="inlineStr">
        <is>
          <t>SI</t>
        </is>
      </c>
      <c r="K636" s="180" t="inlineStr">
        <is>
          <t>Pastor Evangélico ASMAR(T)</t>
        </is>
      </c>
      <c r="L636" s="161" t="n"/>
      <c r="M636" s="162" t="inlineStr">
        <is>
          <t>LATERAL</t>
        </is>
      </c>
      <c r="N636" s="162">
        <f>IF($J636="NO","NO","SI")</f>
        <v/>
      </c>
      <c r="O636" s="162">
        <f>IF($J636="SI","🟢",IF($J636="NO","🔴","🟡"))</f>
        <v/>
      </c>
      <c r="P636" s="162" t="inlineStr"/>
    </row>
    <row r="637" ht="24" customHeight="1">
      <c r="A637" s="158" t="n">
        <v>636</v>
      </c>
      <c r="B637" s="158" t="n">
        <v>636</v>
      </c>
      <c r="C637" s="163" t="inlineStr">
        <is>
          <t>ASMARTALC</t>
        </is>
      </c>
      <c r="D637" s="163" t="inlineStr"/>
      <c r="E637" s="164">
        <f>IF($J637="NO","",IF($M637="","",$M637))</f>
        <v/>
      </c>
      <c r="F637" s="161" t="inlineStr">
        <is>
          <t>König Scheihing, Alejandro</t>
        </is>
      </c>
      <c r="G637" s="163" t="inlineStr">
        <is>
          <t xml:space="preserve">Alejandro </t>
        </is>
      </c>
      <c r="H637" s="163" t="inlineStr">
        <is>
          <t>König</t>
        </is>
      </c>
      <c r="I637" s="163" t="inlineStr">
        <is>
          <t>Scheihing</t>
        </is>
      </c>
      <c r="J637" s="152" t="inlineStr">
        <is>
          <t>SI</t>
        </is>
      </c>
      <c r="K637" s="163" t="inlineStr">
        <is>
          <t>Ingeniero Senior Administrador</t>
        </is>
      </c>
      <c r="L637" s="161" t="n"/>
      <c r="M637" s="162" t="inlineStr">
        <is>
          <t>LATERAL</t>
        </is>
      </c>
      <c r="N637" s="162">
        <f>IF($J637="NO","NO","SI")</f>
        <v/>
      </c>
      <c r="O637" s="162">
        <f>IF($J637="SI","🟢",IF($J637="NO","🔴","🟡"))</f>
        <v/>
      </c>
      <c r="P637" s="162" t="inlineStr"/>
    </row>
    <row r="638" ht="24" customHeight="1">
      <c r="A638" s="158" t="n">
        <v>637</v>
      </c>
      <c r="B638" s="158" t="n">
        <v>637</v>
      </c>
      <c r="C638" s="180" t="inlineStr">
        <is>
          <t>ASMARTALC</t>
        </is>
      </c>
      <c r="D638" s="180" t="inlineStr">
        <is>
          <t>Capitán de Fragata</t>
        </is>
      </c>
      <c r="E638" s="181">
        <f>IF($J638="NO","",IF($M638="","",$M638))</f>
        <v/>
      </c>
      <c r="F638" s="161" t="inlineStr">
        <is>
          <t>Varela Ruiz, Diego</t>
        </is>
      </c>
      <c r="G638" s="180" t="inlineStr">
        <is>
          <t>Diego</t>
        </is>
      </c>
      <c r="H638" s="180" t="inlineStr">
        <is>
          <t>Varela</t>
        </is>
      </c>
      <c r="I638" s="180" t="inlineStr">
        <is>
          <t>Ruiz</t>
        </is>
      </c>
      <c r="J638" s="152" t="inlineStr">
        <is>
          <t>SI</t>
        </is>
      </c>
      <c r="K638" s="180" t="inlineStr">
        <is>
          <t>Gerente Ventas Armada</t>
        </is>
      </c>
      <c r="L638" s="161" t="n"/>
      <c r="M638" s="162" t="inlineStr">
        <is>
          <t>LATERAL</t>
        </is>
      </c>
      <c r="N638" s="162">
        <f>IF($J638="NO","NO","SI")</f>
        <v/>
      </c>
      <c r="O638" s="162">
        <f>IF($J638="SI","🟢",IF($J638="NO","🔴","🟡"))</f>
        <v/>
      </c>
      <c r="P638" s="162" t="inlineStr"/>
    </row>
    <row r="639" ht="24" customHeight="1">
      <c r="A639" s="158" t="n">
        <v>638</v>
      </c>
      <c r="B639" s="158" t="n">
        <v>638</v>
      </c>
      <c r="C639" s="163" t="inlineStr">
        <is>
          <t>ASMARTALC</t>
        </is>
      </c>
      <c r="D639" s="163" t="inlineStr"/>
      <c r="E639" s="164">
        <f>IF($J639="NO","",IF($M639="","",$M639))</f>
        <v/>
      </c>
      <c r="F639" s="161" t="inlineStr">
        <is>
          <t>Bugueño Nazer, Juan Carlos</t>
        </is>
      </c>
      <c r="G639" s="163" t="inlineStr">
        <is>
          <t>Juan Carlos</t>
        </is>
      </c>
      <c r="H639" s="163" t="inlineStr">
        <is>
          <t>Bugueño</t>
        </is>
      </c>
      <c r="I639" s="163" t="inlineStr">
        <is>
          <t>Nazer</t>
        </is>
      </c>
      <c r="J639" s="152" t="inlineStr">
        <is>
          <t>SI</t>
        </is>
      </c>
      <c r="K639" s="163" t="inlineStr">
        <is>
          <t>Gerente Comercial Buques Mercantes y Pesqueros</t>
        </is>
      </c>
      <c r="L639" s="161" t="n"/>
      <c r="M639" s="162" t="inlineStr">
        <is>
          <t>LATERAL</t>
        </is>
      </c>
      <c r="N639" s="162">
        <f>IF($J639="NO","NO","SI")</f>
        <v/>
      </c>
      <c r="O639" s="162">
        <f>IF($J639="SI","🟢",IF($J639="NO","🔴","🟡"))</f>
        <v/>
      </c>
      <c r="P639" s="162" t="inlineStr"/>
    </row>
    <row r="640" ht="24" customHeight="1">
      <c r="A640" s="158" t="n">
        <v>639</v>
      </c>
      <c r="B640" s="158" t="n">
        <v>639</v>
      </c>
      <c r="C640" s="180" t="inlineStr">
        <is>
          <t>ASMARTALC</t>
        </is>
      </c>
      <c r="D640" s="180" t="inlineStr">
        <is>
          <t>Capitán de Fragata</t>
        </is>
      </c>
      <c r="E640" s="181">
        <f>IF($J640="NO","",IF($M640="","",$M640))</f>
        <v/>
      </c>
      <c r="F640" s="161" t="inlineStr">
        <is>
          <t>Munita Greene, Juan José</t>
        </is>
      </c>
      <c r="G640" s="180" t="inlineStr">
        <is>
          <t xml:space="preserve">Juan José </t>
        </is>
      </c>
      <c r="H640" s="180" t="inlineStr">
        <is>
          <t>Munita</t>
        </is>
      </c>
      <c r="I640" s="180" t="inlineStr">
        <is>
          <t>Greene</t>
        </is>
      </c>
      <c r="J640" s="152" t="inlineStr">
        <is>
          <t>SI</t>
        </is>
      </c>
      <c r="K640" s="180" t="inlineStr">
        <is>
          <t>Gerente Construcción Naval</t>
        </is>
      </c>
      <c r="L640" s="161" t="n"/>
      <c r="M640" s="162" t="inlineStr">
        <is>
          <t>VIP</t>
        </is>
      </c>
      <c r="N640" s="162">
        <f>IF($J640="NO","NO","SI")</f>
        <v/>
      </c>
      <c r="O640" s="162">
        <f>IF($J640="SI","🟢",IF($J640="NO","🔴","🟡"))</f>
        <v/>
      </c>
      <c r="P640" s="162" t="inlineStr"/>
    </row>
    <row r="641" ht="24" customHeight="1">
      <c r="A641" s="158" t="n">
        <v>640</v>
      </c>
      <c r="B641" s="158" t="n">
        <v>640</v>
      </c>
      <c r="C641" s="163" t="inlineStr">
        <is>
          <t>ASMARTALC</t>
        </is>
      </c>
      <c r="D641" s="163" t="inlineStr"/>
      <c r="E641" s="164">
        <f>IF($J641="NO","",IF($M641="","",$M641))</f>
        <v/>
      </c>
      <c r="F641" s="161" t="inlineStr">
        <is>
          <t>Leon Del Pedregal, Felipe</t>
        </is>
      </c>
      <c r="G641" s="163" t="inlineStr">
        <is>
          <t xml:space="preserve">Felipe </t>
        </is>
      </c>
      <c r="H641" s="163" t="inlineStr">
        <is>
          <t>Leon</t>
        </is>
      </c>
      <c r="I641" s="163" t="inlineStr">
        <is>
          <t>Del Pedregal</t>
        </is>
      </c>
      <c r="J641" s="157" t="inlineStr">
        <is>
          <t>NO</t>
        </is>
      </c>
      <c r="K641" s="163" t="inlineStr">
        <is>
          <t>Gerente de Investigacion, Desarrollo e Inversiones</t>
        </is>
      </c>
      <c r="L641" s="161" t="n"/>
      <c r="M641" s="162" t="inlineStr">
        <is>
          <t>LATERAL</t>
        </is>
      </c>
      <c r="N641" s="162">
        <f>IF($J641="NO","NO","SI")</f>
        <v/>
      </c>
      <c r="O641" s="162">
        <f>IF($J641="SI","🟢",IF($J641="NO","🔴","🟡"))</f>
        <v/>
      </c>
      <c r="P641" s="162" t="inlineStr"/>
    </row>
    <row r="642" ht="24" customHeight="1">
      <c r="A642" s="158" t="n">
        <v>641</v>
      </c>
      <c r="B642" s="158" t="n">
        <v>641</v>
      </c>
      <c r="C642" s="180" t="inlineStr">
        <is>
          <t>ASMARTALC</t>
        </is>
      </c>
      <c r="D642" s="180" t="inlineStr"/>
      <c r="E642" s="181">
        <f>IF($J642="NO","",IF($M642="","",$M642))</f>
        <v/>
      </c>
      <c r="F642" s="161" t="inlineStr">
        <is>
          <t>Soto Tirapegui, Loreto</t>
        </is>
      </c>
      <c r="G642" s="180" t="inlineStr">
        <is>
          <t xml:space="preserve">Loreto </t>
        </is>
      </c>
      <c r="H642" s="180" t="inlineStr">
        <is>
          <t>Soto</t>
        </is>
      </c>
      <c r="I642" s="180" t="inlineStr">
        <is>
          <t>Tirapegui</t>
        </is>
      </c>
      <c r="J642" s="152" t="inlineStr">
        <is>
          <t>SI</t>
        </is>
      </c>
      <c r="K642" s="180" t="inlineStr">
        <is>
          <t>Gerente Gestion</t>
        </is>
      </c>
      <c r="L642" s="161" t="n"/>
      <c r="M642" s="162" t="inlineStr">
        <is>
          <t>LATERAL</t>
        </is>
      </c>
      <c r="N642" s="162">
        <f>IF($J642="NO","NO","SI")</f>
        <v/>
      </c>
      <c r="O642" s="162">
        <f>IF($J642="SI","🟢",IF($J642="NO","🔴","🟡"))</f>
        <v/>
      </c>
      <c r="P642" s="162" t="inlineStr"/>
    </row>
    <row r="643" ht="24" customHeight="1">
      <c r="A643" s="158" t="n">
        <v>642</v>
      </c>
      <c r="B643" s="158" t="n">
        <v>642</v>
      </c>
      <c r="C643" s="163" t="inlineStr">
        <is>
          <t>ASMARTALC</t>
        </is>
      </c>
      <c r="D643" s="163" t="inlineStr">
        <is>
          <t>Capitán de Fragata</t>
        </is>
      </c>
      <c r="E643" s="164">
        <f>IF($J643="NO","",IF($M643="","",$M643))</f>
        <v/>
      </c>
      <c r="F643" s="161" t="inlineStr">
        <is>
          <t>Lefian Mujica, Felipe</t>
        </is>
      </c>
      <c r="G643" s="163" t="inlineStr">
        <is>
          <t xml:space="preserve">Felipe </t>
        </is>
      </c>
      <c r="H643" s="163" t="inlineStr">
        <is>
          <t>Lefian</t>
        </is>
      </c>
      <c r="I643" s="163" t="inlineStr">
        <is>
          <t>Mujica</t>
        </is>
      </c>
      <c r="J643" s="152" t="inlineStr">
        <is>
          <t>SI</t>
        </is>
      </c>
      <c r="K643" s="163" t="inlineStr">
        <is>
          <t>Gerente Logística</t>
        </is>
      </c>
      <c r="L643" s="161" t="n"/>
      <c r="M643" s="162" t="inlineStr">
        <is>
          <t>LATERAL</t>
        </is>
      </c>
      <c r="N643" s="162">
        <f>IF($J643="NO","NO","SI")</f>
        <v/>
      </c>
      <c r="O643" s="162">
        <f>IF($J643="SI","🟢",IF($J643="NO","🔴","🟡"))</f>
        <v/>
      </c>
      <c r="P643" s="162" t="inlineStr"/>
    </row>
    <row r="644" ht="24" customHeight="1">
      <c r="A644" s="158" t="n">
        <v>643</v>
      </c>
      <c r="B644" s="158" t="n">
        <v>643</v>
      </c>
      <c r="C644" s="180" t="inlineStr">
        <is>
          <t>ASMARTALC</t>
        </is>
      </c>
      <c r="D644" s="180" t="inlineStr">
        <is>
          <t>Capitán de Navío</t>
        </is>
      </c>
      <c r="E644" s="181">
        <f>IF($J644="NO","",IF($M644="","",$M644))</f>
        <v/>
      </c>
      <c r="F644" s="161" t="inlineStr">
        <is>
          <t>Ferrada Córdova, José</t>
        </is>
      </c>
      <c r="G644" s="180" t="inlineStr">
        <is>
          <t>José</t>
        </is>
      </c>
      <c r="H644" s="180" t="inlineStr">
        <is>
          <t>Ferrada</t>
        </is>
      </c>
      <c r="I644" s="180" t="inlineStr">
        <is>
          <t>Córdova</t>
        </is>
      </c>
      <c r="J644" s="152" t="inlineStr">
        <is>
          <t>SI</t>
        </is>
      </c>
      <c r="K644" s="180" t="inlineStr">
        <is>
          <t>Gerente Operaciones</t>
        </is>
      </c>
      <c r="L644" s="161" t="n"/>
      <c r="M644" s="162" t="inlineStr">
        <is>
          <t>VIP</t>
        </is>
      </c>
      <c r="N644" s="162">
        <f>IF($J644="NO","NO","SI")</f>
        <v/>
      </c>
      <c r="O644" s="162">
        <f>IF($J644="SI","🟢",IF($J644="NO","🔴","🟡"))</f>
        <v/>
      </c>
      <c r="P644" s="162" t="inlineStr"/>
    </row>
    <row r="645" ht="24" customHeight="1">
      <c r="A645" s="158" t="n">
        <v>644</v>
      </c>
      <c r="B645" s="158" t="n">
        <v>644</v>
      </c>
      <c r="C645" s="163" t="inlineStr">
        <is>
          <t>ASMARTALC</t>
        </is>
      </c>
      <c r="D645" s="163" t="inlineStr">
        <is>
          <t>Capitán de Fragata</t>
        </is>
      </c>
      <c r="E645" s="164">
        <f>IF($J645="NO","",IF($M645="","",$M645))</f>
        <v/>
      </c>
      <c r="F645" s="161" t="inlineStr">
        <is>
          <t>Espinoza Llanos, Julio</t>
        </is>
      </c>
      <c r="G645" s="163" t="inlineStr">
        <is>
          <t>Julio</t>
        </is>
      </c>
      <c r="H645" s="163" t="inlineStr">
        <is>
          <t>Espinoza</t>
        </is>
      </c>
      <c r="I645" s="163" t="inlineStr">
        <is>
          <t>Llanos</t>
        </is>
      </c>
      <c r="J645" s="152" t="inlineStr">
        <is>
          <t>SI</t>
        </is>
      </c>
      <c r="K645" s="163" t="inlineStr">
        <is>
          <t>Gerente Reparaciones</t>
        </is>
      </c>
      <c r="L645" s="161" t="n"/>
      <c r="M645" s="162" t="inlineStr">
        <is>
          <t>LATERAL</t>
        </is>
      </c>
      <c r="N645" s="162">
        <f>IF($J645="NO","NO","SI")</f>
        <v/>
      </c>
      <c r="O645" s="162">
        <f>IF($J645="SI","🟢",IF($J645="NO","🔴","🟡"))</f>
        <v/>
      </c>
      <c r="P645" s="162" t="inlineStr"/>
    </row>
    <row r="646" ht="24" customHeight="1">
      <c r="A646" s="158" t="n">
        <v>645</v>
      </c>
      <c r="B646" s="158" t="n">
        <v>645</v>
      </c>
      <c r="C646" s="180" t="inlineStr">
        <is>
          <t>ASMARTALC</t>
        </is>
      </c>
      <c r="D646" s="180" t="inlineStr"/>
      <c r="E646" s="181">
        <f>IF($J646="NO","",IF($M646="","",$M646))</f>
        <v/>
      </c>
      <c r="F646" s="161" t="inlineStr">
        <is>
          <t>Tapia Araneda, Gerardo</t>
        </is>
      </c>
      <c r="G646" s="180" t="inlineStr">
        <is>
          <t>Gerardo</t>
        </is>
      </c>
      <c r="H646" s="180" t="inlineStr">
        <is>
          <t>Tapia</t>
        </is>
      </c>
      <c r="I646" s="180" t="inlineStr">
        <is>
          <t>Araneda</t>
        </is>
      </c>
      <c r="J646" s="152" t="inlineStr">
        <is>
          <t>SI</t>
        </is>
      </c>
      <c r="K646" s="180" t="inlineStr">
        <is>
          <t>Gerente RRHH</t>
        </is>
      </c>
      <c r="L646" s="161" t="n"/>
      <c r="M646" s="162" t="inlineStr">
        <is>
          <t>LATERAL</t>
        </is>
      </c>
      <c r="N646" s="162">
        <f>IF($J646="NO","NO","SI")</f>
        <v/>
      </c>
      <c r="O646" s="162">
        <f>IF($J646="SI","🟢",IF($J646="NO","🔴","🟡"))</f>
        <v/>
      </c>
      <c r="P646" s="162" t="inlineStr"/>
    </row>
    <row r="647" ht="24" customHeight="1">
      <c r="A647" s="158" t="n">
        <v>646</v>
      </c>
      <c r="B647" s="158" t="n">
        <v>646</v>
      </c>
      <c r="C647" s="163" t="inlineStr">
        <is>
          <t>ASMARTALC</t>
        </is>
      </c>
      <c r="D647" s="163" t="inlineStr"/>
      <c r="E647" s="164">
        <f>IF($J647="NO","",IF($M647="","",$M647))</f>
        <v/>
      </c>
      <c r="F647" s="161" t="inlineStr">
        <is>
          <t>Retamal Valenzuela, Armando</t>
        </is>
      </c>
      <c r="G647" s="163" t="inlineStr">
        <is>
          <t>Armando</t>
        </is>
      </c>
      <c r="H647" s="163" t="inlineStr">
        <is>
          <t>Retamal</t>
        </is>
      </c>
      <c r="I647" s="163" t="inlineStr">
        <is>
          <t>Valenzuela</t>
        </is>
      </c>
      <c r="J647" s="152" t="inlineStr">
        <is>
          <t>SI</t>
        </is>
      </c>
      <c r="K647" s="163" t="inlineStr">
        <is>
          <t>Presidente Sindicato de Funcionarios(as)</t>
        </is>
      </c>
      <c r="L647" s="161" t="n"/>
      <c r="M647" s="162" t="inlineStr">
        <is>
          <t>LATERAL</t>
        </is>
      </c>
      <c r="N647" s="162">
        <f>IF($J647="NO","NO","SI")</f>
        <v/>
      </c>
      <c r="O647" s="162">
        <f>IF($J647="SI","🟢",IF($J647="NO","🔴","🟡"))</f>
        <v/>
      </c>
      <c r="P647" s="162" t="inlineStr"/>
    </row>
    <row r="648" ht="24" customHeight="1">
      <c r="A648" s="158" t="n">
        <v>647</v>
      </c>
      <c r="B648" s="158" t="n">
        <v>647</v>
      </c>
      <c r="C648" s="180" t="inlineStr">
        <is>
          <t>ASMARTALC</t>
        </is>
      </c>
      <c r="D648" s="180" t="inlineStr"/>
      <c r="E648" s="181">
        <f>IF($J648="NO","",IF($M648="","",$M648))</f>
        <v/>
      </c>
      <c r="F648" s="161" t="inlineStr">
        <is>
          <t>Hidalgo Venegas, Rosita</t>
        </is>
      </c>
      <c r="G648" s="180" t="inlineStr">
        <is>
          <t>Rosita</t>
        </is>
      </c>
      <c r="H648" s="180" t="inlineStr">
        <is>
          <t>Hidalgo</t>
        </is>
      </c>
      <c r="I648" s="180" t="inlineStr">
        <is>
          <t>Venegas</t>
        </is>
      </c>
      <c r="J648" s="152" t="inlineStr">
        <is>
          <t>SI</t>
        </is>
      </c>
      <c r="K648" s="180" t="inlineStr">
        <is>
          <t>Presidente Sindicato de Profesionales</t>
        </is>
      </c>
      <c r="L648" s="161" t="n"/>
      <c r="M648" s="162" t="inlineStr">
        <is>
          <t>LATERAL</t>
        </is>
      </c>
      <c r="N648" s="162">
        <f>IF($J648="NO","NO","SI")</f>
        <v/>
      </c>
      <c r="O648" s="162">
        <f>IF($J648="SI","🟢",IF($J648="NO","🔴","🟡"))</f>
        <v/>
      </c>
      <c r="P648" s="162" t="inlineStr"/>
    </row>
    <row r="649" ht="24" customHeight="1">
      <c r="A649" s="158" t="n">
        <v>648</v>
      </c>
      <c r="B649" s="158" t="n">
        <v>648</v>
      </c>
      <c r="C649" s="163" t="inlineStr">
        <is>
          <t>ASMARTALC</t>
        </is>
      </c>
      <c r="D649" s="163" t="inlineStr"/>
      <c r="E649" s="164">
        <f>IF($J649="NO","",IF($M649="","",$M649))</f>
        <v/>
      </c>
      <c r="F649" s="161" t="inlineStr">
        <is>
          <t>Del Pino Gecele, Paula</t>
        </is>
      </c>
      <c r="G649" s="163" t="inlineStr">
        <is>
          <t xml:space="preserve">Paula </t>
        </is>
      </c>
      <c r="H649" s="163" t="inlineStr">
        <is>
          <t>Del Pino</t>
        </is>
      </c>
      <c r="I649" s="163" t="inlineStr">
        <is>
          <t>Gecele</t>
        </is>
      </c>
      <c r="J649" s="156" t="inlineStr">
        <is>
          <t>PENDIENTE</t>
        </is>
      </c>
      <c r="K649" s="163" t="inlineStr">
        <is>
          <t>Presidente Sindicato de Trabajadores</t>
        </is>
      </c>
      <c r="L649" s="161" t="n"/>
      <c r="M649" s="162" t="inlineStr">
        <is>
          <t>LATERAL</t>
        </is>
      </c>
      <c r="N649" s="162">
        <f>IF($J649="NO","NO","SI")</f>
        <v/>
      </c>
      <c r="O649" s="162">
        <f>IF($J649="SI","🟢",IF($J649="NO","🔴","🟡"))</f>
        <v/>
      </c>
      <c r="P649" s="162" t="inlineStr"/>
    </row>
    <row r="650" ht="24" customHeight="1">
      <c r="A650" s="158" t="n">
        <v>649</v>
      </c>
      <c r="B650" s="158" t="n">
        <v>649</v>
      </c>
      <c r="C650" s="180" t="inlineStr">
        <is>
          <t>ASMARTALC</t>
        </is>
      </c>
      <c r="D650" s="180" t="inlineStr"/>
      <c r="E650" s="181">
        <f>IF($J650="NO","",IF($M650="","",$M650))</f>
        <v/>
      </c>
      <c r="F650" s="161" t="inlineStr">
        <is>
          <t>Ringele Valenzuela, Juan Carlos</t>
        </is>
      </c>
      <c r="G650" s="180" t="inlineStr">
        <is>
          <t>Juan Carlos</t>
        </is>
      </c>
      <c r="H650" s="180" t="inlineStr">
        <is>
          <t>Ringele</t>
        </is>
      </c>
      <c r="I650" s="180" t="inlineStr">
        <is>
          <t>Valenzuela</t>
        </is>
      </c>
      <c r="J650" s="152" t="inlineStr">
        <is>
          <t>SI</t>
        </is>
      </c>
      <c r="K650" s="180" t="inlineStr">
        <is>
          <t>Presidente Sindicato Inter Empresas de Supervisores</t>
        </is>
      </c>
      <c r="L650" s="161" t="n"/>
      <c r="M650" s="162" t="inlineStr">
        <is>
          <t>LATERAL</t>
        </is>
      </c>
      <c r="N650" s="162">
        <f>IF($J650="NO","NO","SI")</f>
        <v/>
      </c>
      <c r="O650" s="162">
        <f>IF($J650="SI","🟢",IF($J650="NO","🔴","🟡"))</f>
        <v/>
      </c>
      <c r="P650" s="162" t="inlineStr"/>
    </row>
    <row r="651" ht="24" customHeight="1">
      <c r="A651" s="158" t="n">
        <v>650</v>
      </c>
      <c r="B651" s="158" t="n">
        <v>650</v>
      </c>
      <c r="C651" s="163" t="inlineStr">
        <is>
          <t>ASMARTALC</t>
        </is>
      </c>
      <c r="D651" s="163" t="inlineStr"/>
      <c r="E651" s="164">
        <f>IF($J651="NO","",IF($M651="","",$M651))</f>
        <v/>
      </c>
      <c r="F651" s="161" t="inlineStr">
        <is>
          <t>Rojas Acuña, Patricio</t>
        </is>
      </c>
      <c r="G651" s="163" t="inlineStr">
        <is>
          <t>Patricio</t>
        </is>
      </c>
      <c r="H651" s="163" t="inlineStr">
        <is>
          <t>Rojas</t>
        </is>
      </c>
      <c r="I651" s="163" t="inlineStr">
        <is>
          <t>Acuña</t>
        </is>
      </c>
      <c r="J651" s="152" t="inlineStr">
        <is>
          <t>SI</t>
        </is>
      </c>
      <c r="K651" s="163" t="inlineStr">
        <is>
          <t>Sindicato de Empleados. Operador de Producción. Taller de aceros y pintura</t>
        </is>
      </c>
      <c r="L651" s="161" t="n"/>
      <c r="M651" s="162" t="inlineStr">
        <is>
          <t>LATERAL</t>
        </is>
      </c>
      <c r="N651" s="162">
        <f>IF($J651="NO","NO","SI")</f>
        <v/>
      </c>
      <c r="O651" s="162">
        <f>IF($J651="SI","🟢",IF($J651="NO","🔴","🟡"))</f>
        <v/>
      </c>
      <c r="P651" s="162" t="inlineStr"/>
    </row>
    <row r="652" ht="24" customHeight="1">
      <c r="A652" s="158" t="n">
        <v>651</v>
      </c>
      <c r="B652" s="158" t="n">
        <v>651</v>
      </c>
      <c r="C652" s="180" t="inlineStr">
        <is>
          <t>ASMARTALC</t>
        </is>
      </c>
      <c r="D652" s="180" t="inlineStr">
        <is>
          <t>Suboficial Mayor</t>
        </is>
      </c>
      <c r="E652" s="181">
        <f>IF($J652="NO","",IF($M652="","",$M652))</f>
        <v/>
      </c>
      <c r="F652" s="161" t="inlineStr">
        <is>
          <t>Cisternas Suarez, Manuel</t>
        </is>
      </c>
      <c r="G652" s="180" t="inlineStr">
        <is>
          <t>Manuel</t>
        </is>
      </c>
      <c r="H652" s="180" t="inlineStr">
        <is>
          <t>Cisternas</t>
        </is>
      </c>
      <c r="I652" s="180" t="inlineStr">
        <is>
          <t>Suarez</t>
        </is>
      </c>
      <c r="J652" s="152" t="inlineStr">
        <is>
          <t>SI</t>
        </is>
      </c>
      <c r="K652" s="180" t="inlineStr">
        <is>
          <t>Condestable Mayor ASMAR T</t>
        </is>
      </c>
      <c r="L652" s="161" t="n"/>
      <c r="M652" s="162" t="inlineStr">
        <is>
          <t>LATERAL</t>
        </is>
      </c>
      <c r="N652" s="162">
        <f>IF($J652="NO","NO","SI")</f>
        <v/>
      </c>
      <c r="O652" s="162">
        <f>IF($J652="SI","🟢",IF($J652="NO","🔴","🟡"))</f>
        <v/>
      </c>
      <c r="P652" s="162" t="inlineStr"/>
    </row>
    <row r="653" ht="24" customHeight="1">
      <c r="A653" s="158" t="n">
        <v>652</v>
      </c>
      <c r="B653" s="158" t="n">
        <v>652</v>
      </c>
      <c r="C653" s="163" t="inlineStr">
        <is>
          <t>ASMARTALC</t>
        </is>
      </c>
      <c r="D653" s="163" t="inlineStr"/>
      <c r="E653" s="164">
        <f>IF($J653="NO","",IF($M653="","",$M653))</f>
        <v/>
      </c>
      <c r="F653" s="161" t="inlineStr">
        <is>
          <t>Aguayo Bravo, Susana</t>
        </is>
      </c>
      <c r="G653" s="163" t="inlineStr">
        <is>
          <t>Susana</t>
        </is>
      </c>
      <c r="H653" s="163" t="inlineStr">
        <is>
          <t>Aguayo</t>
        </is>
      </c>
      <c r="I653" s="163" t="inlineStr">
        <is>
          <t>Bravo</t>
        </is>
      </c>
      <c r="J653" s="152" t="inlineStr">
        <is>
          <t>SI</t>
        </is>
      </c>
      <c r="K653" s="163" t="inlineStr">
        <is>
          <t>Jefe Sección Almacenamiento</t>
        </is>
      </c>
      <c r="L653" s="161" t="n"/>
      <c r="M653" s="162" t="inlineStr">
        <is>
          <t>LATERAL</t>
        </is>
      </c>
      <c r="N653" s="162">
        <f>IF($J653="NO","NO","SI")</f>
        <v/>
      </c>
      <c r="O653" s="162">
        <f>IF($J653="SI","🟢",IF($J653="NO","🔴","🟡"))</f>
        <v/>
      </c>
      <c r="P653" s="162" t="inlineStr"/>
    </row>
    <row r="654" ht="24" customHeight="1">
      <c r="A654" s="158" t="n">
        <v>653</v>
      </c>
      <c r="B654" s="158" t="n">
        <v>653</v>
      </c>
      <c r="C654" s="180" t="inlineStr">
        <is>
          <t>ASMARTALC</t>
        </is>
      </c>
      <c r="D654" s="180" t="inlineStr">
        <is>
          <t>Capitán de Corbeta</t>
        </is>
      </c>
      <c r="E654" s="181">
        <f>IF($J654="NO","",IF($M654="","",$M654))</f>
        <v/>
      </c>
      <c r="F654" s="161" t="inlineStr">
        <is>
          <t>Dominguez Carvajal, Hugo</t>
        </is>
      </c>
      <c r="G654" s="180" t="inlineStr">
        <is>
          <t>Hugo</t>
        </is>
      </c>
      <c r="H654" s="180" t="inlineStr">
        <is>
          <t>Dominguez</t>
        </is>
      </c>
      <c r="I654" s="180" t="inlineStr">
        <is>
          <t>Carvajal</t>
        </is>
      </c>
      <c r="J654" s="152" t="inlineStr">
        <is>
          <t>SI</t>
        </is>
      </c>
      <c r="K654" s="180" t="inlineStr">
        <is>
          <t xml:space="preserve">Jefe de Departamento Integración e Ingeniería de Sistemas </t>
        </is>
      </c>
      <c r="L654" s="161" t="n"/>
      <c r="M654" s="162" t="inlineStr">
        <is>
          <t>LATERAL</t>
        </is>
      </c>
      <c r="N654" s="162">
        <f>IF($J654="NO","NO","SI")</f>
        <v/>
      </c>
      <c r="O654" s="162">
        <f>IF($J654="SI","🟢",IF($J654="NO","🔴","🟡"))</f>
        <v/>
      </c>
      <c r="P654" s="162" t="inlineStr"/>
    </row>
    <row r="655" ht="24" customHeight="1">
      <c r="A655" s="158" t="n">
        <v>654</v>
      </c>
      <c r="B655" s="158" t="n">
        <v>654</v>
      </c>
      <c r="C655" s="163" t="inlineStr">
        <is>
          <t>ASMARTALC</t>
        </is>
      </c>
      <c r="D655" s="163" t="inlineStr">
        <is>
          <t>Capitán de Corbeta</t>
        </is>
      </c>
      <c r="E655" s="164">
        <f>IF($J655="NO","",IF($M655="","",$M655))</f>
        <v/>
      </c>
      <c r="F655" s="161" t="inlineStr">
        <is>
          <t>Obando Aguayo, Ricardo</t>
        </is>
      </c>
      <c r="G655" s="163" t="inlineStr">
        <is>
          <t>Ricardo</t>
        </is>
      </c>
      <c r="H655" s="163" t="inlineStr">
        <is>
          <t>Obando</t>
        </is>
      </c>
      <c r="I655" s="163" t="inlineStr">
        <is>
          <t>Aguayo</t>
        </is>
      </c>
      <c r="J655" s="152" t="inlineStr">
        <is>
          <t>SI</t>
        </is>
      </c>
      <c r="K655" s="163" t="inlineStr">
        <is>
          <t>Jefe de Departamento de Sistemas de Ingeniería</t>
        </is>
      </c>
      <c r="L655" s="161" t="n"/>
      <c r="M655" s="162" t="inlineStr">
        <is>
          <t>LATERAL</t>
        </is>
      </c>
      <c r="N655" s="162">
        <f>IF($J655="NO","NO","SI")</f>
        <v/>
      </c>
      <c r="O655" s="162">
        <f>IF($J655="SI","🟢",IF($J655="NO","🔴","🟡"))</f>
        <v/>
      </c>
      <c r="P655" s="162" t="inlineStr"/>
    </row>
    <row r="656" ht="24" customHeight="1">
      <c r="A656" s="158" t="n">
        <v>655</v>
      </c>
      <c r="B656" s="158" t="n">
        <v>655</v>
      </c>
      <c r="C656" s="180" t="inlineStr">
        <is>
          <t>ASMARTALC</t>
        </is>
      </c>
      <c r="D656" s="180" t="inlineStr">
        <is>
          <t>Capitán de Fragata</t>
        </is>
      </c>
      <c r="E656" s="181">
        <f>IF($J656="NO","",IF($M656="","",$M656))</f>
        <v/>
      </c>
      <c r="F656" s="161" t="inlineStr">
        <is>
          <t>Benavente Ringele, Juan Pablo</t>
        </is>
      </c>
      <c r="G656" s="180" t="inlineStr">
        <is>
          <t>Juan Pablo</t>
        </is>
      </c>
      <c r="H656" s="180" t="inlineStr">
        <is>
          <t>Benavente</t>
        </is>
      </c>
      <c r="I656" s="180" t="inlineStr">
        <is>
          <t>Ringele</t>
        </is>
      </c>
      <c r="J656" s="152" t="inlineStr">
        <is>
          <t>SI</t>
        </is>
      </c>
      <c r="K656" s="180" t="inlineStr">
        <is>
          <t>Jefe de Departamento Investigación y Desarrollo</t>
        </is>
      </c>
      <c r="L656" s="161" t="n"/>
      <c r="M656" s="162" t="inlineStr">
        <is>
          <t>LATERAL</t>
        </is>
      </c>
      <c r="N656" s="162">
        <f>IF($J656="NO","NO","SI")</f>
        <v/>
      </c>
      <c r="O656" s="162">
        <f>IF($J656="SI","🟢",IF($J656="NO","🔴","🟡"))</f>
        <v/>
      </c>
      <c r="P656" s="162" t="inlineStr"/>
    </row>
    <row r="657" ht="24" customHeight="1">
      <c r="A657" s="158" t="n">
        <v>656</v>
      </c>
      <c r="B657" s="158" t="n">
        <v>656</v>
      </c>
      <c r="C657" s="163" t="inlineStr">
        <is>
          <t>ASMARTALC</t>
        </is>
      </c>
      <c r="D657" s="163" t="inlineStr"/>
      <c r="E657" s="164">
        <f>IF($J657="NO","",IF($M657="","",$M657))</f>
        <v/>
      </c>
      <c r="F657" s="161" t="inlineStr">
        <is>
          <t>Zapata Machmar, Jorge</t>
        </is>
      </c>
      <c r="G657" s="163" t="inlineStr">
        <is>
          <t>Jorge</t>
        </is>
      </c>
      <c r="H657" s="163" t="inlineStr">
        <is>
          <t>Zapata</t>
        </is>
      </c>
      <c r="I657" s="163" t="inlineStr">
        <is>
          <t>Machmar</t>
        </is>
      </c>
      <c r="J657" s="152" t="inlineStr">
        <is>
          <t>SI</t>
        </is>
      </c>
      <c r="K657" s="163" t="inlineStr">
        <is>
          <t>Jefe de Proyecto Senior CN</t>
        </is>
      </c>
      <c r="L657" s="161" t="n"/>
      <c r="M657" s="162" t="inlineStr">
        <is>
          <t>LATERAL</t>
        </is>
      </c>
      <c r="N657" s="162">
        <f>IF($J657="NO","NO","SI")</f>
        <v/>
      </c>
      <c r="O657" s="162">
        <f>IF($J657="SI","🟢",IF($J657="NO","🔴","🟡"))</f>
        <v/>
      </c>
      <c r="P657" s="162" t="inlineStr"/>
    </row>
    <row r="658" ht="24" customHeight="1">
      <c r="A658" s="158" t="n">
        <v>657</v>
      </c>
      <c r="B658" s="158" t="n">
        <v>657</v>
      </c>
      <c r="C658" s="180" t="inlineStr">
        <is>
          <t>ASMARTALC</t>
        </is>
      </c>
      <c r="D658" s="180" t="inlineStr">
        <is>
          <t>Teniente Primero</t>
        </is>
      </c>
      <c r="E658" s="181">
        <f>IF($J658="NO","",IF($M658="","",$M658))</f>
        <v/>
      </c>
      <c r="F658" s="161" t="inlineStr">
        <is>
          <t>Proust Cotton, Andrés</t>
        </is>
      </c>
      <c r="G658" s="180" t="inlineStr">
        <is>
          <t>Andrés</t>
        </is>
      </c>
      <c r="H658" s="180" t="inlineStr">
        <is>
          <t xml:space="preserve">Proust </t>
        </is>
      </c>
      <c r="I658" s="180" t="inlineStr">
        <is>
          <t>Cotton</t>
        </is>
      </c>
      <c r="J658" s="152" t="inlineStr">
        <is>
          <t>SI</t>
        </is>
      </c>
      <c r="K658" s="180" t="inlineStr">
        <is>
          <t>Jefe de Taller de Maquinaria Naval</t>
        </is>
      </c>
      <c r="L658" s="161" t="n"/>
      <c r="M658" s="162" t="inlineStr">
        <is>
          <t>LATERAL</t>
        </is>
      </c>
      <c r="N658" s="162">
        <f>IF($J658="NO","NO","SI")</f>
        <v/>
      </c>
      <c r="O658" s="162">
        <f>IF($J658="SI","🟢",IF($J658="NO","🔴","🟡"))</f>
        <v/>
      </c>
      <c r="P658" s="162" t="inlineStr"/>
    </row>
    <row r="659" ht="24" customHeight="1">
      <c r="A659" s="158" t="n">
        <v>658</v>
      </c>
      <c r="B659" s="158" t="n">
        <v>658</v>
      </c>
      <c r="C659" s="163" t="inlineStr">
        <is>
          <t>ASMARTALC</t>
        </is>
      </c>
      <c r="D659" s="163" t="inlineStr">
        <is>
          <t>Teniente Primero</t>
        </is>
      </c>
      <c r="E659" s="164">
        <f>IF($J659="NO","",IF($M659="","",$M659))</f>
        <v/>
      </c>
      <c r="F659" s="161" t="inlineStr">
        <is>
          <t>Peralta Vargas, Ignacio</t>
        </is>
      </c>
      <c r="G659" s="163" t="inlineStr">
        <is>
          <t>Ignacio</t>
        </is>
      </c>
      <c r="H659" s="163" t="inlineStr">
        <is>
          <t>Peralta</t>
        </is>
      </c>
      <c r="I659" s="163" t="inlineStr">
        <is>
          <t>Vargas</t>
        </is>
      </c>
      <c r="J659" s="152" t="inlineStr">
        <is>
          <t>SI</t>
        </is>
      </c>
      <c r="K659" s="163" t="inlineStr">
        <is>
          <t>Jefe de Taller Mecánica de Armamentos</t>
        </is>
      </c>
      <c r="L659" s="161" t="n"/>
      <c r="M659" s="162" t="inlineStr">
        <is>
          <t>LATERAL</t>
        </is>
      </c>
      <c r="N659" s="162">
        <f>IF($J659="NO","NO","SI")</f>
        <v/>
      </c>
      <c r="O659" s="162">
        <f>IF($J659="SI","🟢",IF($J659="NO","🔴","🟡"))</f>
        <v/>
      </c>
      <c r="P659" s="162" t="inlineStr"/>
    </row>
    <row r="660" ht="24" customHeight="1">
      <c r="A660" s="158" t="n">
        <v>659</v>
      </c>
      <c r="B660" s="158" t="n">
        <v>659</v>
      </c>
      <c r="C660" s="180" t="inlineStr">
        <is>
          <t>ASMARTALC</t>
        </is>
      </c>
      <c r="D660" s="180" t="inlineStr"/>
      <c r="E660" s="181">
        <f>IF($J660="NO","",IF($M660="","",$M660))</f>
        <v/>
      </c>
      <c r="F660" s="161" t="inlineStr">
        <is>
          <t>Rivera Bruna, Santiago</t>
        </is>
      </c>
      <c r="G660" s="180" t="inlineStr">
        <is>
          <t xml:space="preserve">Santiago </t>
        </is>
      </c>
      <c r="H660" s="180" t="inlineStr">
        <is>
          <t>Rivera</t>
        </is>
      </c>
      <c r="I660" s="180" t="inlineStr">
        <is>
          <t>Bruna</t>
        </is>
      </c>
      <c r="J660" s="152" t="inlineStr">
        <is>
          <t>SI</t>
        </is>
      </c>
      <c r="K660" s="180" t="inlineStr">
        <is>
          <t>Jefe Depto Servicios</t>
        </is>
      </c>
      <c r="L660" s="161" t="n"/>
      <c r="M660" s="162" t="inlineStr">
        <is>
          <t>LATERAL</t>
        </is>
      </c>
      <c r="N660" s="162">
        <f>IF($J660="NO","NO","SI")</f>
        <v/>
      </c>
      <c r="O660" s="162">
        <f>IF($J660="SI","🟢",IF($J660="NO","🔴","🟡"))</f>
        <v/>
      </c>
      <c r="P660" s="162" t="inlineStr"/>
    </row>
    <row r="661" ht="24" customHeight="1">
      <c r="A661" s="158" t="n">
        <v>660</v>
      </c>
      <c r="B661" s="158" t="n">
        <v>660</v>
      </c>
      <c r="C661" s="163" t="inlineStr">
        <is>
          <t>ASMARTALC</t>
        </is>
      </c>
      <c r="D661" s="163" t="inlineStr"/>
      <c r="E661" s="164">
        <f>IF($J661="NO","",IF($M661="","",$M661))</f>
        <v/>
      </c>
      <c r="F661" s="161" t="inlineStr">
        <is>
          <t>De Barbieri Boero, Gianfranco</t>
        </is>
      </c>
      <c r="G661" s="163" t="inlineStr">
        <is>
          <t>Gianfranco</t>
        </is>
      </c>
      <c r="H661" s="163" t="inlineStr">
        <is>
          <t>De Barbieri</t>
        </is>
      </c>
      <c r="I661" s="163" t="inlineStr">
        <is>
          <t>Boero</t>
        </is>
      </c>
      <c r="J661" s="152" t="inlineStr">
        <is>
          <t>SI</t>
        </is>
      </c>
      <c r="K661" s="163" t="inlineStr">
        <is>
          <t>Jefe Depto. Abastecimiento</t>
        </is>
      </c>
      <c r="L661" s="161" t="n"/>
      <c r="M661" s="162" t="inlineStr">
        <is>
          <t>LATERAL</t>
        </is>
      </c>
      <c r="N661" s="162">
        <f>IF($J661="NO","NO","SI")</f>
        <v/>
      </c>
      <c r="O661" s="162">
        <f>IF($J661="SI","🟢",IF($J661="NO","🔴","🟡"))</f>
        <v/>
      </c>
      <c r="P661" s="162" t="inlineStr"/>
    </row>
    <row r="662" ht="24" customHeight="1">
      <c r="A662" s="158" t="n">
        <v>661</v>
      </c>
      <c r="B662" s="158" t="n">
        <v>661</v>
      </c>
      <c r="C662" s="180" t="inlineStr">
        <is>
          <t>ASMARTALC</t>
        </is>
      </c>
      <c r="D662" s="180" t="inlineStr"/>
      <c r="E662" s="181">
        <f>IF($J662="NO","",IF($M662="","",$M662))</f>
        <v/>
      </c>
      <c r="F662" s="161" t="inlineStr">
        <is>
          <t>Momberg Rivas, Gunther</t>
        </is>
      </c>
      <c r="G662" s="180" t="inlineStr">
        <is>
          <t>Gunther</t>
        </is>
      </c>
      <c r="H662" s="180" t="inlineStr">
        <is>
          <t>Momberg</t>
        </is>
      </c>
      <c r="I662" s="180" t="inlineStr">
        <is>
          <t>Rivas</t>
        </is>
      </c>
      <c r="J662" s="152" t="inlineStr">
        <is>
          <t>SI</t>
        </is>
      </c>
      <c r="K662" s="180" t="inlineStr">
        <is>
          <t>Jefe Depto. Asesoría Legal</t>
        </is>
      </c>
      <c r="L662" s="161" t="n"/>
      <c r="M662" s="162" t="inlineStr">
        <is>
          <t>LATERAL</t>
        </is>
      </c>
      <c r="N662" s="162">
        <f>IF($J662="NO","NO","SI")</f>
        <v/>
      </c>
      <c r="O662" s="162">
        <f>IF($J662="SI","🟢",IF($J662="NO","🔴","🟡"))</f>
        <v/>
      </c>
      <c r="P662" s="162" t="inlineStr"/>
    </row>
    <row r="663" ht="24" customHeight="1">
      <c r="A663" s="158" t="n">
        <v>662</v>
      </c>
      <c r="B663" s="158" t="n">
        <v>662</v>
      </c>
      <c r="C663" s="163" t="inlineStr">
        <is>
          <t>ASMARTALC</t>
        </is>
      </c>
      <c r="D663" s="163" t="inlineStr"/>
      <c r="E663" s="164">
        <f>IF($J663="NO","",IF($M663="","",$M663))</f>
        <v/>
      </c>
      <c r="F663" s="161" t="inlineStr">
        <is>
          <t>Alvarez Flores, Carlos</t>
        </is>
      </c>
      <c r="G663" s="163" t="inlineStr">
        <is>
          <t xml:space="preserve">Carlos </t>
        </is>
      </c>
      <c r="H663" s="163" t="inlineStr">
        <is>
          <t>Alvarez</t>
        </is>
      </c>
      <c r="I663" s="163" t="inlineStr">
        <is>
          <t xml:space="preserve">Flores </t>
        </is>
      </c>
      <c r="J663" s="157" t="inlineStr">
        <is>
          <t>NO</t>
        </is>
      </c>
      <c r="K663" s="163" t="inlineStr">
        <is>
          <t>Jefe Depto. Contabilidad</t>
        </is>
      </c>
      <c r="L663" s="161" t="n"/>
      <c r="M663" s="162" t="inlineStr">
        <is>
          <t>LATERAL</t>
        </is>
      </c>
      <c r="N663" s="162">
        <f>IF($J663="NO","NO","SI")</f>
        <v/>
      </c>
      <c r="O663" s="162">
        <f>IF($J663="SI","🟢",IF($J663="NO","🔴","🟡"))</f>
        <v/>
      </c>
      <c r="P663" s="162" t="inlineStr"/>
    </row>
    <row r="664" ht="24" customHeight="1">
      <c r="A664" s="158" t="n">
        <v>663</v>
      </c>
      <c r="B664" s="158" t="n">
        <v>663</v>
      </c>
      <c r="C664" s="180" t="inlineStr">
        <is>
          <t>ASMARTALC</t>
        </is>
      </c>
      <c r="D664" s="180" t="inlineStr"/>
      <c r="E664" s="181">
        <f>IF($J664="NO","",IF($M664="","",$M664))</f>
        <v/>
      </c>
      <c r="F664" s="161" t="inlineStr">
        <is>
          <t>Ulloa González, Jhony</t>
        </is>
      </c>
      <c r="G664" s="180" t="inlineStr">
        <is>
          <t>Jhony</t>
        </is>
      </c>
      <c r="H664" s="180" t="inlineStr">
        <is>
          <t>Ulloa</t>
        </is>
      </c>
      <c r="I664" s="180" t="inlineStr">
        <is>
          <t>González</t>
        </is>
      </c>
      <c r="J664" s="152" t="inlineStr">
        <is>
          <t>SI</t>
        </is>
      </c>
      <c r="K664" s="180" t="inlineStr">
        <is>
          <t>Jefe Depto. Diseño C.N.</t>
        </is>
      </c>
      <c r="L664" s="161" t="n"/>
      <c r="M664" s="162" t="inlineStr">
        <is>
          <t>LATERAL</t>
        </is>
      </c>
      <c r="N664" s="162">
        <f>IF($J664="NO","NO","SI")</f>
        <v/>
      </c>
      <c r="O664" s="162">
        <f>IF($J664="SI","🟢",IF($J664="NO","🔴","🟡"))</f>
        <v/>
      </c>
      <c r="P664" s="162" t="inlineStr"/>
    </row>
    <row r="665" ht="24" customHeight="1">
      <c r="A665" s="158" t="n">
        <v>664</v>
      </c>
      <c r="B665" s="158" t="n">
        <v>664</v>
      </c>
      <c r="C665" s="163" t="inlineStr">
        <is>
          <t>ASMARTALC</t>
        </is>
      </c>
      <c r="D665" s="163" t="inlineStr"/>
      <c r="E665" s="164">
        <f>IF($J665="NO","",IF($M665="","",$M665))</f>
        <v/>
      </c>
      <c r="F665" s="161" t="inlineStr">
        <is>
          <t>Navarrete Yáñez, Jorge</t>
        </is>
      </c>
      <c r="G665" s="163" t="inlineStr">
        <is>
          <t>Jorge</t>
        </is>
      </c>
      <c r="H665" s="163" t="inlineStr">
        <is>
          <t>Navarrete</t>
        </is>
      </c>
      <c r="I665" s="163" t="inlineStr">
        <is>
          <t xml:space="preserve">Yáñez </t>
        </is>
      </c>
      <c r="J665" s="152" t="inlineStr">
        <is>
          <t>SI</t>
        </is>
      </c>
      <c r="K665" s="163" t="inlineStr">
        <is>
          <t>Jefe Depto. Mantención</t>
        </is>
      </c>
      <c r="L665" s="161" t="n"/>
      <c r="M665" s="162" t="inlineStr">
        <is>
          <t>LATERAL</t>
        </is>
      </c>
      <c r="N665" s="162">
        <f>IF($J665="NO","NO","SI")</f>
        <v/>
      </c>
      <c r="O665" s="162">
        <f>IF($J665="SI","🟢",IF($J665="NO","🔴","🟡"))</f>
        <v/>
      </c>
      <c r="P665" s="162" t="inlineStr"/>
    </row>
    <row r="666" ht="24" customHeight="1">
      <c r="A666" s="158" t="n">
        <v>665</v>
      </c>
      <c r="B666" s="158" t="n">
        <v>665</v>
      </c>
      <c r="C666" s="180" t="inlineStr">
        <is>
          <t>ASMARTALC</t>
        </is>
      </c>
      <c r="D666" s="180" t="inlineStr"/>
      <c r="E666" s="181">
        <f>IF($J666="NO","",IF($M666="","",$M666))</f>
        <v/>
      </c>
      <c r="F666" s="161" t="inlineStr">
        <is>
          <t>Silva Henríquez, Marina</t>
        </is>
      </c>
      <c r="G666" s="180" t="inlineStr">
        <is>
          <t>Marina</t>
        </is>
      </c>
      <c r="H666" s="180" t="inlineStr">
        <is>
          <t>Silva</t>
        </is>
      </c>
      <c r="I666" s="180" t="inlineStr">
        <is>
          <t>Henríquez</t>
        </is>
      </c>
      <c r="J666" s="152" t="inlineStr">
        <is>
          <t>SI</t>
        </is>
      </c>
      <c r="K666" s="180" t="inlineStr">
        <is>
          <t>Jefe Depto. Personas</t>
        </is>
      </c>
      <c r="L666" s="161" t="n"/>
      <c r="M666" s="162" t="inlineStr">
        <is>
          <t>LATERAL</t>
        </is>
      </c>
      <c r="N666" s="162">
        <f>IF($J666="NO","NO","SI")</f>
        <v/>
      </c>
      <c r="O666" s="162">
        <f>IF($J666="SI","🟢",IF($J666="NO","🔴","🟡"))</f>
        <v/>
      </c>
      <c r="P666" s="162" t="inlineStr"/>
    </row>
    <row r="667" ht="24" customHeight="1">
      <c r="A667" s="158" t="n">
        <v>666</v>
      </c>
      <c r="B667" s="158" t="n">
        <v>666</v>
      </c>
      <c r="C667" s="163" t="inlineStr">
        <is>
          <t>ASMARTALC</t>
        </is>
      </c>
      <c r="D667" s="163" t="inlineStr"/>
      <c r="E667" s="164">
        <f>IF($J667="NO","",IF($M667="","",$M667))</f>
        <v/>
      </c>
      <c r="F667" s="161" t="inlineStr">
        <is>
          <t>Moraga Zambrano, Mario</t>
        </is>
      </c>
      <c r="G667" s="163" t="inlineStr">
        <is>
          <t>Mario</t>
        </is>
      </c>
      <c r="H667" s="163" t="inlineStr">
        <is>
          <t>Moraga</t>
        </is>
      </c>
      <c r="I667" s="163" t="inlineStr">
        <is>
          <t>Zambrano</t>
        </is>
      </c>
      <c r="J667" s="152" t="inlineStr">
        <is>
          <t>SI</t>
        </is>
      </c>
      <c r="K667" s="163" t="inlineStr">
        <is>
          <t>Jefe Depto. Planificación de Reparaciones</t>
        </is>
      </c>
      <c r="L667" s="161" t="n"/>
      <c r="M667" s="162" t="inlineStr">
        <is>
          <t>LATERAL</t>
        </is>
      </c>
      <c r="N667" s="162">
        <f>IF($J667="NO","NO","SI")</f>
        <v/>
      </c>
      <c r="O667" s="162">
        <f>IF($J667="SI","🟢",IF($J667="NO","🔴","🟡"))</f>
        <v/>
      </c>
      <c r="P667" s="162" t="inlineStr"/>
    </row>
    <row r="668" ht="24" customHeight="1">
      <c r="A668" s="158" t="n">
        <v>667</v>
      </c>
      <c r="B668" s="158" t="n">
        <v>667</v>
      </c>
      <c r="C668" s="180" t="inlineStr">
        <is>
          <t>ASMARTALC</t>
        </is>
      </c>
      <c r="D668" s="180" t="inlineStr"/>
      <c r="E668" s="181">
        <f>IF($J668="NO","",IF($M668="","",$M668))</f>
        <v/>
      </c>
      <c r="F668" s="161" t="inlineStr">
        <is>
          <t>Toro Yagui, Gustavo</t>
        </is>
      </c>
      <c r="G668" s="180" t="inlineStr">
        <is>
          <t>Gustavo</t>
        </is>
      </c>
      <c r="H668" s="180" t="inlineStr">
        <is>
          <t>Toro</t>
        </is>
      </c>
      <c r="I668" s="180" t="inlineStr">
        <is>
          <t>Yagui</t>
        </is>
      </c>
      <c r="J668" s="152" t="inlineStr">
        <is>
          <t>SI</t>
        </is>
      </c>
      <c r="K668" s="180" t="inlineStr">
        <is>
          <t>Jefe Depto. Planificación y Control de Gestión de CN</t>
        </is>
      </c>
      <c r="L668" s="161" t="n"/>
      <c r="M668" s="162" t="inlineStr">
        <is>
          <t>LATERAL</t>
        </is>
      </c>
      <c r="N668" s="162">
        <f>IF($J668="NO","NO","SI")</f>
        <v/>
      </c>
      <c r="O668" s="162">
        <f>IF($J668="SI","🟢",IF($J668="NO","🔴","🟡"))</f>
        <v/>
      </c>
      <c r="P668" s="162" t="inlineStr"/>
    </row>
    <row r="669" ht="24" customHeight="1">
      <c r="A669" s="158" t="n">
        <v>668</v>
      </c>
      <c r="B669" s="158" t="n">
        <v>668</v>
      </c>
      <c r="C669" s="163" t="inlineStr">
        <is>
          <t>ASMARTALC</t>
        </is>
      </c>
      <c r="D669" s="163" t="inlineStr"/>
      <c r="E669" s="164">
        <f>IF($J669="NO","",IF($M669="","",$M669))</f>
        <v/>
      </c>
      <c r="F669" s="161" t="inlineStr">
        <is>
          <t>Parra Vera, Gabriel</t>
        </is>
      </c>
      <c r="G669" s="163" t="inlineStr">
        <is>
          <t>Gabriel</t>
        </is>
      </c>
      <c r="H669" s="163" t="inlineStr">
        <is>
          <t>Parra</t>
        </is>
      </c>
      <c r="I669" s="163" t="inlineStr">
        <is>
          <t>Vera</t>
        </is>
      </c>
      <c r="J669" s="152" t="inlineStr">
        <is>
          <t>SI</t>
        </is>
      </c>
      <c r="K669" s="163" t="inlineStr">
        <is>
          <t>Jefe Depto. Producción C.N.</t>
        </is>
      </c>
      <c r="L669" s="161" t="n"/>
      <c r="M669" s="162" t="inlineStr">
        <is>
          <t>LATERAL</t>
        </is>
      </c>
      <c r="N669" s="162">
        <f>IF($J669="NO","NO","SI")</f>
        <v/>
      </c>
      <c r="O669" s="162">
        <f>IF($J669="SI","🟢",IF($J669="NO","🔴","🟡"))</f>
        <v/>
      </c>
      <c r="P669" s="162" t="inlineStr"/>
    </row>
    <row r="670" ht="24" customHeight="1">
      <c r="A670" s="158" t="n">
        <v>669</v>
      </c>
      <c r="B670" s="158" t="n">
        <v>669</v>
      </c>
      <c r="C670" s="180" t="inlineStr">
        <is>
          <t>ASMARTALC</t>
        </is>
      </c>
      <c r="D670" s="180" t="inlineStr"/>
      <c r="E670" s="181">
        <f>IF($J670="NO","",IF($M670="","",$M670))</f>
        <v/>
      </c>
      <c r="F670" s="161" t="inlineStr">
        <is>
          <t>Huerta Castillo, Edgardo</t>
        </is>
      </c>
      <c r="G670" s="180" t="inlineStr">
        <is>
          <t xml:space="preserve">Edgardo </t>
        </is>
      </c>
      <c r="H670" s="180" t="inlineStr">
        <is>
          <t>Huerta</t>
        </is>
      </c>
      <c r="I670" s="180" t="inlineStr">
        <is>
          <t>Castillo</t>
        </is>
      </c>
      <c r="J670" s="152" t="inlineStr">
        <is>
          <t>SI</t>
        </is>
      </c>
      <c r="K670" s="180" t="inlineStr">
        <is>
          <t>Jefe Depto. Seguridad, Salud Ocupacional y Medio Ambiente</t>
        </is>
      </c>
      <c r="L670" s="161" t="n"/>
      <c r="M670" s="162" t="inlineStr">
        <is>
          <t>LATERAL</t>
        </is>
      </c>
      <c r="N670" s="162">
        <f>IF($J670="NO","NO","SI")</f>
        <v/>
      </c>
      <c r="O670" s="162">
        <f>IF($J670="SI","🟢",IF($J670="NO","🔴","🟡"))</f>
        <v/>
      </c>
      <c r="P670" s="162" t="inlineStr"/>
    </row>
    <row r="671" ht="24" customHeight="1">
      <c r="A671" s="158" t="n">
        <v>670</v>
      </c>
      <c r="B671" s="158" t="n">
        <v>670</v>
      </c>
      <c r="C671" s="163" t="inlineStr">
        <is>
          <t>ASMARTALC</t>
        </is>
      </c>
      <c r="D671" s="163" t="inlineStr"/>
      <c r="E671" s="164">
        <f>IF($J671="NO","",IF($M671="","",$M671))</f>
        <v/>
      </c>
      <c r="F671" s="161" t="inlineStr">
        <is>
          <t>Avendaño Valenzuela, Edison</t>
        </is>
      </c>
      <c r="G671" s="163" t="inlineStr">
        <is>
          <t>Edison</t>
        </is>
      </c>
      <c r="H671" s="163" t="inlineStr">
        <is>
          <t>Avendaño</t>
        </is>
      </c>
      <c r="I671" s="163" t="inlineStr">
        <is>
          <t>Valenzuela</t>
        </is>
      </c>
      <c r="J671" s="152" t="inlineStr">
        <is>
          <t>SI</t>
        </is>
      </c>
      <c r="K671" s="163" t="inlineStr">
        <is>
          <t>Jefe Depto. Subcontratos Suplente</t>
        </is>
      </c>
      <c r="L671" s="161" t="n"/>
      <c r="M671" s="162" t="inlineStr">
        <is>
          <t>LATERAL</t>
        </is>
      </c>
      <c r="N671" s="162">
        <f>IF($J671="NO","NO","SI")</f>
        <v/>
      </c>
      <c r="O671" s="162">
        <f>IF($J671="SI","🟢",IF($J671="NO","🔴","🟡"))</f>
        <v/>
      </c>
      <c r="P671" s="162" t="inlineStr"/>
    </row>
    <row r="672" ht="24" customHeight="1">
      <c r="A672" s="158" t="n">
        <v>671</v>
      </c>
      <c r="B672" s="158" t="n">
        <v>671</v>
      </c>
      <c r="C672" s="180" t="inlineStr">
        <is>
          <t>ASMARTALC</t>
        </is>
      </c>
      <c r="D672" s="180" t="inlineStr">
        <is>
          <t>Capitán de Corbeta</t>
        </is>
      </c>
      <c r="E672" s="181">
        <f>IF($J672="NO","",IF($M672="","",$M672))</f>
        <v/>
      </c>
      <c r="F672" s="161" t="inlineStr">
        <is>
          <t>López Soto, Sebastián</t>
        </is>
      </c>
      <c r="G672" s="180" t="inlineStr">
        <is>
          <t>Sebastián</t>
        </is>
      </c>
      <c r="H672" s="180" t="inlineStr">
        <is>
          <t>López</t>
        </is>
      </c>
      <c r="I672" s="180" t="inlineStr">
        <is>
          <t>Soto</t>
        </is>
      </c>
      <c r="J672" s="152" t="inlineStr">
        <is>
          <t>SI</t>
        </is>
      </c>
      <c r="K672" s="180" t="inlineStr">
        <is>
          <t>Jefe Proyecto C.N.</t>
        </is>
      </c>
      <c r="L672" s="161" t="n"/>
      <c r="M672" s="162" t="inlineStr">
        <is>
          <t>VIP</t>
        </is>
      </c>
      <c r="N672" s="162">
        <f>IF($J672="NO","NO","SI")</f>
        <v/>
      </c>
      <c r="O672" s="162">
        <f>IF($J672="SI","🟢",IF($J672="NO","🔴","🟡"))</f>
        <v/>
      </c>
      <c r="P672" s="162" t="inlineStr"/>
    </row>
    <row r="673" ht="24" customHeight="1">
      <c r="A673" s="158" t="n">
        <v>672</v>
      </c>
      <c r="B673" s="158" t="n">
        <v>672</v>
      </c>
      <c r="C673" s="163" t="inlineStr">
        <is>
          <t>ASMARTALC</t>
        </is>
      </c>
      <c r="D673" s="163" t="inlineStr"/>
      <c r="E673" s="164">
        <f>IF($J673="NO","",IF($M673="","",$M673))</f>
        <v/>
      </c>
      <c r="F673" s="161" t="inlineStr">
        <is>
          <t>Pereira Reyes, Guido</t>
        </is>
      </c>
      <c r="G673" s="163" t="inlineStr">
        <is>
          <t>Guido</t>
        </is>
      </c>
      <c r="H673" s="163" t="inlineStr">
        <is>
          <t>Pereira</t>
        </is>
      </c>
      <c r="I673" s="163" t="inlineStr">
        <is>
          <t>Reyes</t>
        </is>
      </c>
      <c r="J673" s="152" t="inlineStr">
        <is>
          <t>SI</t>
        </is>
      </c>
      <c r="K673" s="163" t="inlineStr">
        <is>
          <t>Jefe Taller Aceros C.N.</t>
        </is>
      </c>
      <c r="L673" s="161" t="n"/>
      <c r="M673" s="162" t="inlineStr">
        <is>
          <t>LATERAL</t>
        </is>
      </c>
      <c r="N673" s="162">
        <f>IF($J673="NO","NO","SI")</f>
        <v/>
      </c>
      <c r="O673" s="162">
        <f>IF($J673="SI","🟢",IF($J673="NO","🔴","🟡"))</f>
        <v/>
      </c>
      <c r="P673" s="162" t="inlineStr"/>
    </row>
    <row r="674" ht="24" customHeight="1">
      <c r="A674" s="158" t="n">
        <v>673</v>
      </c>
      <c r="B674" s="158" t="n">
        <v>673</v>
      </c>
      <c r="C674" s="180" t="inlineStr">
        <is>
          <t>ASMARTALC</t>
        </is>
      </c>
      <c r="D674" s="180" t="inlineStr"/>
      <c r="E674" s="181">
        <f>IF($J674="NO","",IF($M674="","",$M674))</f>
        <v/>
      </c>
      <c r="F674" s="161" t="inlineStr">
        <is>
          <t>Maldonado Marín, Mario</t>
        </is>
      </c>
      <c r="G674" s="180" t="inlineStr">
        <is>
          <t>Mario</t>
        </is>
      </c>
      <c r="H674" s="180" t="inlineStr">
        <is>
          <t>Maldonado</t>
        </is>
      </c>
      <c r="I674" s="180" t="inlineStr">
        <is>
          <t>Marín</t>
        </is>
      </c>
      <c r="J674" s="152" t="inlineStr">
        <is>
          <t>SI</t>
        </is>
      </c>
      <c r="K674" s="180" t="inlineStr">
        <is>
          <t>Jefe Taller Calderas y Cañerías</t>
        </is>
      </c>
      <c r="L674" s="161" t="n"/>
      <c r="M674" s="162" t="inlineStr">
        <is>
          <t>LATERAL</t>
        </is>
      </c>
      <c r="N674" s="162">
        <f>IF($J674="NO","NO","SI")</f>
        <v/>
      </c>
      <c r="O674" s="162">
        <f>IF($J674="SI","🟢",IF($J674="NO","🔴","🟡"))</f>
        <v/>
      </c>
      <c r="P674" s="162" t="inlineStr"/>
    </row>
    <row r="675" ht="24" customHeight="1">
      <c r="A675" s="158" t="n">
        <v>674</v>
      </c>
      <c r="B675" s="158" t="n">
        <v>674</v>
      </c>
      <c r="C675" s="163" t="inlineStr">
        <is>
          <t>ASMARTALC</t>
        </is>
      </c>
      <c r="D675" s="163" t="inlineStr"/>
      <c r="E675" s="164">
        <f>IF($J675="NO","",IF($M675="","",$M675))</f>
        <v/>
      </c>
      <c r="F675" s="161" t="inlineStr">
        <is>
          <t>Burboa Caamaño, Víctor</t>
        </is>
      </c>
      <c r="G675" s="163" t="inlineStr">
        <is>
          <t>Víctor</t>
        </is>
      </c>
      <c r="H675" s="163" t="inlineStr">
        <is>
          <t>Burboa</t>
        </is>
      </c>
      <c r="I675" s="163" t="inlineStr">
        <is>
          <t>Caamaño</t>
        </is>
      </c>
      <c r="J675" s="152" t="inlineStr">
        <is>
          <t>SI</t>
        </is>
      </c>
      <c r="K675" s="163" t="inlineStr">
        <is>
          <t>Jefe Taller Cañerías y Estructuras Menores</t>
        </is>
      </c>
      <c r="L675" s="161" t="n"/>
      <c r="M675" s="162" t="inlineStr">
        <is>
          <t>LATERAL</t>
        </is>
      </c>
      <c r="N675" s="162">
        <f>IF($J675="NO","NO","SI")</f>
        <v/>
      </c>
      <c r="O675" s="162">
        <f>IF($J675="SI","🟢",IF($J675="NO","🔴","🟡"))</f>
        <v/>
      </c>
      <c r="P675" s="162" t="inlineStr"/>
    </row>
    <row r="676" ht="24" customHeight="1">
      <c r="A676" s="158" t="n">
        <v>675</v>
      </c>
      <c r="B676" s="158" t="n">
        <v>675</v>
      </c>
      <c r="C676" s="180" t="inlineStr">
        <is>
          <t>ASMARTALC</t>
        </is>
      </c>
      <c r="D676" s="180" t="inlineStr"/>
      <c r="E676" s="181">
        <f>IF($J676="NO","",IF($M676="","",$M676))</f>
        <v/>
      </c>
      <c r="F676" s="161" t="inlineStr">
        <is>
          <t>Saez Carrasco, Nelson</t>
        </is>
      </c>
      <c r="G676" s="180" t="inlineStr">
        <is>
          <t>Nelson</t>
        </is>
      </c>
      <c r="H676" s="180" t="inlineStr">
        <is>
          <t>Saez</t>
        </is>
      </c>
      <c r="I676" s="180" t="inlineStr">
        <is>
          <t>Carrasco</t>
        </is>
      </c>
      <c r="J676" s="152" t="inlineStr">
        <is>
          <t>SI</t>
        </is>
      </c>
      <c r="K676" s="180" t="inlineStr">
        <is>
          <t>Jefe Taller Electricidad</t>
        </is>
      </c>
      <c r="L676" s="161" t="n"/>
      <c r="M676" s="162" t="inlineStr">
        <is>
          <t>LATERAL</t>
        </is>
      </c>
      <c r="N676" s="162">
        <f>IF($J676="NO","NO","SI")</f>
        <v/>
      </c>
      <c r="O676" s="162">
        <f>IF($J676="SI","🟢",IF($J676="NO","🔴","🟡"))</f>
        <v/>
      </c>
      <c r="P676" s="162" t="inlineStr"/>
    </row>
    <row r="677" ht="24" customHeight="1">
      <c r="A677" s="158" t="n">
        <v>676</v>
      </c>
      <c r="B677" s="158" t="n">
        <v>676</v>
      </c>
      <c r="C677" s="163" t="inlineStr">
        <is>
          <t>ASMARTALC</t>
        </is>
      </c>
      <c r="D677" s="163" t="inlineStr"/>
      <c r="E677" s="164">
        <f>IF($J677="NO","",IF($M677="","",$M677))</f>
        <v/>
      </c>
      <c r="F677" s="161" t="inlineStr">
        <is>
          <t>Figueroa Moraga, Carlos</t>
        </is>
      </c>
      <c r="G677" s="163" t="inlineStr">
        <is>
          <t xml:space="preserve">Carlos </t>
        </is>
      </c>
      <c r="H677" s="163" t="inlineStr">
        <is>
          <t>Figueroa</t>
        </is>
      </c>
      <c r="I677" s="163" t="inlineStr">
        <is>
          <t>Moraga</t>
        </is>
      </c>
      <c r="J677" s="152" t="inlineStr">
        <is>
          <t>SI</t>
        </is>
      </c>
      <c r="K677" s="163" t="inlineStr">
        <is>
          <t>Jefe Taller Electrónica</t>
        </is>
      </c>
      <c r="L677" s="161" t="n"/>
      <c r="M677" s="162" t="inlineStr">
        <is>
          <t>LATERAL</t>
        </is>
      </c>
      <c r="N677" s="162">
        <f>IF($J677="NO","NO","SI")</f>
        <v/>
      </c>
      <c r="O677" s="162">
        <f>IF($J677="SI","🟢",IF($J677="NO","🔴","🟡"))</f>
        <v/>
      </c>
      <c r="P677" s="162" t="inlineStr"/>
    </row>
    <row r="678" ht="24" customHeight="1">
      <c r="A678" s="158" t="n">
        <v>677</v>
      </c>
      <c r="B678" s="158" t="n">
        <v>677</v>
      </c>
      <c r="C678" s="180" t="inlineStr">
        <is>
          <t>ASMARTALC</t>
        </is>
      </c>
      <c r="D678" s="180" t="inlineStr"/>
      <c r="E678" s="181">
        <f>IF($J678="NO","",IF($M678="","",$M678))</f>
        <v/>
      </c>
      <c r="F678" s="161" t="inlineStr">
        <is>
          <t>Pérez Escobar, Daniel</t>
        </is>
      </c>
      <c r="G678" s="180" t="inlineStr">
        <is>
          <t>Daniel</t>
        </is>
      </c>
      <c r="H678" s="180" t="inlineStr">
        <is>
          <t>Pérez</t>
        </is>
      </c>
      <c r="I678" s="180" t="inlineStr">
        <is>
          <t>Escobar</t>
        </is>
      </c>
      <c r="J678" s="152" t="inlineStr">
        <is>
          <t>SI</t>
        </is>
      </c>
      <c r="K678" s="180" t="inlineStr">
        <is>
          <t>Jefe Taller Estructuras</t>
        </is>
      </c>
      <c r="L678" s="161" t="n"/>
      <c r="M678" s="162" t="inlineStr">
        <is>
          <t>LATERAL</t>
        </is>
      </c>
      <c r="N678" s="162">
        <f>IF($J678="NO","NO","SI")</f>
        <v/>
      </c>
      <c r="O678" s="162">
        <f>IF($J678="SI","🟢",IF($J678="NO","🔴","🟡"))</f>
        <v/>
      </c>
      <c r="P678" s="162" t="inlineStr"/>
    </row>
    <row r="679" ht="24" customHeight="1">
      <c r="A679" s="158" t="n">
        <v>678</v>
      </c>
      <c r="B679" s="158" t="n">
        <v>678</v>
      </c>
      <c r="C679" s="163" t="inlineStr">
        <is>
          <t>ASMARTALC</t>
        </is>
      </c>
      <c r="D679" s="163" t="inlineStr"/>
      <c r="E679" s="164">
        <f>IF($J679="NO","",IF($M679="","",$M679))</f>
        <v/>
      </c>
      <c r="F679" s="161" t="inlineStr">
        <is>
          <t>Bragg , Jeffrey</t>
        </is>
      </c>
      <c r="G679" s="163" t="inlineStr">
        <is>
          <t>Jeffrey</t>
        </is>
      </c>
      <c r="H679" s="163" t="inlineStr">
        <is>
          <t>Bragg</t>
        </is>
      </c>
      <c r="I679" s="163" t="n"/>
      <c r="J679" s="152" t="inlineStr">
        <is>
          <t>SI</t>
        </is>
      </c>
      <c r="K679" s="163" t="inlineStr">
        <is>
          <t>Jefe  de Departamento de Ventas Armada Submarinos</t>
        </is>
      </c>
      <c r="L679" s="161" t="n"/>
      <c r="M679" s="162" t="inlineStr">
        <is>
          <t>LATERAL</t>
        </is>
      </c>
      <c r="N679" s="162">
        <f>IF($J679="NO","NO","SI")</f>
        <v/>
      </c>
      <c r="O679" s="162">
        <f>IF($J679="SI","🟢",IF($J679="NO","🔴","🟡"))</f>
        <v/>
      </c>
      <c r="P679" s="162" t="inlineStr"/>
    </row>
    <row r="680" ht="24" customHeight="1">
      <c r="A680" s="158" t="n">
        <v>679</v>
      </c>
      <c r="B680" s="158" t="n">
        <v>679</v>
      </c>
      <c r="C680" s="180" t="inlineStr">
        <is>
          <t>ASMARTALC</t>
        </is>
      </c>
      <c r="D680" s="180" t="inlineStr"/>
      <c r="E680" s="181">
        <f>IF($J680="NO","",IF($M680="","",$M680))</f>
        <v/>
      </c>
      <c r="F680" s="161" t="inlineStr">
        <is>
          <t>Quezada Miranda, René</t>
        </is>
      </c>
      <c r="G680" s="180" t="inlineStr">
        <is>
          <t xml:space="preserve">René </t>
        </is>
      </c>
      <c r="H680" s="180" t="inlineStr">
        <is>
          <t>Quezada</t>
        </is>
      </c>
      <c r="I680" s="180" t="inlineStr">
        <is>
          <t>Miranda</t>
        </is>
      </c>
      <c r="J680" s="152" t="inlineStr">
        <is>
          <t>SI</t>
        </is>
      </c>
      <c r="K680" s="180" t="inlineStr">
        <is>
          <t>Jefe de Departamento Casco y Dique</t>
        </is>
      </c>
      <c r="L680" s="161" t="n"/>
      <c r="M680" s="162" t="inlineStr">
        <is>
          <t>LATERAL</t>
        </is>
      </c>
      <c r="N680" s="162">
        <f>IF($J680="NO","NO","SI")</f>
        <v/>
      </c>
      <c r="O680" s="162">
        <f>IF($J680="SI","🟢",IF($J680="NO","🔴","🟡"))</f>
        <v/>
      </c>
      <c r="P680" s="162" t="inlineStr"/>
    </row>
    <row r="681" ht="24" customHeight="1">
      <c r="A681" s="158" t="n">
        <v>680</v>
      </c>
      <c r="B681" s="158" t="n">
        <v>680</v>
      </c>
      <c r="C681" s="163" t="inlineStr">
        <is>
          <t>ASMARTALC</t>
        </is>
      </c>
      <c r="D681" s="163" t="inlineStr"/>
      <c r="E681" s="164">
        <f>IF($J681="NO","",IF($M681="","",$M681))</f>
        <v/>
      </c>
      <c r="F681" s="161" t="inlineStr">
        <is>
          <t>Rojas Mendeleweski, Anibal</t>
        </is>
      </c>
      <c r="G681" s="163" t="inlineStr">
        <is>
          <t>Anibal</t>
        </is>
      </c>
      <c r="H681" s="163" t="inlineStr">
        <is>
          <t>Rojas</t>
        </is>
      </c>
      <c r="I681" s="163" t="inlineStr">
        <is>
          <t>Mendeleweski</t>
        </is>
      </c>
      <c r="J681" s="152" t="inlineStr">
        <is>
          <t>SI</t>
        </is>
      </c>
      <c r="K681" s="163" t="inlineStr">
        <is>
          <t>Jefe de Departamento de Armamento</t>
        </is>
      </c>
      <c r="L681" s="161" t="n"/>
      <c r="M681" s="162" t="inlineStr">
        <is>
          <t>LATERAL</t>
        </is>
      </c>
      <c r="N681" s="162">
        <f>IF($J681="NO","NO","SI")</f>
        <v/>
      </c>
      <c r="O681" s="162">
        <f>IF($J681="SI","🟢",IF($J681="NO","🔴","🟡"))</f>
        <v/>
      </c>
      <c r="P681" s="162" t="inlineStr"/>
    </row>
    <row r="682" ht="24" customHeight="1">
      <c r="A682" s="158" t="n">
        <v>681</v>
      </c>
      <c r="B682" s="158" t="n">
        <v>681</v>
      </c>
      <c r="C682" s="180" t="inlineStr">
        <is>
          <t>ASMARTALC</t>
        </is>
      </c>
      <c r="D682" s="180" t="inlineStr"/>
      <c r="E682" s="181">
        <f>IF($J682="NO","",IF($M682="","",$M682))</f>
        <v/>
      </c>
      <c r="F682" s="161" t="inlineStr">
        <is>
          <t>Saez Ferrada, Alejandro</t>
        </is>
      </c>
      <c r="G682" s="180" t="inlineStr">
        <is>
          <t>Alejandro</t>
        </is>
      </c>
      <c r="H682" s="180" t="inlineStr">
        <is>
          <t>Saez</t>
        </is>
      </c>
      <c r="I682" s="180" t="inlineStr">
        <is>
          <t>Ferrada</t>
        </is>
      </c>
      <c r="J682" s="152" t="inlineStr">
        <is>
          <t>SI</t>
        </is>
      </c>
      <c r="K682" s="180" t="inlineStr">
        <is>
          <t>Jefe de Departamento de Bienestar</t>
        </is>
      </c>
      <c r="L682" s="161" t="n"/>
      <c r="M682" s="162" t="inlineStr">
        <is>
          <t>LATERAL</t>
        </is>
      </c>
      <c r="N682" s="162">
        <f>IF($J682="NO","NO","SI")</f>
        <v/>
      </c>
      <c r="O682" s="162">
        <f>IF($J682="SI","🟢",IF($J682="NO","🔴","🟡"))</f>
        <v/>
      </c>
      <c r="P682" s="162" t="inlineStr"/>
    </row>
    <row r="683" ht="24" customHeight="1">
      <c r="A683" s="158" t="n">
        <v>682</v>
      </c>
      <c r="B683" s="158" t="n">
        <v>682</v>
      </c>
      <c r="C683" s="163" t="inlineStr">
        <is>
          <t>ASMARTALC</t>
        </is>
      </c>
      <c r="D683" s="163" t="inlineStr"/>
      <c r="E683" s="164">
        <f>IF($J683="NO","",IF($M683="","",$M683))</f>
        <v/>
      </c>
      <c r="F683" s="161" t="inlineStr">
        <is>
          <t>Díaz , Sergio</t>
        </is>
      </c>
      <c r="G683" s="163" t="inlineStr">
        <is>
          <t xml:space="preserve">Sergio </t>
        </is>
      </c>
      <c r="H683" s="163" t="inlineStr">
        <is>
          <t>Díaz</t>
        </is>
      </c>
      <c r="I683" s="163" t="n"/>
      <c r="J683" s="152" t="inlineStr">
        <is>
          <t>SI</t>
        </is>
      </c>
      <c r="K683" s="163" t="inlineStr">
        <is>
          <t>Jefe de Departamento de Proyectos CN</t>
        </is>
      </c>
      <c r="L683" s="161" t="n"/>
      <c r="M683" s="162" t="inlineStr">
        <is>
          <t>LATERAL</t>
        </is>
      </c>
      <c r="N683" s="162">
        <f>IF($J683="NO","NO","SI")</f>
        <v/>
      </c>
      <c r="O683" s="162">
        <f>IF($J683="SI","🟢",IF($J683="NO","🔴","🟡"))</f>
        <v/>
      </c>
      <c r="P683" s="162" t="inlineStr"/>
    </row>
    <row r="684" ht="24" customHeight="1">
      <c r="A684" s="158" t="n">
        <v>683</v>
      </c>
      <c r="B684" s="158" t="n">
        <v>683</v>
      </c>
      <c r="C684" s="180" t="inlineStr">
        <is>
          <t>ASMARTALC</t>
        </is>
      </c>
      <c r="D684" s="180" t="inlineStr"/>
      <c r="E684" s="181">
        <f>IF($J684="NO","",IF($M684="","",$M684))</f>
        <v/>
      </c>
      <c r="F684" s="161" t="inlineStr">
        <is>
          <t>Morales Fuentes, Benjamín</t>
        </is>
      </c>
      <c r="G684" s="180" t="inlineStr">
        <is>
          <t>Benjamín</t>
        </is>
      </c>
      <c r="H684" s="180" t="inlineStr">
        <is>
          <t>Morales</t>
        </is>
      </c>
      <c r="I684" s="180" t="inlineStr">
        <is>
          <t>Fuentes</t>
        </is>
      </c>
      <c r="J684" s="152" t="inlineStr">
        <is>
          <t>SI</t>
        </is>
      </c>
      <c r="K684" s="180" t="inlineStr">
        <is>
          <t>Jefe de Departamento de Relaciones Laborales</t>
        </is>
      </c>
      <c r="L684" s="161" t="n"/>
      <c r="M684" s="162" t="inlineStr">
        <is>
          <t>LATERAL</t>
        </is>
      </c>
      <c r="N684" s="162">
        <f>IF($J684="NO","NO","SI")</f>
        <v/>
      </c>
      <c r="O684" s="162">
        <f>IF($J684="SI","🟢",IF($J684="NO","🔴","🟡"))</f>
        <v/>
      </c>
      <c r="P684" s="162" t="inlineStr"/>
    </row>
    <row r="685" ht="24" customHeight="1">
      <c r="A685" s="158" t="n">
        <v>684</v>
      </c>
      <c r="B685" s="158" t="n">
        <v>684</v>
      </c>
      <c r="C685" s="163" t="inlineStr">
        <is>
          <t>ASMARTALC</t>
        </is>
      </c>
      <c r="D685" s="163" t="inlineStr"/>
      <c r="E685" s="164">
        <f>IF($J685="NO","",IF($M685="","",$M685))</f>
        <v/>
      </c>
      <c r="F685" s="161" t="inlineStr">
        <is>
          <t>Cabrera Ogalde, Juan Carlos</t>
        </is>
      </c>
      <c r="G685" s="163" t="inlineStr">
        <is>
          <t>Juan Carlos</t>
        </is>
      </c>
      <c r="H685" s="163" t="inlineStr">
        <is>
          <t>Cabrera</t>
        </is>
      </c>
      <c r="I685" s="163" t="inlineStr">
        <is>
          <t>Ogalde</t>
        </is>
      </c>
      <c r="J685" s="152" t="inlineStr">
        <is>
          <t>SI</t>
        </is>
      </c>
      <c r="K685" s="163" t="inlineStr">
        <is>
          <t>Jefe de Departamento de Ventas Armada Superficie y RR.TT.</t>
        </is>
      </c>
      <c r="L685" s="161" t="n"/>
      <c r="M685" s="162" t="inlineStr">
        <is>
          <t>LATERAL</t>
        </is>
      </c>
      <c r="N685" s="162">
        <f>IF($J685="NO","NO","SI")</f>
        <v/>
      </c>
      <c r="O685" s="162">
        <f>IF($J685="SI","🟢",IF($J685="NO","🔴","🟡"))</f>
        <v/>
      </c>
      <c r="P685" s="162" t="inlineStr"/>
    </row>
    <row r="686" ht="24" customHeight="1">
      <c r="A686" s="158" t="n">
        <v>685</v>
      </c>
      <c r="B686" s="158" t="n">
        <v>685</v>
      </c>
      <c r="C686" s="180" t="inlineStr">
        <is>
          <t>ASMARTALC</t>
        </is>
      </c>
      <c r="D686" s="180" t="inlineStr"/>
      <c r="E686" s="181">
        <f>IF($J686="NO","",IF($M686="","",$M686))</f>
        <v/>
      </c>
      <c r="F686" s="161" t="inlineStr">
        <is>
          <t>Montalva , Ana Marpia</t>
        </is>
      </c>
      <c r="G686" s="180" t="inlineStr">
        <is>
          <t>Ana Marpia</t>
        </is>
      </c>
      <c r="H686" s="180" t="inlineStr">
        <is>
          <t>Montalva</t>
        </is>
      </c>
      <c r="I686" s="180" t="n"/>
      <c r="J686" s="152" t="inlineStr">
        <is>
          <t>SI</t>
        </is>
      </c>
      <c r="K686" s="180" t="inlineStr">
        <is>
          <t>Jefe Unidad Corporativa de Desarrollo Software</t>
        </is>
      </c>
      <c r="L686" s="161" t="n"/>
      <c r="M686" s="162" t="inlineStr">
        <is>
          <t>LATERAL</t>
        </is>
      </c>
      <c r="N686" s="162">
        <f>IF($J686="NO","NO","SI")</f>
        <v/>
      </c>
      <c r="O686" s="162">
        <f>IF($J686="SI","🟢",IF($J686="NO","🔴","🟡"))</f>
        <v/>
      </c>
      <c r="P686" s="162" t="inlineStr"/>
    </row>
    <row r="687" ht="24" customHeight="1">
      <c r="A687" s="158" t="n">
        <v>686</v>
      </c>
      <c r="B687" s="158" t="n">
        <v>686</v>
      </c>
      <c r="C687" s="163" t="inlineStr">
        <is>
          <t>ASMARTALC</t>
        </is>
      </c>
      <c r="D687" s="163" t="inlineStr"/>
      <c r="E687" s="164">
        <f>IF($J687="NO","",IF($M687="","",$M687))</f>
        <v/>
      </c>
      <c r="F687" s="161" t="inlineStr">
        <is>
          <t>Ruiz Montalva, Ricardo</t>
        </is>
      </c>
      <c r="G687" s="163" t="inlineStr">
        <is>
          <t xml:space="preserve">Ricardo </t>
        </is>
      </c>
      <c r="H687" s="163" t="inlineStr">
        <is>
          <t>Ruiz</t>
        </is>
      </c>
      <c r="I687" s="163" t="inlineStr">
        <is>
          <t>Montalva</t>
        </is>
      </c>
      <c r="J687" s="152" t="inlineStr">
        <is>
          <t>SI</t>
        </is>
      </c>
      <c r="K687" s="163" t="inlineStr">
        <is>
          <t>Jefe Unidad Corporativa de Servicios Tecnología de la Información</t>
        </is>
      </c>
      <c r="L687" s="161" t="n"/>
      <c r="M687" s="162" t="inlineStr">
        <is>
          <t>LATERAL</t>
        </is>
      </c>
      <c r="N687" s="162">
        <f>IF($J687="NO","NO","SI")</f>
        <v/>
      </c>
      <c r="O687" s="162">
        <f>IF($J687="SI","🟢",IF($J687="NO","🔴","🟡"))</f>
        <v/>
      </c>
      <c r="P687" s="162" t="inlineStr"/>
    </row>
    <row r="688" ht="24" customHeight="1">
      <c r="A688" s="158" t="n">
        <v>687</v>
      </c>
      <c r="B688" s="158" t="n">
        <v>687</v>
      </c>
      <c r="C688" s="180" t="inlineStr">
        <is>
          <t>ASMARTALC</t>
        </is>
      </c>
      <c r="D688" s="180" t="inlineStr"/>
      <c r="E688" s="181">
        <f>IF($J688="NO","",IF($M688="","",$M688))</f>
        <v/>
      </c>
      <c r="F688" s="161" t="inlineStr">
        <is>
          <t>Flores Valdebenito, Marcelo</t>
        </is>
      </c>
      <c r="G688" s="180" t="inlineStr">
        <is>
          <t>Marcelo</t>
        </is>
      </c>
      <c r="H688" s="180" t="inlineStr">
        <is>
          <t>Flores</t>
        </is>
      </c>
      <c r="I688" s="180" t="inlineStr">
        <is>
          <t>Valdebenito</t>
        </is>
      </c>
      <c r="J688" s="152" t="inlineStr">
        <is>
          <t>SI</t>
        </is>
      </c>
      <c r="K688" s="180" t="inlineStr">
        <is>
          <t>Subgerente Comercial Buques Mercantes</t>
        </is>
      </c>
      <c r="L688" s="161" t="n"/>
      <c r="M688" s="162" t="inlineStr">
        <is>
          <t>LATERAL</t>
        </is>
      </c>
      <c r="N688" s="162">
        <f>IF($J688="NO","NO","SI")</f>
        <v/>
      </c>
      <c r="O688" s="162">
        <f>IF($J688="SI","🟢",IF($J688="NO","🔴","🟡"))</f>
        <v/>
      </c>
      <c r="P688" s="162" t="inlineStr"/>
    </row>
    <row r="689" ht="24" customHeight="1">
      <c r="A689" s="158" t="n">
        <v>688</v>
      </c>
      <c r="B689" s="158" t="n">
        <v>688</v>
      </c>
      <c r="C689" s="163" t="inlineStr">
        <is>
          <t>ASMARTALC</t>
        </is>
      </c>
      <c r="D689" s="163" t="inlineStr"/>
      <c r="E689" s="164">
        <f>IF($J689="NO","",IF($M689="","",$M689))</f>
        <v/>
      </c>
      <c r="F689" s="161" t="inlineStr">
        <is>
          <t>Muñoz Bustos, Leonardo</t>
        </is>
      </c>
      <c r="G689" s="163" t="inlineStr">
        <is>
          <t>Leonardo</t>
        </is>
      </c>
      <c r="H689" s="163" t="inlineStr">
        <is>
          <t>Muñoz</t>
        </is>
      </c>
      <c r="I689" s="163" t="inlineStr">
        <is>
          <t>Bustos</t>
        </is>
      </c>
      <c r="J689" s="152" t="inlineStr">
        <is>
          <t>SI</t>
        </is>
      </c>
      <c r="K689" s="163" t="inlineStr">
        <is>
          <t>Subgerente Comercial Buques Pesqueros</t>
        </is>
      </c>
      <c r="L689" s="161" t="n"/>
      <c r="M689" s="162" t="inlineStr">
        <is>
          <t>LATERAL</t>
        </is>
      </c>
      <c r="N689" s="162">
        <f>IF($J689="NO","NO","SI")</f>
        <v/>
      </c>
      <c r="O689" s="162">
        <f>IF($J689="SI","🟢",IF($J689="NO","🔴","🟡"))</f>
        <v/>
      </c>
      <c r="P689" s="162" t="inlineStr"/>
    </row>
    <row r="690" ht="24" customHeight="1">
      <c r="A690" s="158" t="n">
        <v>689</v>
      </c>
      <c r="B690" s="158" t="n">
        <v>689</v>
      </c>
      <c r="C690" s="180" t="inlineStr">
        <is>
          <t>ASMARTALC</t>
        </is>
      </c>
      <c r="D690" s="180" t="inlineStr"/>
      <c r="E690" s="181">
        <f>IF($J690="NO","",IF($M690="","",$M690))</f>
        <v/>
      </c>
      <c r="F690" s="161" t="inlineStr">
        <is>
          <t>Jara Guerrero, Boris</t>
        </is>
      </c>
      <c r="G690" s="180" t="inlineStr">
        <is>
          <t>Boris</t>
        </is>
      </c>
      <c r="H690" s="180" t="inlineStr">
        <is>
          <t>Jara</t>
        </is>
      </c>
      <c r="I690" s="180" t="inlineStr">
        <is>
          <t>Guerrero</t>
        </is>
      </c>
      <c r="J690" s="152" t="inlineStr">
        <is>
          <t>SI</t>
        </is>
      </c>
      <c r="K690" s="180" t="inlineStr">
        <is>
          <t>Jefe de Departamento Presupuesto Operación</t>
        </is>
      </c>
      <c r="L690" s="161" t="n"/>
      <c r="M690" s="162" t="inlineStr">
        <is>
          <t>LATERAL</t>
        </is>
      </c>
      <c r="N690" s="162">
        <f>IF($J690="NO","NO","SI")</f>
        <v/>
      </c>
      <c r="O690" s="162">
        <f>IF($J690="SI","🟢",IF($J690="NO","🔴","🟡"))</f>
        <v/>
      </c>
      <c r="P690" s="162" t="inlineStr"/>
    </row>
    <row r="691" ht="24" customHeight="1">
      <c r="A691" s="158" t="n">
        <v>690</v>
      </c>
      <c r="B691" s="158" t="n">
        <v>690</v>
      </c>
      <c r="C691" s="163" t="inlineStr">
        <is>
          <t>ASMARTALC</t>
        </is>
      </c>
      <c r="D691" s="163" t="inlineStr"/>
      <c r="E691" s="164">
        <f>IF($J691="NO","",IF($M691="","",$M691))</f>
        <v/>
      </c>
      <c r="F691" s="161" t="inlineStr">
        <is>
          <t>Grant Del Río, Alejandro</t>
        </is>
      </c>
      <c r="G691" s="163" t="inlineStr">
        <is>
          <t>Alejandro</t>
        </is>
      </c>
      <c r="H691" s="163" t="inlineStr">
        <is>
          <t>Grant</t>
        </is>
      </c>
      <c r="I691" s="163" t="inlineStr">
        <is>
          <t>Del Río</t>
        </is>
      </c>
      <c r="J691" s="152" t="inlineStr">
        <is>
          <t>SI</t>
        </is>
      </c>
      <c r="K691" s="163" t="inlineStr">
        <is>
          <t>Jefe de Departamento de Tesorería</t>
        </is>
      </c>
      <c r="L691" s="161" t="n"/>
      <c r="M691" s="162" t="inlineStr">
        <is>
          <t>LATERAL</t>
        </is>
      </c>
      <c r="N691" s="162">
        <f>IF($J691="NO","NO","SI")</f>
        <v/>
      </c>
      <c r="O691" s="162">
        <f>IF($J691="SI","🟢",IF($J691="NO","🔴","🟡"))</f>
        <v/>
      </c>
      <c r="P691" s="162" t="inlineStr"/>
    </row>
    <row r="692" ht="24" customHeight="1">
      <c r="A692" s="158" t="n">
        <v>691</v>
      </c>
      <c r="B692" s="158" t="n">
        <v>691</v>
      </c>
      <c r="C692" s="163" t="inlineStr">
        <is>
          <t>ASMARTALC</t>
        </is>
      </c>
      <c r="D692" s="163" t="inlineStr"/>
      <c r="E692" s="164">
        <f>IF($J692="NO","",IF($M692="","",$M692))</f>
        <v/>
      </c>
      <c r="F692" s="161" t="inlineStr">
        <is>
          <t>Mella D'Appollonio, Pedro</t>
        </is>
      </c>
      <c r="G692" s="163" t="inlineStr">
        <is>
          <t>Pedro</t>
        </is>
      </c>
      <c r="H692" s="163" t="inlineStr">
        <is>
          <t>Mella</t>
        </is>
      </c>
      <c r="I692" s="163" t="inlineStr">
        <is>
          <t>D'Appollonio</t>
        </is>
      </c>
      <c r="J692" s="152" t="inlineStr">
        <is>
          <t>SI</t>
        </is>
      </c>
      <c r="K692" s="163" t="inlineStr">
        <is>
          <t>Jefe Unidad Corporativa de Auditoría interna</t>
        </is>
      </c>
      <c r="L692" s="161" t="n"/>
      <c r="M692" s="162" t="inlineStr">
        <is>
          <t>LATERAL</t>
        </is>
      </c>
      <c r="N692" s="162">
        <f>IF($J692="NO","NO","SI")</f>
        <v/>
      </c>
      <c r="O692" s="162">
        <f>IF($J692="SI","🟢",IF($J692="NO","🔴","🟡"))</f>
        <v/>
      </c>
      <c r="P692" s="162" t="inlineStr"/>
    </row>
    <row r="693" ht="24" customHeight="1">
      <c r="A693" s="158" t="n">
        <v>692</v>
      </c>
      <c r="B693" s="158" t="n">
        <v>692</v>
      </c>
      <c r="C693" s="180" t="inlineStr">
        <is>
          <t>ASMARTALC</t>
        </is>
      </c>
      <c r="D693" s="180" t="inlineStr"/>
      <c r="E693" s="181">
        <f>IF($J693="NO","",IF($M693="","",$M693))</f>
        <v/>
      </c>
      <c r="F693" s="161" t="inlineStr">
        <is>
          <t>Groz , Miguel</t>
        </is>
      </c>
      <c r="G693" s="180" t="inlineStr">
        <is>
          <t>Miguel</t>
        </is>
      </c>
      <c r="H693" s="180" t="inlineStr">
        <is>
          <t>Groz</t>
        </is>
      </c>
      <c r="I693" s="180" t="n"/>
      <c r="J693" s="152" t="inlineStr">
        <is>
          <t>SI</t>
        </is>
      </c>
      <c r="K693" s="180" t="inlineStr">
        <is>
          <t>Ingeniero Senior C-320</t>
        </is>
      </c>
      <c r="L693" s="161" t="n"/>
      <c r="M693" s="162" t="inlineStr">
        <is>
          <t>LATERAL</t>
        </is>
      </c>
      <c r="N693" s="162">
        <f>IF($J693="NO","NO","SI")</f>
        <v/>
      </c>
      <c r="O693" s="162">
        <f>IF($J693="SI","🟢",IF($J693="NO","🔴","🟡"))</f>
        <v/>
      </c>
      <c r="P693" s="162" t="inlineStr"/>
    </row>
    <row r="694" ht="24" customHeight="1">
      <c r="A694" s="158" t="n">
        <v>693</v>
      </c>
      <c r="B694" s="158" t="n">
        <v>693</v>
      </c>
      <c r="C694" s="163" t="inlineStr">
        <is>
          <t>ASMARTALC</t>
        </is>
      </c>
      <c r="D694" s="163" t="inlineStr"/>
      <c r="E694" s="164">
        <f>IF($J694="NO","",IF($M694="","",$M694))</f>
        <v/>
      </c>
      <c r="F694" s="161" t="inlineStr">
        <is>
          <t>Chaparro Fariña, José</t>
        </is>
      </c>
      <c r="G694" s="163" t="inlineStr">
        <is>
          <t>José</t>
        </is>
      </c>
      <c r="H694" s="163" t="inlineStr">
        <is>
          <t>Chaparro</t>
        </is>
      </c>
      <c r="I694" s="163" t="inlineStr">
        <is>
          <t>Fariña</t>
        </is>
      </c>
      <c r="J694" s="152" t="inlineStr">
        <is>
          <t>SI</t>
        </is>
      </c>
      <c r="K694" s="163" t="inlineStr">
        <is>
          <t>Ingeniero Senior CN C-451</t>
        </is>
      </c>
      <c r="L694" s="161" t="n"/>
      <c r="M694" s="162" t="inlineStr">
        <is>
          <t>LATERAL</t>
        </is>
      </c>
      <c r="N694" s="162">
        <f>IF($J694="NO","NO","SI")</f>
        <v/>
      </c>
      <c r="O694" s="162">
        <f>IF($J694="SI","🟢",IF($J694="NO","🔴","🟡"))</f>
        <v/>
      </c>
      <c r="P694" s="162" t="inlineStr"/>
    </row>
    <row r="695" ht="24" customHeight="1">
      <c r="A695" s="158" t="n">
        <v>694</v>
      </c>
      <c r="B695" s="158" t="n">
        <v>694</v>
      </c>
      <c r="C695" s="180" t="inlineStr">
        <is>
          <t>ASMARTALC</t>
        </is>
      </c>
      <c r="D695" s="180" t="inlineStr"/>
      <c r="E695" s="181">
        <f>IF($J695="NO","",IF($M695="","",$M695))</f>
        <v/>
      </c>
      <c r="F695" s="161" t="inlineStr">
        <is>
          <t>Leal , Samuel</t>
        </is>
      </c>
      <c r="G695" s="180" t="inlineStr">
        <is>
          <t>Samuel</t>
        </is>
      </c>
      <c r="H695" s="180" t="inlineStr">
        <is>
          <t>Leal</t>
        </is>
      </c>
      <c r="I695" s="180" t="n"/>
      <c r="J695" s="152" t="inlineStr">
        <is>
          <t>SI</t>
        </is>
      </c>
      <c r="K695" s="180" t="inlineStr">
        <is>
          <t>Ingeniero Senior CN C-451</t>
        </is>
      </c>
      <c r="L695" s="161" t="n"/>
      <c r="M695" s="162" t="inlineStr">
        <is>
          <t>LATERAL</t>
        </is>
      </c>
      <c r="N695" s="162">
        <f>IF($J695="NO","NO","SI")</f>
        <v/>
      </c>
      <c r="O695" s="162">
        <f>IF($J695="SI","🟢",IF($J695="NO","🔴","🟡"))</f>
        <v/>
      </c>
      <c r="P695" s="162" t="inlineStr"/>
    </row>
    <row r="696" ht="24" customHeight="1">
      <c r="A696" s="158" t="n">
        <v>695</v>
      </c>
      <c r="B696" s="158" t="n">
        <v>695</v>
      </c>
      <c r="C696" s="163" t="inlineStr">
        <is>
          <t>ASMARTALC</t>
        </is>
      </c>
      <c r="D696" s="163" t="inlineStr"/>
      <c r="E696" s="164">
        <f>IF($J696="NO","",IF($M696="","",$M696))</f>
        <v/>
      </c>
      <c r="F696" s="161" t="inlineStr">
        <is>
          <t>Tornel , Manuel</t>
        </is>
      </c>
      <c r="G696" s="163" t="inlineStr">
        <is>
          <t xml:space="preserve">Manuel </t>
        </is>
      </c>
      <c r="H696" s="163" t="inlineStr">
        <is>
          <t>Tornel</t>
        </is>
      </c>
      <c r="I696" s="163" t="n"/>
      <c r="J696" s="152" t="inlineStr">
        <is>
          <t>SI</t>
        </is>
      </c>
      <c r="K696" s="163" t="inlineStr">
        <is>
          <t>Ingeniero Senior CN C-451</t>
        </is>
      </c>
      <c r="L696" s="161" t="n"/>
      <c r="M696" s="162" t="inlineStr">
        <is>
          <t>LATERAL</t>
        </is>
      </c>
      <c r="N696" s="162">
        <f>IF($J696="NO","NO","SI")</f>
        <v/>
      </c>
      <c r="O696" s="162">
        <f>IF($J696="SI","🟢",IF($J696="NO","🔴","🟡"))</f>
        <v/>
      </c>
      <c r="P696" s="162" t="inlineStr"/>
    </row>
    <row r="697" ht="24" customHeight="1">
      <c r="A697" s="158" t="n">
        <v>696</v>
      </c>
      <c r="B697" s="158" t="n">
        <v>696</v>
      </c>
      <c r="C697" s="180" t="inlineStr">
        <is>
          <t>ASMARTALC</t>
        </is>
      </c>
      <c r="D697" s="180" t="inlineStr"/>
      <c r="E697" s="181">
        <f>IF($J697="NO","",IF($M697="","",$M697))</f>
        <v/>
      </c>
      <c r="F697" s="161" t="inlineStr">
        <is>
          <t>Urcullu , Cristian</t>
        </is>
      </c>
      <c r="G697" s="180" t="inlineStr">
        <is>
          <t>Cristian</t>
        </is>
      </c>
      <c r="H697" s="180" t="inlineStr">
        <is>
          <t>Urcullu</t>
        </is>
      </c>
      <c r="I697" s="180" t="n"/>
      <c r="J697" s="152" t="inlineStr">
        <is>
          <t>SI</t>
        </is>
      </c>
      <c r="K697" s="180" t="inlineStr">
        <is>
          <t>Ingeniero Senior CN C-451</t>
        </is>
      </c>
      <c r="L697" s="161" t="n"/>
      <c r="M697" s="162" t="inlineStr">
        <is>
          <t>LATERAL</t>
        </is>
      </c>
      <c r="N697" s="162">
        <f>IF($J697="NO","NO","SI")</f>
        <v/>
      </c>
      <c r="O697" s="162">
        <f>IF($J697="SI","🟢",IF($J697="NO","🔴","🟡"))</f>
        <v/>
      </c>
      <c r="P697" s="162" t="inlineStr"/>
    </row>
    <row r="698" ht="24" customHeight="1">
      <c r="A698" s="158" t="n">
        <v>697</v>
      </c>
      <c r="B698" s="158" t="n">
        <v>697</v>
      </c>
      <c r="C698" s="163" t="inlineStr">
        <is>
          <t>ASMARTALC</t>
        </is>
      </c>
      <c r="D698" s="163" t="inlineStr"/>
      <c r="E698" s="164">
        <f>IF($J698="NO","",IF($M698="","",$M698))</f>
        <v/>
      </c>
      <c r="F698" s="161" t="inlineStr">
        <is>
          <t>Chamorro Fuentes, Jaime</t>
        </is>
      </c>
      <c r="G698" s="163" t="inlineStr">
        <is>
          <t>Jaime</t>
        </is>
      </c>
      <c r="H698" s="163" t="inlineStr">
        <is>
          <t>Chamorro</t>
        </is>
      </c>
      <c r="I698" s="163" t="inlineStr">
        <is>
          <t>Fuentes</t>
        </is>
      </c>
      <c r="J698" s="152" t="inlineStr">
        <is>
          <t>SI</t>
        </is>
      </c>
      <c r="K698" s="163" t="inlineStr">
        <is>
          <t>Ingeniero Senior CN C-455</t>
        </is>
      </c>
      <c r="L698" s="161" t="n"/>
      <c r="M698" s="162" t="inlineStr">
        <is>
          <t>LATERAL</t>
        </is>
      </c>
      <c r="N698" s="162">
        <f>IF($J698="NO","NO","SI")</f>
        <v/>
      </c>
      <c r="O698" s="162">
        <f>IF($J698="SI","🟢",IF($J698="NO","🔴","🟡"))</f>
        <v/>
      </c>
      <c r="P698" s="162" t="inlineStr"/>
    </row>
    <row r="699" ht="24" customHeight="1">
      <c r="A699" s="158" t="n">
        <v>698</v>
      </c>
      <c r="B699" s="158" t="n">
        <v>698</v>
      </c>
      <c r="C699" s="180" t="inlineStr">
        <is>
          <t>ASMARTALC</t>
        </is>
      </c>
      <c r="D699" s="180" t="inlineStr"/>
      <c r="E699" s="181">
        <f>IF($J699="NO","",IF($M699="","",$M699))</f>
        <v/>
      </c>
      <c r="F699" s="161" t="inlineStr">
        <is>
          <t>Silva Muñoz, Avelino</t>
        </is>
      </c>
      <c r="G699" s="180" t="inlineStr">
        <is>
          <t>Avelino</t>
        </is>
      </c>
      <c r="H699" s="180" t="inlineStr">
        <is>
          <t>Silva</t>
        </is>
      </c>
      <c r="I699" s="180" t="inlineStr">
        <is>
          <t>Muñoz</t>
        </is>
      </c>
      <c r="J699" s="157" t="inlineStr">
        <is>
          <t>NO</t>
        </is>
      </c>
      <c r="K699" s="180" t="inlineStr">
        <is>
          <t>Ingeniero Senior CN C-455</t>
        </is>
      </c>
      <c r="L699" s="161" t="n"/>
      <c r="M699" s="162" t="inlineStr"/>
      <c r="N699" s="162">
        <f>IF($J699="NO","NO","SI")</f>
        <v/>
      </c>
      <c r="O699" s="162">
        <f>IF($J699="SI","🟢",IF($J699="NO","🔴","🟡"))</f>
        <v/>
      </c>
      <c r="P699" s="162" t="inlineStr"/>
    </row>
    <row r="700" ht="24" customHeight="1">
      <c r="A700" s="158" t="n">
        <v>699</v>
      </c>
      <c r="B700" s="158" t="n">
        <v>699</v>
      </c>
      <c r="C700" s="163" t="inlineStr">
        <is>
          <t>ASMARTALC</t>
        </is>
      </c>
      <c r="D700" s="163" t="inlineStr"/>
      <c r="E700" s="164">
        <f>IF($J700="NO","",IF($M700="","",$M700))</f>
        <v/>
      </c>
      <c r="F700" s="161" t="inlineStr">
        <is>
          <t>Bazán , Ricardo</t>
        </is>
      </c>
      <c r="G700" s="163" t="inlineStr">
        <is>
          <t xml:space="preserve">Ricardo </t>
        </is>
      </c>
      <c r="H700" s="163" t="inlineStr">
        <is>
          <t>Bazán</t>
        </is>
      </c>
      <c r="I700" s="163" t="n"/>
      <c r="J700" s="156" t="inlineStr">
        <is>
          <t>PENDIENTE</t>
        </is>
      </c>
      <c r="K700" s="163" t="inlineStr">
        <is>
          <t>Ingeniero Senior Reparaciones</t>
        </is>
      </c>
      <c r="L700" s="161" t="n"/>
      <c r="M700" s="162" t="inlineStr">
        <is>
          <t>LATERAL</t>
        </is>
      </c>
      <c r="N700" s="162">
        <f>IF($J700="NO","NO","SI")</f>
        <v/>
      </c>
      <c r="O700" s="162">
        <f>IF($J700="SI","🟢",IF($J700="NO","🔴","🟡"))</f>
        <v/>
      </c>
      <c r="P700" s="162" t="inlineStr"/>
    </row>
    <row r="701" ht="24" customHeight="1">
      <c r="A701" s="158" t="n">
        <v>700</v>
      </c>
      <c r="B701" s="158" t="n">
        <v>700</v>
      </c>
      <c r="C701" s="180" t="inlineStr">
        <is>
          <t>ASMARTALC</t>
        </is>
      </c>
      <c r="D701" s="180" t="inlineStr"/>
      <c r="E701" s="181">
        <f>IF($J701="NO","",IF($M701="","",$M701))</f>
        <v/>
      </c>
      <c r="F701" s="161" t="inlineStr">
        <is>
          <t>Molina Garcés, Marco Polo</t>
        </is>
      </c>
      <c r="G701" s="180" t="inlineStr">
        <is>
          <t>Marco Polo</t>
        </is>
      </c>
      <c r="H701" s="180" t="inlineStr">
        <is>
          <t>Molina</t>
        </is>
      </c>
      <c r="I701" s="180" t="inlineStr">
        <is>
          <t>Garcés</t>
        </is>
      </c>
      <c r="J701" s="152" t="inlineStr">
        <is>
          <t>SI</t>
        </is>
      </c>
      <c r="K701" s="180" t="inlineStr">
        <is>
          <t>Jefe Unidad Corporativa de Seguridad de la información</t>
        </is>
      </c>
      <c r="L701" s="161" t="n"/>
      <c r="M701" s="162" t="inlineStr">
        <is>
          <t>LATERAL</t>
        </is>
      </c>
      <c r="N701" s="162">
        <f>IF($J701="NO","NO","SI")</f>
        <v/>
      </c>
      <c r="O701" s="162">
        <f>IF($J701="SI","🟢",IF($J701="NO","🔴","🟡"))</f>
        <v/>
      </c>
      <c r="P701" s="162" t="inlineStr"/>
    </row>
    <row r="702" ht="24" customHeight="1">
      <c r="A702" s="158" t="n">
        <v>701</v>
      </c>
      <c r="B702" s="158" t="n">
        <v>701</v>
      </c>
      <c r="C702" s="163" t="inlineStr">
        <is>
          <t>ASMARTALC</t>
        </is>
      </c>
      <c r="D702" s="163" t="inlineStr"/>
      <c r="E702" s="164">
        <f>IF($J702="NO","",IF($M702="","",$M702))</f>
        <v/>
      </c>
      <c r="F702" s="161" t="inlineStr">
        <is>
          <t>Kauer Tapia, Harold</t>
        </is>
      </c>
      <c r="G702" s="163" t="inlineStr">
        <is>
          <t>Harold</t>
        </is>
      </c>
      <c r="H702" s="163" t="inlineStr">
        <is>
          <t>Kauer</t>
        </is>
      </c>
      <c r="I702" s="163" t="inlineStr">
        <is>
          <t>Tapia</t>
        </is>
      </c>
      <c r="J702" s="152" t="inlineStr">
        <is>
          <t>SI</t>
        </is>
      </c>
      <c r="K702" s="163" t="inlineStr">
        <is>
          <t>Jefe de Proyecto Corporativo Senior</t>
        </is>
      </c>
      <c r="L702" s="161" t="n"/>
      <c r="M702" s="162" t="inlineStr">
        <is>
          <t>LATERAL</t>
        </is>
      </c>
      <c r="N702" s="162">
        <f>IF($J702="NO","NO","SI")</f>
        <v/>
      </c>
      <c r="O702" s="162">
        <f>IF($J702="SI","🟢",IF($J702="NO","🔴","🟡"))</f>
        <v/>
      </c>
      <c r="P702" s="162" t="inlineStr"/>
    </row>
    <row r="703" ht="24" customHeight="1">
      <c r="A703" s="158" t="n">
        <v>702</v>
      </c>
      <c r="B703" s="158" t="n">
        <v>702</v>
      </c>
      <c r="C703" s="180" t="inlineStr">
        <is>
          <t>ASMARTALC</t>
        </is>
      </c>
      <c r="D703" s="180" t="inlineStr"/>
      <c r="E703" s="181">
        <f>IF($J703="NO","",IF($M703="","",$M703))</f>
        <v/>
      </c>
      <c r="F703" s="161" t="inlineStr">
        <is>
          <t>Nuñez Araya, Paula</t>
        </is>
      </c>
      <c r="G703" s="180" t="inlineStr">
        <is>
          <t xml:space="preserve">Paula </t>
        </is>
      </c>
      <c r="H703" s="180" t="inlineStr">
        <is>
          <t>Nuñez</t>
        </is>
      </c>
      <c r="I703" s="180" t="inlineStr">
        <is>
          <t>Araya</t>
        </is>
      </c>
      <c r="J703" s="152" t="inlineStr">
        <is>
          <t>SI</t>
        </is>
      </c>
      <c r="K703" s="180" t="inlineStr">
        <is>
          <t>Abogado</t>
        </is>
      </c>
      <c r="L703" s="161" t="n"/>
      <c r="M703" s="162" t="inlineStr">
        <is>
          <t>LATERAL</t>
        </is>
      </c>
      <c r="N703" s="162">
        <f>IF($J703="NO","NO","SI")</f>
        <v/>
      </c>
      <c r="O703" s="162">
        <f>IF($J703="SI","🟢",IF($J703="NO","🔴","🟡"))</f>
        <v/>
      </c>
      <c r="P703" s="162" t="inlineStr"/>
    </row>
    <row r="704" ht="24" customHeight="1">
      <c r="A704" s="158" t="n">
        <v>703</v>
      </c>
      <c r="B704" s="158" t="n">
        <v>703</v>
      </c>
      <c r="C704" s="163" t="inlineStr">
        <is>
          <t>ASMARTALC</t>
        </is>
      </c>
      <c r="D704" s="163" t="inlineStr"/>
      <c r="E704" s="164">
        <f>IF($J704="NO","",IF($M704="","",$M704))</f>
        <v/>
      </c>
      <c r="F704" s="161" t="inlineStr">
        <is>
          <t>Ogalde Gomez, Jorge</t>
        </is>
      </c>
      <c r="G704" s="163" t="inlineStr">
        <is>
          <t>Jorge</t>
        </is>
      </c>
      <c r="H704" s="163" t="inlineStr">
        <is>
          <t>Ogalde</t>
        </is>
      </c>
      <c r="I704" s="163" t="inlineStr">
        <is>
          <t>Gomez</t>
        </is>
      </c>
      <c r="J704" s="152" t="inlineStr">
        <is>
          <t>SI</t>
        </is>
      </c>
      <c r="K704" s="163" t="inlineStr">
        <is>
          <t>Abogado</t>
        </is>
      </c>
      <c r="L704" s="161" t="n"/>
      <c r="M704" s="162" t="inlineStr">
        <is>
          <t>LATERAL</t>
        </is>
      </c>
      <c r="N704" s="162">
        <f>IF($J704="NO","NO","SI")</f>
        <v/>
      </c>
      <c r="O704" s="162">
        <f>IF($J704="SI","🟢",IF($J704="NO","🔴","🟡"))</f>
        <v/>
      </c>
      <c r="P704" s="162" t="inlineStr"/>
    </row>
    <row r="705" ht="24" customHeight="1">
      <c r="A705" s="158" t="n">
        <v>704</v>
      </c>
      <c r="B705" s="158" t="n">
        <v>704</v>
      </c>
      <c r="C705" s="180" t="inlineStr">
        <is>
          <t>ASMARTALC</t>
        </is>
      </c>
      <c r="D705" s="180" t="inlineStr"/>
      <c r="E705" s="181">
        <f>IF($J705="NO","",IF($M705="","",$M705))</f>
        <v/>
      </c>
      <c r="F705" s="161" t="inlineStr">
        <is>
          <t>Belmar , Rodrigo</t>
        </is>
      </c>
      <c r="G705" s="180" t="inlineStr">
        <is>
          <t>Rodrigo</t>
        </is>
      </c>
      <c r="H705" s="180" t="inlineStr">
        <is>
          <t>Belmar</t>
        </is>
      </c>
      <c r="I705" s="180" t="n"/>
      <c r="J705" s="152" t="inlineStr">
        <is>
          <t>SI</t>
        </is>
      </c>
      <c r="K705" s="180" t="inlineStr">
        <is>
          <t>Jefe Taller de combustión interna</t>
        </is>
      </c>
      <c r="L705" s="161" t="n"/>
      <c r="M705" s="162" t="inlineStr">
        <is>
          <t>LATERAL</t>
        </is>
      </c>
      <c r="N705" s="162">
        <f>IF($J705="NO","NO","SI")</f>
        <v/>
      </c>
      <c r="O705" s="162">
        <f>IF($J705="SI","🟢",IF($J705="NO","🔴","🟡"))</f>
        <v/>
      </c>
      <c r="P705" s="162" t="inlineStr"/>
    </row>
    <row r="706" ht="24" customHeight="1">
      <c r="A706" s="158" t="n">
        <v>705</v>
      </c>
      <c r="B706" s="158" t="n">
        <v>705</v>
      </c>
      <c r="C706" s="163" t="inlineStr">
        <is>
          <t>ASMARTALC</t>
        </is>
      </c>
      <c r="D706" s="163" t="inlineStr"/>
      <c r="E706" s="164">
        <f>IF($J706="NO","",IF($M706="","",$M706))</f>
        <v/>
      </c>
      <c r="F706" s="161" t="inlineStr">
        <is>
          <t>Muñoz , Claudio</t>
        </is>
      </c>
      <c r="G706" s="163" t="inlineStr">
        <is>
          <t>Claudio</t>
        </is>
      </c>
      <c r="H706" s="163" t="inlineStr">
        <is>
          <t>Muñoz</t>
        </is>
      </c>
      <c r="I706" s="163" t="n"/>
      <c r="J706" s="152" t="inlineStr">
        <is>
          <t>SI</t>
        </is>
      </c>
      <c r="K706" s="163" t="inlineStr">
        <is>
          <t>Jefe Taller de Diques</t>
        </is>
      </c>
      <c r="L706" s="161" t="n"/>
      <c r="M706" s="162" t="inlineStr">
        <is>
          <t>LATERAL</t>
        </is>
      </c>
      <c r="N706" s="162">
        <f>IF($J706="NO","NO","SI")</f>
        <v/>
      </c>
      <c r="O706" s="162">
        <f>IF($J706="SI","🟢",IF($J706="NO","🔴","🟡"))</f>
        <v/>
      </c>
      <c r="P706" s="162" t="inlineStr"/>
    </row>
    <row r="707" ht="24" customHeight="1">
      <c r="A707" s="158" t="n">
        <v>706</v>
      </c>
      <c r="B707" s="158" t="n">
        <v>706</v>
      </c>
      <c r="C707" s="180" t="inlineStr">
        <is>
          <t>ASMARTALC</t>
        </is>
      </c>
      <c r="D707" s="180" t="inlineStr">
        <is>
          <t>Teniente Primero</t>
        </is>
      </c>
      <c r="E707" s="181">
        <f>IF($J707="NO","",IF($M707="","",$M707))</f>
        <v/>
      </c>
      <c r="F707" s="161" t="inlineStr">
        <is>
          <t>Caviedes , Karla</t>
        </is>
      </c>
      <c r="G707" s="180" t="inlineStr">
        <is>
          <t>Karla</t>
        </is>
      </c>
      <c r="H707" s="180" t="inlineStr">
        <is>
          <t>Caviedes</t>
        </is>
      </c>
      <c r="I707" s="180" t="n"/>
      <c r="J707" s="152" t="inlineStr">
        <is>
          <t>SI</t>
        </is>
      </c>
      <c r="K707" s="180" t="inlineStr">
        <is>
          <t>Jefe Proyecto Armada C-420</t>
        </is>
      </c>
      <c r="L707" s="161" t="n"/>
      <c r="M707" s="162" t="inlineStr">
        <is>
          <t>LATERAL</t>
        </is>
      </c>
      <c r="N707" s="162">
        <f>IF($J707="NO","NO","SI")</f>
        <v/>
      </c>
      <c r="O707" s="162">
        <f>IF($J707="SI","🟢",IF($J707="NO","🔴","🟡"))</f>
        <v/>
      </c>
      <c r="P707" s="162" t="inlineStr"/>
    </row>
    <row r="708" ht="24" customHeight="1">
      <c r="A708" s="158" t="n">
        <v>707</v>
      </c>
      <c r="B708" s="158" t="n">
        <v>707</v>
      </c>
      <c r="C708" s="163" t="inlineStr">
        <is>
          <t>ASMARTALC</t>
        </is>
      </c>
      <c r="D708" s="163" t="inlineStr"/>
      <c r="E708" s="164">
        <f>IF($J708="NO","",IF($M708="","",$M708))</f>
        <v/>
      </c>
      <c r="F708" s="161" t="inlineStr">
        <is>
          <t>Chamorro Fuentes, Carlos</t>
        </is>
      </c>
      <c r="G708" s="163" t="inlineStr">
        <is>
          <t xml:space="preserve">Carlos </t>
        </is>
      </c>
      <c r="H708" s="163" t="inlineStr">
        <is>
          <t>Chamorro</t>
        </is>
      </c>
      <c r="I708" s="163" t="inlineStr">
        <is>
          <t>Fuentes</t>
        </is>
      </c>
      <c r="J708" s="152" t="inlineStr">
        <is>
          <t>SI</t>
        </is>
      </c>
      <c r="K708" s="163" t="inlineStr">
        <is>
          <t>Jefe Taller Habitabilidad y Electricidad</t>
        </is>
      </c>
      <c r="L708" s="161" t="n"/>
      <c r="M708" s="162" t="inlineStr">
        <is>
          <t>LATERAL</t>
        </is>
      </c>
      <c r="N708" s="162">
        <f>IF($J708="NO","NO","SI")</f>
        <v/>
      </c>
      <c r="O708" s="162">
        <f>IF($J708="SI","🟢",IF($J708="NO","🔴","🟡"))</f>
        <v/>
      </c>
      <c r="P708" s="162" t="inlineStr"/>
    </row>
    <row r="709" ht="24" customHeight="1">
      <c r="A709" s="158" t="n">
        <v>708</v>
      </c>
      <c r="B709" s="158" t="n">
        <v>708</v>
      </c>
      <c r="C709" s="180" t="inlineStr">
        <is>
          <t>ASMARMAG</t>
        </is>
      </c>
      <c r="D709" s="180" t="inlineStr">
        <is>
          <t>Teniente Primero</t>
        </is>
      </c>
      <c r="E709" s="181">
        <f>IF($J709="NO","",IF($M709="","",$M709))</f>
        <v/>
      </c>
      <c r="F709" s="161" t="inlineStr">
        <is>
          <t>Figari , Claudio</t>
        </is>
      </c>
      <c r="G709" s="180" t="inlineStr">
        <is>
          <t>Claudio</t>
        </is>
      </c>
      <c r="H709" s="180" t="inlineStr">
        <is>
          <t>Figari</t>
        </is>
      </c>
      <c r="I709" s="180" t="n"/>
      <c r="J709" s="152" t="inlineStr">
        <is>
          <t>SI</t>
        </is>
      </c>
      <c r="K709" s="180" t="n"/>
      <c r="L709" s="161" t="n"/>
      <c r="M709" s="162" t="inlineStr">
        <is>
          <t>LATERAL</t>
        </is>
      </c>
      <c r="N709" s="162">
        <f>IF($J709="NO","NO","SI")</f>
        <v/>
      </c>
      <c r="O709" s="162">
        <f>IF($J709="SI","🟢",IF($J709="NO","🔴","🟡"))</f>
        <v/>
      </c>
      <c r="P709" s="162" t="inlineStr"/>
    </row>
    <row r="710" ht="24" customHeight="1">
      <c r="A710" s="158" t="n">
        <v>709</v>
      </c>
      <c r="B710" s="158" t="n">
        <v>709</v>
      </c>
      <c r="C710" s="163" t="inlineStr">
        <is>
          <t>ASMARMAG</t>
        </is>
      </c>
      <c r="D710" s="163" t="inlineStr">
        <is>
          <t>Presidente</t>
        </is>
      </c>
      <c r="E710" s="164">
        <f>IF($J710="NO","",IF($M710="","",$M710))</f>
        <v/>
      </c>
      <c r="F710" s="161" t="inlineStr">
        <is>
          <t>Poblete , Carlos</t>
        </is>
      </c>
      <c r="G710" s="163" t="inlineStr">
        <is>
          <t>Carlos</t>
        </is>
      </c>
      <c r="H710" s="163" t="inlineStr">
        <is>
          <t>Poblete</t>
        </is>
      </c>
      <c r="I710" s="163" t="n"/>
      <c r="J710" s="152" t="inlineStr">
        <is>
          <t>SI</t>
        </is>
      </c>
      <c r="K710" s="163" t="inlineStr">
        <is>
          <t xml:space="preserve">Presidente del Sindicato N°2 </t>
        </is>
      </c>
      <c r="L710" s="161" t="n"/>
      <c r="M710" s="162" t="inlineStr">
        <is>
          <t>LATERAL</t>
        </is>
      </c>
      <c r="N710" s="162">
        <f>IF($J710="NO","NO","SI")</f>
        <v/>
      </c>
      <c r="O710" s="162">
        <f>IF($J710="SI","🟢",IF($J710="NO","🔴","🟡"))</f>
        <v/>
      </c>
      <c r="P710" s="162" t="inlineStr"/>
    </row>
    <row r="711" ht="24" customHeight="1">
      <c r="A711" s="158" t="n">
        <v>710</v>
      </c>
      <c r="B711" s="158" t="n">
        <v>710</v>
      </c>
      <c r="C711" s="180" t="inlineStr">
        <is>
          <t>ASMARMAG</t>
        </is>
      </c>
      <c r="D711" s="180" t="inlineStr">
        <is>
          <t>Presidente</t>
        </is>
      </c>
      <c r="E711" s="181">
        <f>IF($J711="NO","",IF($M711="","",$M711))</f>
        <v/>
      </c>
      <c r="F711" s="161" t="inlineStr">
        <is>
          <t>Venegas , Jaime</t>
        </is>
      </c>
      <c r="G711" s="180" t="inlineStr">
        <is>
          <t>Jaime</t>
        </is>
      </c>
      <c r="H711" s="180" t="inlineStr">
        <is>
          <t>Venegas</t>
        </is>
      </c>
      <c r="I711" s="180" t="n"/>
      <c r="J711" s="152" t="inlineStr">
        <is>
          <t>SI</t>
        </is>
      </c>
      <c r="K711" s="180" t="inlineStr">
        <is>
          <t>Presidente del Sindicato N°1</t>
        </is>
      </c>
      <c r="L711" s="161" t="n"/>
      <c r="M711" s="162" t="inlineStr">
        <is>
          <t>LATERAL</t>
        </is>
      </c>
      <c r="N711" s="162">
        <f>IF($J711="NO","NO","SI")</f>
        <v/>
      </c>
      <c r="O711" s="162">
        <f>IF($J711="SI","🟢",IF($J711="NO","🔴","🟡"))</f>
        <v/>
      </c>
      <c r="P711" s="162" t="inlineStr"/>
    </row>
    <row r="712" ht="24" customHeight="1">
      <c r="A712" s="158" t="n">
        <v>711</v>
      </c>
      <c r="B712" s="158" t="n">
        <v>711</v>
      </c>
      <c r="C712" s="163" t="inlineStr">
        <is>
          <t>ASMARMAG</t>
        </is>
      </c>
      <c r="D712" s="163" t="inlineStr"/>
      <c r="E712" s="164">
        <f>IF($J712="NO","",IF($M712="","",$M712))</f>
        <v/>
      </c>
      <c r="F712" s="161" t="inlineStr">
        <is>
          <t>Jessop , John</t>
        </is>
      </c>
      <c r="G712" s="163" t="inlineStr">
        <is>
          <t>John</t>
        </is>
      </c>
      <c r="H712" s="163" t="inlineStr">
        <is>
          <t>Jessop</t>
        </is>
      </c>
      <c r="I712" s="163" t="n"/>
      <c r="J712" s="152" t="inlineStr">
        <is>
          <t>SI</t>
        </is>
      </c>
      <c r="K712" s="163" t="inlineStr">
        <is>
          <t>Subgerente de Logística</t>
        </is>
      </c>
      <c r="L712" s="161" t="n"/>
      <c r="M712" s="162" t="inlineStr">
        <is>
          <t>LATERAL</t>
        </is>
      </c>
      <c r="N712" s="162">
        <f>IF($J712="NO","NO","SI")</f>
        <v/>
      </c>
      <c r="O712" s="162">
        <f>IF($J712="SI","🟢",IF($J712="NO","🔴","🟡"))</f>
        <v/>
      </c>
      <c r="P712" s="162" t="inlineStr"/>
    </row>
    <row r="713" ht="24" customHeight="1">
      <c r="A713" s="158" t="n">
        <v>712</v>
      </c>
      <c r="B713" s="158" t="n">
        <v>712</v>
      </c>
      <c r="C713" s="180" t="inlineStr">
        <is>
          <t>ASMARMAG</t>
        </is>
      </c>
      <c r="D713" s="180" t="inlineStr"/>
      <c r="E713" s="181">
        <f>IF($J713="NO","",IF($M713="","",$M713))</f>
        <v/>
      </c>
      <c r="F713" s="161" t="inlineStr">
        <is>
          <t>Córdova , Gonzalo</t>
        </is>
      </c>
      <c r="G713" s="180" t="inlineStr">
        <is>
          <t>Gonzalo</t>
        </is>
      </c>
      <c r="H713" s="180" t="inlineStr">
        <is>
          <t>Córdova</t>
        </is>
      </c>
      <c r="I713" s="180" t="n"/>
      <c r="J713" s="152" t="inlineStr">
        <is>
          <t>SI</t>
        </is>
      </c>
      <c r="K713" s="180" t="inlineStr">
        <is>
          <t>Subgerente de Personas</t>
        </is>
      </c>
      <c r="L713" s="161" t="n"/>
      <c r="M713" s="162" t="inlineStr">
        <is>
          <t>LATERAL</t>
        </is>
      </c>
      <c r="N713" s="162">
        <f>IF($J713="NO","NO","SI")</f>
        <v/>
      </c>
      <c r="O713" s="162">
        <f>IF($J713="SI","🟢",IF($J713="NO","🔴","🟡"))</f>
        <v/>
      </c>
      <c r="P713" s="162" t="inlineStr"/>
    </row>
    <row r="714" ht="24" customHeight="1">
      <c r="A714" s="158" t="n">
        <v>713</v>
      </c>
      <c r="B714" s="158" t="n">
        <v>713</v>
      </c>
      <c r="C714" s="163" t="inlineStr">
        <is>
          <t>ASMARMAG</t>
        </is>
      </c>
      <c r="D714" s="163" t="inlineStr"/>
      <c r="E714" s="164">
        <f>IF($J714="NO","",IF($M714="","",$M714))</f>
        <v/>
      </c>
      <c r="F714" s="161" t="inlineStr">
        <is>
          <t>Garrido Gajardo, Sebastián</t>
        </is>
      </c>
      <c r="G714" s="163" t="inlineStr">
        <is>
          <t xml:space="preserve">Sebastián </t>
        </is>
      </c>
      <c r="H714" s="163" t="inlineStr">
        <is>
          <t xml:space="preserve">Garrido </t>
        </is>
      </c>
      <c r="I714" s="163" t="inlineStr">
        <is>
          <t xml:space="preserve">Gajardo          </t>
        </is>
      </c>
      <c r="J714" s="152" t="inlineStr">
        <is>
          <t>SI</t>
        </is>
      </c>
      <c r="K714" s="163" t="inlineStr">
        <is>
          <t>Jefe Depto. Mantención</t>
        </is>
      </c>
      <c r="L714" s="161" t="n"/>
      <c r="M714" s="162" t="inlineStr">
        <is>
          <t>LATERAL</t>
        </is>
      </c>
      <c r="N714" s="162">
        <f>IF($J714="NO","NO","SI")</f>
        <v/>
      </c>
      <c r="O714" s="162">
        <f>IF($J714="SI","🟢",IF($J714="NO","🔴","🟡"))</f>
        <v/>
      </c>
      <c r="P714" s="162" t="inlineStr"/>
    </row>
    <row r="715" ht="24" customHeight="1">
      <c r="A715" s="158" t="n">
        <v>714</v>
      </c>
      <c r="B715" s="158" t="n">
        <v>714</v>
      </c>
      <c r="C715" s="180" t="inlineStr">
        <is>
          <t>ASMARMAG</t>
        </is>
      </c>
      <c r="D715" s="180" t="inlineStr"/>
      <c r="E715" s="181">
        <f>IF($J715="NO","",IF($M715="","",$M715))</f>
        <v/>
      </c>
      <c r="F715" s="161" t="inlineStr">
        <is>
          <t>Mora Riquelme, Luis</t>
        </is>
      </c>
      <c r="G715" s="180" t="inlineStr">
        <is>
          <t>Luis</t>
        </is>
      </c>
      <c r="H715" s="180" t="inlineStr">
        <is>
          <t>Mora</t>
        </is>
      </c>
      <c r="I715" s="180" t="inlineStr">
        <is>
          <t>Riquelme</t>
        </is>
      </c>
      <c r="J715" s="152" t="inlineStr">
        <is>
          <t>SI</t>
        </is>
      </c>
      <c r="K715" s="180" t="inlineStr">
        <is>
          <t>Jefe Depto. Comercial Armada</t>
        </is>
      </c>
      <c r="L715" s="161" t="n"/>
      <c r="M715" s="162" t="inlineStr">
        <is>
          <t>LATERAL</t>
        </is>
      </c>
      <c r="N715" s="162">
        <f>IF($J715="NO","NO","SI")</f>
        <v/>
      </c>
      <c r="O715" s="162">
        <f>IF($J715="SI","🟢",IF($J715="NO","🔴","🟡"))</f>
        <v/>
      </c>
      <c r="P715" s="162" t="inlineStr"/>
    </row>
    <row r="716" ht="24" customHeight="1">
      <c r="A716" s="158" t="n">
        <v>715</v>
      </c>
      <c r="B716" s="158" t="n">
        <v>715</v>
      </c>
      <c r="C716" s="163" t="inlineStr">
        <is>
          <t>ASMARMAG</t>
        </is>
      </c>
      <c r="D716" s="163" t="inlineStr"/>
      <c r="E716" s="164">
        <f>IF($J716="NO","",IF($M716="","",$M716))</f>
        <v/>
      </c>
      <c r="F716" s="161" t="inlineStr">
        <is>
          <t>Vásquez Leiva, Mauricio</t>
        </is>
      </c>
      <c r="G716" s="163" t="inlineStr">
        <is>
          <t>Mauricio</t>
        </is>
      </c>
      <c r="H716" s="163" t="inlineStr">
        <is>
          <t>Vásquez</t>
        </is>
      </c>
      <c r="I716" s="163" t="inlineStr">
        <is>
          <t>Leiva</t>
        </is>
      </c>
      <c r="J716" s="152" t="inlineStr">
        <is>
          <t>SI</t>
        </is>
      </c>
      <c r="K716" s="163" t="inlineStr">
        <is>
          <t>Jefe Depto. Planificación y Gestión</t>
        </is>
      </c>
      <c r="L716" s="161" t="n"/>
      <c r="M716" s="162" t="inlineStr">
        <is>
          <t>LATERAL</t>
        </is>
      </c>
      <c r="N716" s="162">
        <f>IF($J716="NO","NO","SI")</f>
        <v/>
      </c>
      <c r="O716" s="162">
        <f>IF($J716="SI","🟢",IF($J716="NO","🔴","🟡"))</f>
        <v/>
      </c>
      <c r="P716" s="162" t="inlineStr"/>
    </row>
  </sheetData>
  <autoFilter ref="A1:P716"/>
  <conditionalFormatting sqref="J2:J716">
    <cfRule type="expression" priority="2" dxfId="2">
      <formula>$J2="SI"</formula>
    </cfRule>
    <cfRule type="expression" priority="3" dxfId="1">
      <formula>$J2="NO"</formula>
    </cfRule>
    <cfRule type="expression" priority="4" dxfId="3">
      <formula>OR($J2="PENDIENTE",$J2="")</formula>
    </cfRule>
    <cfRule type="expression" priority="5" dxfId="2">
      <formula>$J2="SI"</formula>
    </cfRule>
    <cfRule type="expression" priority="6" dxfId="1">
      <formula>$J2="NO"</formula>
    </cfRule>
    <cfRule type="expression" priority="7" dxfId="0">
      <formula>$J2="PENDIENTE"</formula>
    </cfRule>
    <cfRule type="cellIs" priority="7" operator="equal" dxfId="6">
      <formula>"SI"</formula>
    </cfRule>
    <cfRule type="cellIs" priority="8" operator="equal" dxfId="7">
      <formula>"NO"</formula>
    </cfRule>
    <cfRule type="cellIs" priority="9" operator="equal" dxfId="8">
      <formula>"PENDIENTE"</formula>
    </cfRule>
  </conditionalFormatting>
  <dataValidations count="4">
    <dataValidation sqref="I264 I303 K454 K467:K502" showDropDown="0" showInputMessage="1" showErrorMessage="0" allowBlank="0" promptTitle="Asistencia" prompt="Seleccione SI, NO o Pendiente." type="list">
      <formula1>"SI,NO,Pendiente,"</formula1>
      <formula2>0</formula2>
    </dataValidation>
    <dataValidation sqref="J717:J1010" showDropDown="0" showInputMessage="0" showErrorMessage="0" allowBlank="0" type="list">
      <formula1>"SI,NO,PENDIENTE"</formula1>
      <formula2>0</formula2>
    </dataValidation>
    <dataValidation sqref="J2:J716" showDropDown="0" showInputMessage="0" showErrorMessage="0" allowBlank="1" errorTitle="Asistencia" error="Seleccione SI, NO o PENDIENTE" type="list">
      <formula1>"SI,NO,PENDIENTE"</formula1>
      <formula2>0</formula2>
    </dataValidation>
    <dataValidation sqref="J2:J716" showDropDown="0" showInputMessage="0" showErrorMessage="0" allowBlank="0" type="list">
      <formula1>"SI,NO,PENDIENTE"</formula1>
    </dataValidation>
  </dataValidations>
  <pageMargins left="0.7" right="0.7" top="0.75" bottom="0.75" header="0.511811023622047" footer="0.511811023622047"/>
  <pageSetup orientation="landscape" paperSize="309" scale="57" fitToHeight="0" fitToWidth="1" horizontalDpi="300" verticalDpi="300"/>
  <colBreaks count="1" manualBreakCount="1">
    <brk id="11" min="0" max="706" man="1"/>
  </colBreak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35"/>
  <sheetViews>
    <sheetView showGridLines="0" view="pageLayout" zoomScaleNormal="100" workbookViewId="0">
      <pane ySplit="16" topLeftCell="A17" activePane="bottomLeft" state="frozen"/>
      <selection pane="bottomLeft" activeCell="C16" sqref="C16"/>
    </sheetView>
  </sheetViews>
  <sheetFormatPr baseColWidth="10" defaultColWidth="8.7109375" defaultRowHeight="15" customHeight="1"/>
  <cols>
    <col width="28" customWidth="1" style="1" min="1" max="1"/>
    <col width="12" customWidth="1" style="1" min="2" max="2"/>
    <col width="12" customWidth="1" style="1" min="3" max="3"/>
    <col width="12" bestFit="1" customWidth="1" style="1" min="4" max="4"/>
    <col width="14" bestFit="1" customWidth="1" style="1" min="5" max="5"/>
    <col width="12" bestFit="1" customWidth="1" style="1" min="6" max="6"/>
    <col width="14" customWidth="1" style="1" min="7" max="7"/>
    <col width="12" customWidth="1" style="1" min="8" max="8"/>
    <col width="12" customWidth="1" style="1" min="9" max="11"/>
    <col width="12" customWidth="1" min="10" max="10"/>
    <col width="12" customWidth="1" min="11" max="11"/>
  </cols>
  <sheetData>
    <row r="1" ht="22" customHeight="1">
      <c r="A1" s="182" t="inlineStr">
        <is>
          <t>CONTROL ASISTENCIA - GENERAL / VIP / 3 TRIBUNAS</t>
        </is>
      </c>
    </row>
    <row r="2" ht="22" customHeight="1"/>
    <row r="3" ht="22" customHeight="1">
      <c r="A3" s="183" t="inlineStr">
        <is>
          <t>Indicador</t>
        </is>
      </c>
      <c r="B3" s="183" t="inlineStr">
        <is>
          <t>Cantidad</t>
        </is>
      </c>
      <c r="C3" s="183" t="inlineStr">
        <is>
          <t>Fórmula/Referencia</t>
        </is>
      </c>
      <c r="E3" s="183" t="inlineStr">
        <is>
          <t>TRIBUNA</t>
        </is>
      </c>
      <c r="F3" s="183" t="inlineStr">
        <is>
          <t>TOTAL</t>
        </is>
      </c>
      <c r="G3" s="183" t="inlineStr">
        <is>
          <t>SI</t>
        </is>
      </c>
      <c r="H3" s="183" t="inlineStr">
        <is>
          <t>NO</t>
        </is>
      </c>
      <c r="I3" s="183" t="inlineStr">
        <is>
          <t>PENDIENTE</t>
        </is>
      </c>
      <c r="J3" s="183" t="inlineStr">
        <is>
          <t>DISTRIBUYE</t>
        </is>
      </c>
    </row>
    <row r="4" ht="22" customHeight="1">
      <c r="A4" s="161" t="inlineStr">
        <is>
          <t>Total invitados</t>
        </is>
      </c>
      <c r="B4" s="162">
        <f>COUNTA(MAESTRO!$F$2:$F$716)</f>
        <v/>
      </c>
      <c r="C4" s="161" t="inlineStr">
        <is>
          <t>NOMBRE COMPLETO</t>
        </is>
      </c>
      <c r="E4" s="184" t="inlineStr">
        <is>
          <t>VIP</t>
        </is>
      </c>
      <c r="F4" s="185">
        <f>COUNTIF(MAESTRO!$M$2:$M$716,E4)</f>
        <v/>
      </c>
      <c r="G4" s="185">
        <f>COUNTIFS(MAESTRO!$M$2:$M$716,E4,MAESTRO!$J$2:$J$716,"SI")</f>
        <v/>
      </c>
      <c r="H4" s="185">
        <f>COUNTIFS(MAESTRO!$M$2:$M$716,E4,MAESTRO!$J$2:$J$716,"NO")</f>
        <v/>
      </c>
      <c r="I4" s="185">
        <f>COUNTIFS(MAESTRO!$M$2:$M$716,E4,MAESTRO!$J$2:$J$716,"PENDIENTE")</f>
        <v/>
      </c>
      <c r="J4" s="185">
        <f>COUNTIFS(MAESTRO!$E$2:$E$716,E4,MAESTRO!$N$2:$N$716,"SI")</f>
        <v/>
      </c>
    </row>
    <row r="5" ht="22" customHeight="1">
      <c r="A5" s="161" t="inlineStr">
        <is>
          <t>Confirmados SI</t>
        </is>
      </c>
      <c r="B5" s="162">
        <f>COUNTIF(MAESTRO!$J$2:$J$716,"SI")</f>
        <v/>
      </c>
      <c r="C5" s="161" t="inlineStr">
        <is>
          <t>AST.</t>
        </is>
      </c>
      <c r="E5" s="161" t="inlineStr">
        <is>
          <t>LATERAL VIP</t>
        </is>
      </c>
      <c r="F5" s="162">
        <f>COUNTIF(MAESTRO!$M$2:$M$716,E5)</f>
        <v/>
      </c>
      <c r="G5" s="162">
        <f>COUNTIFS(MAESTRO!$M$2:$M$716,E5,MAESTRO!$J$2:$J$716,"SI")</f>
        <v/>
      </c>
      <c r="H5" s="162">
        <f>COUNTIFS(MAESTRO!$M$2:$M$716,E5,MAESTRO!$J$2:$J$716,"NO")</f>
        <v/>
      </c>
      <c r="I5" s="162">
        <f>COUNTIFS(MAESTRO!$M$2:$M$716,E5,MAESTRO!$J$2:$J$716,"PENDIENTE")</f>
        <v/>
      </c>
      <c r="J5" s="162">
        <f>COUNTIFS(MAESTRO!$E$2:$E$716,E5,MAESTRO!$N$2:$N$716,"SI")</f>
        <v/>
      </c>
    </row>
    <row r="6" ht="22" customHeight="1">
      <c r="A6" s="161" t="inlineStr">
        <is>
          <t>No asisten</t>
        </is>
      </c>
      <c r="B6" s="162">
        <f>COUNTIF(MAESTRO!$J$2:$J$716,"NO")</f>
        <v/>
      </c>
      <c r="C6" s="161" t="inlineStr">
        <is>
          <t>AST.</t>
        </is>
      </c>
      <c r="E6" s="184" t="inlineStr">
        <is>
          <t>LATERAL</t>
        </is>
      </c>
      <c r="F6" s="185">
        <f>COUNTIF(MAESTRO!$M$2:$M$716,E6)</f>
        <v/>
      </c>
      <c r="G6" s="185">
        <f>COUNTIFS(MAESTRO!$M$2:$M$716,E6,MAESTRO!$J$2:$J$716,"SI")</f>
        <v/>
      </c>
      <c r="H6" s="185">
        <f>COUNTIFS(MAESTRO!$M$2:$M$716,E6,MAESTRO!$J$2:$J$716,"NO")</f>
        <v/>
      </c>
      <c r="I6" s="185">
        <f>COUNTIFS(MAESTRO!$M$2:$M$716,E6,MAESTRO!$J$2:$J$716,"PENDIENTE")</f>
        <v/>
      </c>
      <c r="J6" s="185">
        <f>COUNTIFS(MAESTRO!$E$2:$E$716,E6,MAESTRO!$N$2:$N$716,"SI")</f>
        <v/>
      </c>
    </row>
    <row r="7" ht="22" customHeight="1">
      <c r="A7" s="161" t="inlineStr">
        <is>
          <t>Pendientes</t>
        </is>
      </c>
      <c r="B7" s="162">
        <f>COUNTIF(MAESTRO!$J$2:$J$716,"PENDIENTE")</f>
        <v/>
      </c>
      <c r="C7" s="161" t="inlineStr">
        <is>
          <t>AST.</t>
        </is>
      </c>
    </row>
    <row r="8" ht="22" customHeight="1">
      <c r="A8" s="161" t="inlineStr">
        <is>
          <t>Distribuye</t>
        </is>
      </c>
      <c r="B8" s="162">
        <f>COUNTIF(MAESTRO!$N$2:$N$716,"SI")</f>
        <v/>
      </c>
      <c r="C8" s="161" t="inlineStr">
        <is>
          <t>AST. &lt;&gt; NO</t>
        </is>
      </c>
    </row>
    <row r="9" ht="22" customHeight="1">
      <c r="A9" s="161" t="inlineStr">
        <is>
          <t>VIP distribuye</t>
        </is>
      </c>
      <c r="B9" s="162">
        <f>COUNTIFS(MAESTRO!$E$2:$E$716,"VIP",MAESTRO!$N$2:$N$716,"SI")</f>
        <v/>
      </c>
      <c r="C9" s="161" t="inlineStr">
        <is>
          <t>Solo Tribuna VIP</t>
        </is>
      </c>
    </row>
    <row r="10" ht="22" customHeight="1">
      <c r="A10" s="161" t="inlineStr">
        <is>
          <t>Capacidad VIP</t>
        </is>
      </c>
      <c r="B10" s="162" t="n">
        <v>149</v>
      </c>
      <c r="C10" s="161" t="inlineStr">
        <is>
          <t>Plano 149 asientos</t>
        </is>
      </c>
    </row>
    <row r="11" ht="22" customHeight="1">
      <c r="A11" s="161" t="inlineStr">
        <is>
          <t>VIP sin asignar</t>
        </is>
      </c>
      <c r="B11" s="162">
        <f>MAX(0,B7-B8)</f>
        <v/>
      </c>
      <c r="C11" s="161" t="inlineStr">
        <is>
          <t>Capacidad VIP</t>
        </is>
      </c>
    </row>
    <row r="12" ht="22" customHeight="1"/>
    <row r="13" ht="22" customHeight="1"/>
    <row r="14" ht="22" customHeight="1"/>
    <row r="15" ht="22" customHeight="1">
      <c r="A15" s="186" t="inlineStr">
        <is>
          <t>RESUMEN POR FUENTE</t>
        </is>
      </c>
    </row>
    <row r="16" ht="22" customHeight="1">
      <c r="A16" s="183" t="inlineStr">
        <is>
          <t>FUENTE</t>
        </is>
      </c>
      <c r="B16" s="183" t="inlineStr">
        <is>
          <t>TOTAL</t>
        </is>
      </c>
      <c r="C16" s="183" t="inlineStr">
        <is>
          <t>SI</t>
        </is>
      </c>
      <c r="D16" s="183" t="inlineStr">
        <is>
          <t>NO</t>
        </is>
      </c>
      <c r="E16" s="183" t="inlineStr">
        <is>
          <t>PENDIENTE</t>
        </is>
      </c>
      <c r="F16" s="183" t="inlineStr">
        <is>
          <t>VIP</t>
        </is>
      </c>
      <c r="G16" s="183" t="inlineStr">
        <is>
          <t>LATERAL VIP</t>
        </is>
      </c>
      <c r="H16" s="183" t="inlineStr">
        <is>
          <t>LATERAL</t>
        </is>
      </c>
    </row>
    <row r="17" ht="22" customHeight="1">
      <c r="A17" s="161" t="inlineStr">
        <is>
          <t>ACADÉMICOS</t>
        </is>
      </c>
      <c r="B17" s="162">
        <f>COUNTIF(MAESTRO!$C$2:$C$716,A17)</f>
        <v/>
      </c>
      <c r="C17" s="162">
        <f>COUNTIFS(MAESTRO!$C$2:$C$716,A17,MAESTRO!$J$2:$J$716,"SI")</f>
        <v/>
      </c>
      <c r="D17" s="162">
        <f>COUNTIFS(MAESTRO!$C$2:$C$716,A17,MAESTRO!$J$2:$J$716,"NO")</f>
        <v/>
      </c>
      <c r="E17" s="162">
        <f>COUNTIFS(MAESTRO!$C$2:$C$716,A17,MAESTRO!$J$2:$J$716,"PENDIENTE")</f>
        <v/>
      </c>
      <c r="F17" s="162">
        <f>COUNTIFS(MAESTRO!$C$2:$C$716,A17,MAESTRO!$E$2:$E$716,"VIP",MAESTRO!$N$2:$N$716,"SI")</f>
        <v/>
      </c>
      <c r="G17" s="162">
        <f>COUNTIFS(MAESTRO!$C$2:$C$716,A17,MAESTRO!$E$2:$E$716,"LATERAL VIP",MAESTRO!$N$2:$N$716,"SI")</f>
        <v/>
      </c>
      <c r="H17" s="162">
        <f>COUNTIFS(MAESTRO!$C$2:$C$716,A17,MAESTRO!$E$2:$E$716,"LATERAL",MAESTRO!$N$2:$N$716,"SI")</f>
        <v/>
      </c>
    </row>
    <row r="18" ht="22" customHeight="1">
      <c r="A18" s="184" t="inlineStr">
        <is>
          <t>ASMAR</t>
        </is>
      </c>
      <c r="B18" s="185">
        <f>COUNTIF(MAESTRO!$C$2:$C$716,A18)</f>
        <v/>
      </c>
      <c r="C18" s="185">
        <f>COUNTIFS(MAESTRO!$C$2:$C$716,A18,MAESTRO!$J$2:$J$716,"SI")</f>
        <v/>
      </c>
      <c r="D18" s="185">
        <f>COUNTIFS(MAESTRO!$C$2:$C$716,A18,MAESTRO!$J$2:$J$716,"NO")</f>
        <v/>
      </c>
      <c r="E18" s="185">
        <f>COUNTIFS(MAESTRO!$C$2:$C$716,A18,MAESTRO!$J$2:$J$716,"PENDIENTE")</f>
        <v/>
      </c>
      <c r="F18" s="185">
        <f>COUNTIFS(MAESTRO!$C$2:$C$716,A18,MAESTRO!$E$2:$E$716,"VIP",MAESTRO!$N$2:$N$716,"SI")</f>
        <v/>
      </c>
      <c r="G18" s="185">
        <f>COUNTIFS(MAESTRO!$C$2:$C$716,A18,MAESTRO!$E$2:$E$716,"LATERAL VIP",MAESTRO!$N$2:$N$716,"SI")</f>
        <v/>
      </c>
      <c r="H18" s="185">
        <f>COUNTIFS(MAESTRO!$C$2:$C$716,A18,MAESTRO!$E$2:$E$716,"LATERAL",MAESTRO!$N$2:$N$716,"SI")</f>
        <v/>
      </c>
    </row>
    <row r="19" ht="22" customHeight="1">
      <c r="A19" s="161" t="inlineStr">
        <is>
          <t>ASMAR DIRECCIÓN</t>
        </is>
      </c>
      <c r="B19" s="162">
        <f>COUNTIF(MAESTRO!$C$2:$C$716,A19)</f>
        <v/>
      </c>
      <c r="C19" s="162">
        <f>COUNTIFS(MAESTRO!$C$2:$C$716,A19,MAESTRO!$J$2:$J$716,"SI")</f>
        <v/>
      </c>
      <c r="D19" s="162">
        <f>COUNTIFS(MAESTRO!$C$2:$C$716,A19,MAESTRO!$J$2:$J$716,"NO")</f>
        <v/>
      </c>
      <c r="E19" s="162">
        <f>COUNTIFS(MAESTRO!$C$2:$C$716,A19,MAESTRO!$J$2:$J$716,"PENDIENTE")</f>
        <v/>
      </c>
      <c r="F19" s="162">
        <f>COUNTIFS(MAESTRO!$C$2:$C$716,A19,MAESTRO!$E$2:$E$716,"VIP",MAESTRO!$N$2:$N$716,"SI")</f>
        <v/>
      </c>
      <c r="G19" s="162">
        <f>COUNTIFS(MAESTRO!$C$2:$C$716,A19,MAESTRO!$E$2:$E$716,"LATERAL VIP",MAESTRO!$N$2:$N$716,"SI")</f>
        <v/>
      </c>
      <c r="H19" s="162">
        <f>COUNTIFS(MAESTRO!$C$2:$C$716,A19,MAESTRO!$E$2:$E$716,"LATERAL",MAESTRO!$N$2:$N$716,"SI")</f>
        <v/>
      </c>
    </row>
    <row r="20" ht="22" customHeight="1">
      <c r="A20" s="184" t="inlineStr">
        <is>
          <t>ASMARMAG</t>
        </is>
      </c>
      <c r="B20" s="185">
        <f>COUNTIF(MAESTRO!$C$2:$C$716,A20)</f>
        <v/>
      </c>
      <c r="C20" s="185">
        <f>COUNTIFS(MAESTRO!$C$2:$C$716,A20,MAESTRO!$J$2:$J$716,"SI")</f>
        <v/>
      </c>
      <c r="D20" s="185">
        <f>COUNTIFS(MAESTRO!$C$2:$C$716,A20,MAESTRO!$J$2:$J$716,"NO")</f>
        <v/>
      </c>
      <c r="E20" s="185">
        <f>COUNTIFS(MAESTRO!$C$2:$C$716,A20,MAESTRO!$J$2:$J$716,"PENDIENTE")</f>
        <v/>
      </c>
      <c r="F20" s="185">
        <f>COUNTIFS(MAESTRO!$C$2:$C$716,A20,MAESTRO!$E$2:$E$716,"VIP",MAESTRO!$N$2:$N$716,"SI")</f>
        <v/>
      </c>
      <c r="G20" s="185">
        <f>COUNTIFS(MAESTRO!$C$2:$C$716,A20,MAESTRO!$E$2:$E$716,"LATERAL VIP",MAESTRO!$N$2:$N$716,"SI")</f>
        <v/>
      </c>
      <c r="H20" s="185">
        <f>COUNTIFS(MAESTRO!$C$2:$C$716,A20,MAESTRO!$E$2:$E$716,"LATERAL",MAESTRO!$N$2:$N$716,"SI")</f>
        <v/>
      </c>
    </row>
    <row r="21" ht="22" customHeight="1">
      <c r="A21" s="161" t="inlineStr">
        <is>
          <t>ASMARTALC</t>
        </is>
      </c>
      <c r="B21" s="162">
        <f>COUNTIF(MAESTRO!$C$2:$C$716,A21)</f>
        <v/>
      </c>
      <c r="C21" s="162">
        <f>COUNTIFS(MAESTRO!$C$2:$C$716,A21,MAESTRO!$J$2:$J$716,"SI")</f>
        <v/>
      </c>
      <c r="D21" s="162">
        <f>COUNTIFS(MAESTRO!$C$2:$C$716,A21,MAESTRO!$J$2:$J$716,"NO")</f>
        <v/>
      </c>
      <c r="E21" s="162">
        <f>COUNTIFS(MAESTRO!$C$2:$C$716,A21,MAESTRO!$J$2:$J$716,"PENDIENTE")</f>
        <v/>
      </c>
      <c r="F21" s="162">
        <f>COUNTIFS(MAESTRO!$C$2:$C$716,A21,MAESTRO!$E$2:$E$716,"VIP",MAESTRO!$N$2:$N$716,"SI")</f>
        <v/>
      </c>
      <c r="G21" s="162">
        <f>COUNTIFS(MAESTRO!$C$2:$C$716,A21,MAESTRO!$E$2:$E$716,"LATERAL VIP",MAESTRO!$N$2:$N$716,"SI")</f>
        <v/>
      </c>
      <c r="H21" s="162">
        <f>COUNTIFS(MAESTRO!$C$2:$C$716,A21,MAESTRO!$E$2:$E$716,"LATERAL",MAESTRO!$N$2:$N$716,"SI")</f>
        <v/>
      </c>
    </row>
    <row r="22" ht="22" customHeight="1">
      <c r="A22" s="184" t="inlineStr">
        <is>
          <t>ASMARVALP</t>
        </is>
      </c>
      <c r="B22" s="185">
        <f>COUNTIF(MAESTRO!$C$2:$C$716,A22)</f>
        <v/>
      </c>
      <c r="C22" s="185">
        <f>COUNTIFS(MAESTRO!$C$2:$C$716,A22,MAESTRO!$J$2:$J$716,"SI")</f>
        <v/>
      </c>
      <c r="D22" s="185">
        <f>COUNTIFS(MAESTRO!$C$2:$C$716,A22,MAESTRO!$J$2:$J$716,"NO")</f>
        <v/>
      </c>
      <c r="E22" s="185">
        <f>COUNTIFS(MAESTRO!$C$2:$C$716,A22,MAESTRO!$J$2:$J$716,"PENDIENTE")</f>
        <v/>
      </c>
      <c r="F22" s="185">
        <f>COUNTIFS(MAESTRO!$C$2:$C$716,A22,MAESTRO!$E$2:$E$716,"VIP",MAESTRO!$N$2:$N$716,"SI")</f>
        <v/>
      </c>
      <c r="G22" s="185">
        <f>COUNTIFS(MAESTRO!$C$2:$C$716,A22,MAESTRO!$E$2:$E$716,"LATERAL VIP",MAESTRO!$N$2:$N$716,"SI")</f>
        <v/>
      </c>
      <c r="H22" s="185">
        <f>COUNTIFS(MAESTRO!$C$2:$C$716,A22,MAESTRO!$E$2:$E$716,"LATERAL",MAESTRO!$N$2:$N$716,"SI")</f>
        <v/>
      </c>
    </row>
    <row r="23" ht="22" customHeight="1">
      <c r="A23" s="161" t="inlineStr">
        <is>
          <t>CIVILES</t>
        </is>
      </c>
      <c r="B23" s="162">
        <f>COUNTIF(MAESTRO!$C$2:$C$716,A23)</f>
        <v/>
      </c>
      <c r="C23" s="162">
        <f>COUNTIFS(MAESTRO!$C$2:$C$716,A23,MAESTRO!$J$2:$J$716,"SI")</f>
        <v/>
      </c>
      <c r="D23" s="162">
        <f>COUNTIFS(MAESTRO!$C$2:$C$716,A23,MAESTRO!$J$2:$J$716,"NO")</f>
        <v/>
      </c>
      <c r="E23" s="162">
        <f>COUNTIFS(MAESTRO!$C$2:$C$716,A23,MAESTRO!$J$2:$J$716,"PENDIENTE")</f>
        <v/>
      </c>
      <c r="F23" s="162">
        <f>COUNTIFS(MAESTRO!$C$2:$C$716,A23,MAESTRO!$E$2:$E$716,"VIP",MAESTRO!$N$2:$N$716,"SI")</f>
        <v/>
      </c>
      <c r="G23" s="162">
        <f>COUNTIFS(MAESTRO!$C$2:$C$716,A23,MAESTRO!$E$2:$E$716,"LATERAL VIP",MAESTRO!$N$2:$N$716,"SI")</f>
        <v/>
      </c>
      <c r="H23" s="162">
        <f>COUNTIFS(MAESTRO!$C$2:$C$716,A23,MAESTRO!$E$2:$E$716,"LATERAL",MAESTRO!$N$2:$N$716,"SI")</f>
        <v/>
      </c>
    </row>
    <row r="24" ht="22" customHeight="1">
      <c r="A24" s="184" t="inlineStr">
        <is>
          <t>INVITADOS ASMAR</t>
        </is>
      </c>
      <c r="B24" s="185">
        <f>COUNTIF(MAESTRO!$C$2:$C$716,A24)</f>
        <v/>
      </c>
      <c r="C24" s="185">
        <f>COUNTIFS(MAESTRO!$C$2:$C$716,A24,MAESTRO!$J$2:$J$716,"SI")</f>
        <v/>
      </c>
      <c r="D24" s="185">
        <f>COUNTIFS(MAESTRO!$C$2:$C$716,A24,MAESTRO!$J$2:$J$716,"NO")</f>
        <v/>
      </c>
      <c r="E24" s="185">
        <f>COUNTIFS(MAESTRO!$C$2:$C$716,A24,MAESTRO!$J$2:$J$716,"PENDIENTE")</f>
        <v/>
      </c>
      <c r="F24" s="185">
        <f>COUNTIFS(MAESTRO!$C$2:$C$716,A24,MAESTRO!$E$2:$E$716,"VIP",MAESTRO!$N$2:$N$716,"SI")</f>
        <v/>
      </c>
      <c r="G24" s="185">
        <f>COUNTIFS(MAESTRO!$C$2:$C$716,A24,MAESTRO!$E$2:$E$716,"LATERAL VIP",MAESTRO!$N$2:$N$716,"SI")</f>
        <v/>
      </c>
      <c r="H24" s="185">
        <f>COUNTIFS(MAESTRO!$C$2:$C$716,A24,MAESTRO!$E$2:$E$716,"LATERAL",MAESTRO!$N$2:$N$716,"SI")</f>
        <v/>
      </c>
    </row>
    <row r="25" ht="22" customHeight="1">
      <c r="A25" s="161" t="inlineStr">
        <is>
          <t>INVITADOS DGSA</t>
        </is>
      </c>
      <c r="B25" s="162">
        <f>COUNTIF(MAESTRO!$C$2:$C$716,A25)</f>
        <v/>
      </c>
      <c r="C25" s="162">
        <f>COUNTIFS(MAESTRO!$C$2:$C$716,A25,MAESTRO!$J$2:$J$716,"SI")</f>
        <v/>
      </c>
      <c r="D25" s="162">
        <f>COUNTIFS(MAESTRO!$C$2:$C$716,A25,MAESTRO!$J$2:$J$716,"NO")</f>
        <v/>
      </c>
      <c r="E25" s="162">
        <f>COUNTIFS(MAESTRO!$C$2:$C$716,A25,MAESTRO!$J$2:$J$716,"PENDIENTE")</f>
        <v/>
      </c>
      <c r="F25" s="162">
        <f>COUNTIFS(MAESTRO!$C$2:$C$716,A25,MAESTRO!$E$2:$E$716,"VIP",MAESTRO!$N$2:$N$716,"SI")</f>
        <v/>
      </c>
      <c r="G25" s="162">
        <f>COUNTIFS(MAESTRO!$C$2:$C$716,A25,MAESTRO!$E$2:$E$716,"LATERAL VIP",MAESTRO!$N$2:$N$716,"SI")</f>
        <v/>
      </c>
      <c r="H25" s="162">
        <f>COUNTIFS(MAESTRO!$C$2:$C$716,A25,MAESTRO!$E$2:$E$716,"LATERAL",MAESTRO!$N$2:$N$716,"SI")</f>
        <v/>
      </c>
    </row>
    <row r="26" ht="22" customHeight="1">
      <c r="A26" s="184" t="inlineStr">
        <is>
          <t>MADRINA</t>
        </is>
      </c>
      <c r="B26" s="185">
        <f>COUNTIF(MAESTRO!$C$2:$C$716,A26)</f>
        <v/>
      </c>
      <c r="C26" s="185">
        <f>COUNTIFS(MAESTRO!$C$2:$C$716,A26,MAESTRO!$J$2:$J$716,"SI")</f>
        <v/>
      </c>
      <c r="D26" s="185">
        <f>COUNTIFS(MAESTRO!$C$2:$C$716,A26,MAESTRO!$J$2:$J$716,"NO")</f>
        <v/>
      </c>
      <c r="E26" s="185">
        <f>COUNTIFS(MAESTRO!$C$2:$C$716,A26,MAESTRO!$J$2:$J$716,"PENDIENTE")</f>
        <v/>
      </c>
      <c r="F26" s="185">
        <f>COUNTIFS(MAESTRO!$C$2:$C$716,A26,MAESTRO!$E$2:$E$716,"VIP",MAESTRO!$N$2:$N$716,"SI")</f>
        <v/>
      </c>
      <c r="G26" s="185">
        <f>COUNTIFS(MAESTRO!$C$2:$C$716,A26,MAESTRO!$E$2:$E$716,"LATERAL VIP",MAESTRO!$N$2:$N$716,"SI")</f>
        <v/>
      </c>
      <c r="H26" s="185">
        <f>COUNTIFS(MAESTRO!$C$2:$C$716,A26,MAESTRO!$E$2:$E$716,"LATERAL",MAESTRO!$N$2:$N$716,"SI")</f>
        <v/>
      </c>
    </row>
    <row r="27" ht="22" customHeight="1">
      <c r="A27" s="161" t="inlineStr">
        <is>
          <t>MANDOS SEZONA</t>
        </is>
      </c>
      <c r="B27" s="162">
        <f>COUNTIF(MAESTRO!$C$2:$C$716,A27)</f>
        <v/>
      </c>
      <c r="C27" s="162">
        <f>COUNTIFS(MAESTRO!$C$2:$C$716,A27,MAESTRO!$J$2:$J$716,"SI")</f>
        <v/>
      </c>
      <c r="D27" s="162">
        <f>COUNTIFS(MAESTRO!$C$2:$C$716,A27,MAESTRO!$J$2:$J$716,"NO")</f>
        <v/>
      </c>
      <c r="E27" s="162">
        <f>COUNTIFS(MAESTRO!$C$2:$C$716,A27,MAESTRO!$J$2:$J$716,"PENDIENTE")</f>
        <v/>
      </c>
      <c r="F27" s="162">
        <f>COUNTIFS(MAESTRO!$C$2:$C$716,A27,MAESTRO!$E$2:$E$716,"VIP",MAESTRO!$N$2:$N$716,"SI")</f>
        <v/>
      </c>
      <c r="G27" s="162">
        <f>COUNTIFS(MAESTRO!$C$2:$C$716,A27,MAESTRO!$E$2:$E$716,"LATERAL VIP",MAESTRO!$N$2:$N$716,"SI")</f>
        <v/>
      </c>
      <c r="H27" s="162">
        <f>COUNTIFS(MAESTRO!$C$2:$C$716,A27,MAESTRO!$E$2:$E$716,"LATERAL",MAESTRO!$N$2:$N$716,"SI")</f>
        <v/>
      </c>
    </row>
    <row r="28" ht="22" customHeight="1">
      <c r="A28" s="184" t="inlineStr">
        <is>
          <t>MILITARES</t>
        </is>
      </c>
      <c r="B28" s="185">
        <f>COUNTIF(MAESTRO!$C$2:$C$716,A28)</f>
        <v/>
      </c>
      <c r="C28" s="185">
        <f>COUNTIFS(MAESTRO!$C$2:$C$716,A28,MAESTRO!$J$2:$J$716,"SI")</f>
        <v/>
      </c>
      <c r="D28" s="185">
        <f>COUNTIFS(MAESTRO!$C$2:$C$716,A28,MAESTRO!$J$2:$J$716,"NO")</f>
        <v/>
      </c>
      <c r="E28" s="185">
        <f>COUNTIFS(MAESTRO!$C$2:$C$716,A28,MAESTRO!$J$2:$J$716,"PENDIENTE")</f>
        <v/>
      </c>
      <c r="F28" s="185">
        <f>COUNTIFS(MAESTRO!$C$2:$C$716,A28,MAESTRO!$E$2:$E$716,"VIP",MAESTRO!$N$2:$N$716,"SI")</f>
        <v/>
      </c>
      <c r="G28" s="185">
        <f>COUNTIFS(MAESTRO!$C$2:$C$716,A28,MAESTRO!$E$2:$E$716,"LATERAL VIP",MAESTRO!$N$2:$N$716,"SI")</f>
        <v/>
      </c>
      <c r="H28" s="185">
        <f>COUNTIFS(MAESTRO!$C$2:$C$716,A28,MAESTRO!$E$2:$E$716,"LATERAL",MAESTRO!$N$2:$N$716,"SI")</f>
        <v/>
      </c>
    </row>
    <row r="29" ht="22" customHeight="1">
      <c r="A29" s="161" t="inlineStr">
        <is>
          <t>OPA</t>
        </is>
      </c>
      <c r="B29" s="162">
        <f>COUNTIF(MAESTRO!$C$2:$C$716,A29)</f>
        <v/>
      </c>
      <c r="C29" s="162">
        <f>COUNTIFS(MAESTRO!$C$2:$C$716,A29,MAESTRO!$J$2:$J$716,"SI")</f>
        <v/>
      </c>
      <c r="D29" s="162">
        <f>COUNTIFS(MAESTRO!$C$2:$C$716,A29,MAESTRO!$J$2:$J$716,"NO")</f>
        <v/>
      </c>
      <c r="E29" s="162">
        <f>COUNTIFS(MAESTRO!$C$2:$C$716,A29,MAESTRO!$J$2:$J$716,"PENDIENTE")</f>
        <v/>
      </c>
      <c r="F29" s="162">
        <f>COUNTIFS(MAESTRO!$C$2:$C$716,A29,MAESTRO!$E$2:$E$716,"VIP",MAESTRO!$N$2:$N$716,"SI")</f>
        <v/>
      </c>
      <c r="G29" s="162">
        <f>COUNTIFS(MAESTRO!$C$2:$C$716,A29,MAESTRO!$E$2:$E$716,"LATERAL VIP",MAESTRO!$N$2:$N$716,"SI")</f>
        <v/>
      </c>
      <c r="H29" s="162">
        <f>COUNTIFS(MAESTRO!$C$2:$C$716,A29,MAESTRO!$E$2:$E$716,"LATERAL",MAESTRO!$N$2:$N$716,"SI")</f>
        <v/>
      </c>
    </row>
    <row r="30" ht="22" customHeight="1">
      <c r="A30" s="184" t="inlineStr">
        <is>
          <t>OPA/ASMAR</t>
        </is>
      </c>
      <c r="B30" s="185">
        <f>COUNTIF(MAESTRO!$C$2:$C$716,A30)</f>
        <v/>
      </c>
      <c r="C30" s="185">
        <f>COUNTIFS(MAESTRO!$C$2:$C$716,A30,MAESTRO!$J$2:$J$716,"SI")</f>
        <v/>
      </c>
      <c r="D30" s="185">
        <f>COUNTIFS(MAESTRO!$C$2:$C$716,A30,MAESTRO!$J$2:$J$716,"NO")</f>
        <v/>
      </c>
      <c r="E30" s="185">
        <f>COUNTIFS(MAESTRO!$C$2:$C$716,A30,MAESTRO!$J$2:$J$716,"PENDIENTE")</f>
        <v/>
      </c>
      <c r="F30" s="185">
        <f>COUNTIFS(MAESTRO!$C$2:$C$716,A30,MAESTRO!$E$2:$E$716,"VIP",MAESTRO!$N$2:$N$716,"SI")</f>
        <v/>
      </c>
      <c r="G30" s="185">
        <f>COUNTIFS(MAESTRO!$C$2:$C$716,A30,MAESTRO!$E$2:$E$716,"LATERAL VIP",MAESTRO!$N$2:$N$716,"SI")</f>
        <v/>
      </c>
      <c r="H30" s="185">
        <f>COUNTIFS(MAESTRO!$C$2:$C$716,A30,MAESTRO!$E$2:$E$716,"LATERAL",MAESTRO!$N$2:$N$716,"SI")</f>
        <v/>
      </c>
    </row>
    <row r="31" ht="22" customHeight="1">
      <c r="A31" s="161" t="inlineStr">
        <is>
          <t>OPA/CIVILES</t>
        </is>
      </c>
      <c r="B31" s="162">
        <f>COUNTIF(MAESTRO!$C$2:$C$716,A31)</f>
        <v/>
      </c>
      <c r="C31" s="162">
        <f>COUNTIFS(MAESTRO!$C$2:$C$716,A31,MAESTRO!$J$2:$J$716,"SI")</f>
        <v/>
      </c>
      <c r="D31" s="162">
        <f>COUNTIFS(MAESTRO!$C$2:$C$716,A31,MAESTRO!$J$2:$J$716,"NO")</f>
        <v/>
      </c>
      <c r="E31" s="162">
        <f>COUNTIFS(MAESTRO!$C$2:$C$716,A31,MAESTRO!$J$2:$J$716,"PENDIENTE")</f>
        <v/>
      </c>
      <c r="F31" s="162">
        <f>COUNTIFS(MAESTRO!$C$2:$C$716,A31,MAESTRO!$E$2:$E$716,"VIP",MAESTRO!$N$2:$N$716,"SI")</f>
        <v/>
      </c>
      <c r="G31" s="162">
        <f>COUNTIFS(MAESTRO!$C$2:$C$716,A31,MAESTRO!$E$2:$E$716,"LATERAL VIP",MAESTRO!$N$2:$N$716,"SI")</f>
        <v/>
      </c>
      <c r="H31" s="162">
        <f>COUNTIFS(MAESTRO!$C$2:$C$716,A31,MAESTRO!$E$2:$E$716,"LATERAL",MAESTRO!$N$2:$N$716,"SI")</f>
        <v/>
      </c>
    </row>
    <row r="32" ht="22" customHeight="1">
      <c r="A32" s="184" t="inlineStr">
        <is>
          <t>OPA/DGSA</t>
        </is>
      </c>
      <c r="B32" s="185">
        <f>COUNTIF(MAESTRO!$C$2:$C$716,A32)</f>
        <v/>
      </c>
      <c r="C32" s="185">
        <f>COUNTIFS(MAESTRO!$C$2:$C$716,A32,MAESTRO!$J$2:$J$716,"SI")</f>
        <v/>
      </c>
      <c r="D32" s="185">
        <f>COUNTIFS(MAESTRO!$C$2:$C$716,A32,MAESTRO!$J$2:$J$716,"NO")</f>
        <v/>
      </c>
      <c r="E32" s="185">
        <f>COUNTIFS(MAESTRO!$C$2:$C$716,A32,MAESTRO!$J$2:$J$716,"PENDIENTE")</f>
        <v/>
      </c>
      <c r="F32" s="185">
        <f>COUNTIFS(MAESTRO!$C$2:$C$716,A32,MAESTRO!$E$2:$E$716,"VIP",MAESTRO!$N$2:$N$716,"SI")</f>
        <v/>
      </c>
      <c r="G32" s="185">
        <f>COUNTIFS(MAESTRO!$C$2:$C$716,A32,MAESTRO!$E$2:$E$716,"LATERAL VIP",MAESTRO!$N$2:$N$716,"SI")</f>
        <v/>
      </c>
      <c r="H32" s="185">
        <f>COUNTIFS(MAESTRO!$C$2:$C$716,A32,MAESTRO!$E$2:$E$716,"LATERAL",MAESTRO!$N$2:$N$716,"SI")</f>
        <v/>
      </c>
    </row>
    <row r="33" ht="22" customHeight="1">
      <c r="A33" s="161" t="inlineStr">
        <is>
          <t>OPA/MILITAR</t>
        </is>
      </c>
      <c r="B33" s="162">
        <f>COUNTIF(MAESTRO!$C$2:$C$716,A33)</f>
        <v/>
      </c>
      <c r="C33" s="162">
        <f>COUNTIFS(MAESTRO!$C$2:$C$716,A33,MAESTRO!$J$2:$J$716,"SI")</f>
        <v/>
      </c>
      <c r="D33" s="162">
        <f>COUNTIFS(MAESTRO!$C$2:$C$716,A33,MAESTRO!$J$2:$J$716,"NO")</f>
        <v/>
      </c>
      <c r="E33" s="162">
        <f>COUNTIFS(MAESTRO!$C$2:$C$716,A33,MAESTRO!$J$2:$J$716,"PENDIENTE")</f>
        <v/>
      </c>
      <c r="F33" s="162">
        <f>COUNTIFS(MAESTRO!$C$2:$C$716,A33,MAESTRO!$E$2:$E$716,"VIP",MAESTRO!$N$2:$N$716,"SI")</f>
        <v/>
      </c>
      <c r="G33" s="162">
        <f>COUNTIFS(MAESTRO!$C$2:$C$716,A33,MAESTRO!$E$2:$E$716,"LATERAL VIP",MAESTRO!$N$2:$N$716,"SI")</f>
        <v/>
      </c>
      <c r="H33" s="162">
        <f>COUNTIFS(MAESTRO!$C$2:$C$716,A33,MAESTRO!$E$2:$E$716,"LATERAL",MAESTRO!$N$2:$N$716,"SI")</f>
        <v/>
      </c>
    </row>
    <row r="34" ht="22" customHeight="1">
      <c r="A34" s="184" t="inlineStr">
        <is>
          <t>PREMIADOS</t>
        </is>
      </c>
      <c r="B34" s="185">
        <f>COUNTIF(MAESTRO!$C$2:$C$716,A34)</f>
        <v/>
      </c>
      <c r="C34" s="185">
        <f>COUNTIFS(MAESTRO!$C$2:$C$716,A34,MAESTRO!$J$2:$J$716,"SI")</f>
        <v/>
      </c>
      <c r="D34" s="185">
        <f>COUNTIFS(MAESTRO!$C$2:$C$716,A34,MAESTRO!$J$2:$J$716,"NO")</f>
        <v/>
      </c>
      <c r="E34" s="185">
        <f>COUNTIFS(MAESTRO!$C$2:$C$716,A34,MAESTRO!$J$2:$J$716,"PENDIENTE")</f>
        <v/>
      </c>
      <c r="F34" s="185">
        <f>COUNTIFS(MAESTRO!$C$2:$C$716,A34,MAESTRO!$E$2:$E$716,"VIP",MAESTRO!$N$2:$N$716,"SI")</f>
        <v/>
      </c>
      <c r="G34" s="185">
        <f>COUNTIFS(MAESTRO!$C$2:$C$716,A34,MAESTRO!$E$2:$E$716,"LATERAL VIP",MAESTRO!$N$2:$N$716,"SI")</f>
        <v/>
      </c>
      <c r="H34" s="185">
        <f>COUNTIFS(MAESTRO!$C$2:$C$716,A34,MAESTRO!$E$2:$E$716,"LATERAL",MAESTRO!$N$2:$N$716,"SI")</f>
        <v/>
      </c>
    </row>
    <row r="35" ht="22" customHeight="1">
      <c r="A35" s="161" t="inlineStr">
        <is>
          <t>PROVEEDORES</t>
        </is>
      </c>
      <c r="B35" s="162">
        <f>COUNTIF(MAESTRO!$C$2:$C$716,A35)</f>
        <v/>
      </c>
      <c r="C35" s="162">
        <f>COUNTIFS(MAESTRO!$C$2:$C$716,A35,MAESTRO!$J$2:$J$716,"SI")</f>
        <v/>
      </c>
      <c r="D35" s="162">
        <f>COUNTIFS(MAESTRO!$C$2:$C$716,A35,MAESTRO!$J$2:$J$716,"NO")</f>
        <v/>
      </c>
      <c r="E35" s="162">
        <f>COUNTIFS(MAESTRO!$C$2:$C$716,A35,MAESTRO!$J$2:$J$716,"PENDIENTE")</f>
        <v/>
      </c>
      <c r="F35" s="162">
        <f>COUNTIFS(MAESTRO!$C$2:$C$716,A35,MAESTRO!$E$2:$E$716,"VIP",MAESTRO!$N$2:$N$716,"SI")</f>
        <v/>
      </c>
      <c r="G35" s="162">
        <f>COUNTIFS(MAESTRO!$C$2:$C$716,A35,MAESTRO!$E$2:$E$716,"LATERAL VIP",MAESTRO!$N$2:$N$716,"SI")</f>
        <v/>
      </c>
      <c r="H35" s="162">
        <f>COUNTIFS(MAESTRO!$C$2:$C$716,A35,MAESTRO!$E$2:$E$716,"LATERAL",MAESTRO!$N$2:$N$716,"SI")</f>
        <v/>
      </c>
    </row>
  </sheetData>
  <mergeCells count="2">
    <mergeCell ref="A1:K1"/>
    <mergeCell ref="A15:G15"/>
  </mergeCells>
  <pageMargins left="0.7" right="0.7" top="0.75" bottom="0.75" header="0.511811023622047" footer="0.511811023622047"/>
  <pageSetup orientation="landscape" paperSize="309" scale="88" fitToHeight="0" fitToWidth="1" horizontalDpi="300" verticalDpi="300"/>
  <colBreaks count="1" manualBreakCount="1">
    <brk id="7" min="0" max="1048575" man="1"/>
  </colBreaks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AP172"/>
  <sheetViews>
    <sheetView showGridLines="0" zoomScale="70" zoomScaleNormal="70" workbookViewId="0">
      <pane ySplit="21" topLeftCell="A22" activePane="bottomLeft" state="frozen"/>
      <selection pane="bottomLeft" activeCell="A20" sqref="A20"/>
    </sheetView>
  </sheetViews>
  <sheetFormatPr baseColWidth="10" defaultColWidth="8.7109375" defaultRowHeight="15" customHeight="1"/>
  <cols>
    <col width="12" customWidth="1" style="1" min="1" max="2"/>
    <col width="12" customWidth="1" min="2" max="2"/>
    <col width="8" bestFit="1" customWidth="1" style="1" min="3" max="3"/>
    <col width="18" bestFit="1" customWidth="1" style="1" min="4" max="4"/>
    <col width="22" customWidth="1" style="1" min="5" max="5"/>
    <col width="32" customWidth="1" style="1" min="6" max="6"/>
    <col width="45" customWidth="1" style="1" min="7" max="7"/>
    <col width="12" customWidth="1" style="1" min="8" max="8"/>
    <col width="20" customWidth="1" style="1" min="9" max="9"/>
    <col width="7" customWidth="1" style="1" min="10" max="10"/>
    <col width="7" customWidth="1" style="1" min="11" max="11"/>
    <col width="7" customWidth="1" style="1" min="12" max="12"/>
    <col width="7" customWidth="1" style="1" min="13" max="13"/>
    <col width="7" customWidth="1" style="1" min="14" max="42"/>
    <col width="7" customWidth="1" min="15" max="15"/>
    <col width="7" customWidth="1" min="16" max="16"/>
    <col width="7" customWidth="1" min="17" max="17"/>
    <col width="7" customWidth="1" min="18" max="18"/>
    <col width="7" customWidth="1" min="19" max="19"/>
    <col width="7" customWidth="1" min="20" max="20"/>
    <col width="7" customWidth="1" min="21" max="21"/>
    <col width="7" customWidth="1" min="22" max="22"/>
    <col width="7" customWidth="1" min="23" max="23"/>
    <col width="7" customWidth="1" min="24" max="24"/>
    <col width="7" customWidth="1" min="25" max="25"/>
    <col width="7" customWidth="1" min="26" max="26"/>
    <col width="7" customWidth="1" min="27" max="27"/>
    <col width="7" customWidth="1" min="28" max="28"/>
    <col width="7" customWidth="1" min="29" max="29"/>
    <col width="7" customWidth="1" min="30" max="30"/>
    <col width="7" customWidth="1" min="31" max="31"/>
    <col width="7" customWidth="1" min="32" max="32"/>
    <col width="7" customWidth="1" min="33" max="33"/>
    <col width="7" customWidth="1" min="34" max="34"/>
    <col width="7" customWidth="1" min="35" max="35"/>
    <col width="7" customWidth="1" min="36" max="36"/>
    <col width="7" customWidth="1" min="37" max="37"/>
    <col width="7" customWidth="1" min="38" max="38"/>
    <col width="7" customWidth="1" min="39" max="39"/>
    <col width="7" customWidth="1" min="40" max="40"/>
    <col width="7" customWidth="1" min="41" max="41"/>
    <col width="7" customWidth="1" min="42" max="42"/>
  </cols>
  <sheetData>
    <row r="1" ht="19.5" customHeight="1">
      <c r="A1" s="182" t="inlineStr">
        <is>
          <t>DISTRIBUCIÓN VIP - 149 ASIENTOS / CENTRO PROTOCOLAR A21</t>
        </is>
      </c>
    </row>
    <row r="2" ht="19.5" customHeight="1">
      <c r="A2" s="187" t="inlineStr">
        <is>
          <t>Criterio: solo TRIBUNA VIP con AST. distinto de NO. Orden por PRECEDENCIA. Centro fijo A21.</t>
        </is>
      </c>
    </row>
    <row r="3" ht="19.5" customHeight="1"/>
    <row r="4" ht="18" customHeight="1">
      <c r="A4" s="188" t="inlineStr">
        <is>
          <t>FILA A</t>
        </is>
      </c>
      <c r="B4" s="148" t="inlineStr">
        <is>
          <t>A1</t>
        </is>
      </c>
      <c r="C4" s="148" t="inlineStr">
        <is>
          <t>A2</t>
        </is>
      </c>
      <c r="D4" s="148" t="inlineStr">
        <is>
          <t>A3</t>
        </is>
      </c>
      <c r="E4" s="148" t="inlineStr">
        <is>
          <t>A4</t>
        </is>
      </c>
      <c r="F4" s="148" t="inlineStr">
        <is>
          <t>A5</t>
        </is>
      </c>
      <c r="G4" s="148" t="inlineStr">
        <is>
          <t>A6</t>
        </is>
      </c>
      <c r="H4" s="148" t="inlineStr">
        <is>
          <t>A7</t>
        </is>
      </c>
      <c r="I4" s="148" t="inlineStr">
        <is>
          <t>A8</t>
        </is>
      </c>
      <c r="J4" s="148" t="inlineStr">
        <is>
          <t>A9</t>
        </is>
      </c>
      <c r="K4" s="148" t="inlineStr">
        <is>
          <t>A10</t>
        </is>
      </c>
      <c r="L4" s="148" t="inlineStr">
        <is>
          <t>A11</t>
        </is>
      </c>
      <c r="M4" s="148" t="inlineStr">
        <is>
          <t>A12</t>
        </is>
      </c>
      <c r="N4" s="148" t="inlineStr">
        <is>
          <t>A13</t>
        </is>
      </c>
      <c r="O4" s="148" t="inlineStr">
        <is>
          <t>A14</t>
        </is>
      </c>
      <c r="P4" s="148" t="inlineStr">
        <is>
          <t>A15</t>
        </is>
      </c>
      <c r="Q4" s="148" t="inlineStr">
        <is>
          <t>A16</t>
        </is>
      </c>
      <c r="R4" s="148" t="inlineStr">
        <is>
          <t>A17</t>
        </is>
      </c>
      <c r="S4" s="148" t="inlineStr">
        <is>
          <t>A18</t>
        </is>
      </c>
      <c r="T4" s="148" t="inlineStr">
        <is>
          <t>A19</t>
        </is>
      </c>
      <c r="U4" s="148" t="inlineStr">
        <is>
          <t>A20</t>
        </is>
      </c>
      <c r="V4" s="148" t="inlineStr">
        <is>
          <t>A21</t>
        </is>
      </c>
      <c r="W4" s="148" t="inlineStr">
        <is>
          <t>A22</t>
        </is>
      </c>
      <c r="X4" s="148" t="inlineStr">
        <is>
          <t>A23</t>
        </is>
      </c>
      <c r="Y4" s="148" t="inlineStr">
        <is>
          <t>A24</t>
        </is>
      </c>
      <c r="Z4" s="148" t="inlineStr">
        <is>
          <t>A25</t>
        </is>
      </c>
      <c r="AA4" s="148" t="inlineStr">
        <is>
          <t>A26</t>
        </is>
      </c>
      <c r="AB4" s="148" t="inlineStr">
        <is>
          <t>A27</t>
        </is>
      </c>
      <c r="AC4" s="148" t="inlineStr">
        <is>
          <t>A28</t>
        </is>
      </c>
      <c r="AD4" s="148" t="inlineStr">
        <is>
          <t>A29</t>
        </is>
      </c>
      <c r="AE4" s="148" t="inlineStr">
        <is>
          <t>A30</t>
        </is>
      </c>
      <c r="AF4" s="148" t="inlineStr">
        <is>
          <t>A31</t>
        </is>
      </c>
      <c r="AG4" s="148" t="inlineStr">
        <is>
          <t>A32</t>
        </is>
      </c>
      <c r="AH4" s="148" t="inlineStr">
        <is>
          <t>A33</t>
        </is>
      </c>
      <c r="AI4" s="148" t="inlineStr">
        <is>
          <t>A34</t>
        </is>
      </c>
      <c r="AJ4" s="148" t="inlineStr">
        <is>
          <t>A35</t>
        </is>
      </c>
      <c r="AK4" s="148" t="inlineStr">
        <is>
          <t>A36</t>
        </is>
      </c>
      <c r="AL4" s="148" t="inlineStr">
        <is>
          <t>A37</t>
        </is>
      </c>
      <c r="AM4" s="148" t="inlineStr">
        <is>
          <t>A38</t>
        </is>
      </c>
      <c r="AN4" s="148" t="inlineStr">
        <is>
          <t>A39</t>
        </is>
      </c>
      <c r="AO4" s="148" t="inlineStr">
        <is>
          <t>A40</t>
        </is>
      </c>
      <c r="AP4" s="148" t="inlineStr">
        <is>
          <t>A41</t>
        </is>
      </c>
    </row>
    <row r="5" ht="42" customHeight="1">
      <c r="B5" s="189" t="inlineStr">
        <is>
          <t>(66)
Marcela Larrañaga</t>
        </is>
      </c>
      <c r="C5" s="189" t="inlineStr">
        <is>
          <t>(61)
Eduardo Cerna</t>
        </is>
      </c>
      <c r="D5" s="189" t="inlineStr">
        <is>
          <t>(59)
Hugo Rodríguez</t>
        </is>
      </c>
      <c r="E5" s="189" t="inlineStr">
        <is>
          <t>(57)
Julio Leiva</t>
        </is>
      </c>
      <c r="F5" s="189" t="inlineStr">
        <is>
          <t>(51)
Kenko Sone</t>
        </is>
      </c>
      <c r="G5" s="189" t="inlineStr">
        <is>
          <t>(48)
Lotty Andrade</t>
        </is>
      </c>
      <c r="H5" s="189" t="inlineStr">
        <is>
          <t>(45)
Per Pollen</t>
        </is>
      </c>
      <c r="I5" s="189" t="inlineStr">
        <is>
          <t>(43)
Sebastián Guanumen</t>
        </is>
      </c>
      <c r="J5" s="189" t="inlineStr">
        <is>
          <t>(39)
Cyrille Rogeau</t>
        </is>
      </c>
      <c r="K5" s="189" t="inlineStr">
        <is>
          <t>(36)
Laura Moreno</t>
        </is>
      </c>
      <c r="L5" s="189" t="inlineStr">
        <is>
          <t>(33)
Johanna Kotkajarvi</t>
        </is>
      </c>
      <c r="M5" s="189" t="inlineStr">
        <is>
          <t>(31)
Paulo Soares</t>
        </is>
      </c>
      <c r="N5" s="189" t="inlineStr">
        <is>
          <t>(28)
Maya Fernández</t>
        </is>
      </c>
      <c r="O5" s="189" t="inlineStr">
        <is>
          <t>(23)
Ximena Rincón</t>
        </is>
      </c>
      <c r="P5" s="189" t="inlineStr">
        <is>
          <t>(16)
Claudio Alvarado</t>
        </is>
      </c>
      <c r="Q5" s="189" t="inlineStr">
        <is>
          <t>(11)
Ricardo Lagos</t>
        </is>
      </c>
      <c r="R5" s="189" t="inlineStr">
        <is>
          <t>(9)
Gabriel Boric</t>
        </is>
      </c>
      <c r="S5" s="189" t="inlineStr">
        <is>
          <t>(6)
María Morel</t>
        </is>
      </c>
      <c r="T5" s="189" t="inlineStr">
        <is>
          <t>(4)
Fernando Cabrera</t>
        </is>
      </c>
      <c r="U5" s="189" t="inlineStr">
        <is>
          <t>(2)
María Adriasola</t>
        </is>
      </c>
      <c r="V5" s="189" t="inlineStr">
        <is>
          <t>(1)
José Kast</t>
        </is>
      </c>
      <c r="W5" s="189" t="inlineStr">
        <is>
          <t>(3)
Fernando Barros</t>
        </is>
      </c>
      <c r="X5" s="189" t="inlineStr">
        <is>
          <t>(5)
Roxana Mery</t>
        </is>
      </c>
      <c r="Y5" s="189" t="inlineStr">
        <is>
          <t>(7)
Paulina Núñez</t>
        </is>
      </c>
      <c r="Z5" s="189" t="inlineStr">
        <is>
          <t>(10)
Michelle Bachelet</t>
        </is>
      </c>
      <c r="AA5" s="189" t="inlineStr">
        <is>
          <t>(12)
Eduardo Frei</t>
        </is>
      </c>
      <c r="AB5" s="189" t="inlineStr">
        <is>
          <t>(22)
Catalina Parot</t>
        </is>
      </c>
      <c r="AC5" s="189" t="inlineStr">
        <is>
          <t>(25)
Francisco Undurruga</t>
        </is>
      </c>
      <c r="AD5" s="189" t="inlineStr">
        <is>
          <t>(29)
Adriana Delpiano</t>
        </is>
      </c>
      <c r="AE5" s="189" t="inlineStr">
        <is>
          <t>(32)
Niu Qingbao</t>
        </is>
      </c>
      <c r="AF5" s="189" t="inlineStr">
        <is>
          <t>(34)
Valeria Biagiotti</t>
        </is>
      </c>
      <c r="AG5" s="189" t="inlineStr">
        <is>
          <t>(38)
Andrew Barrit</t>
        </is>
      </c>
      <c r="AH5" s="189" t="inlineStr">
        <is>
          <t>(41)
Ahmet Ihsan</t>
        </is>
      </c>
      <c r="AI5" s="189" t="inlineStr">
        <is>
          <t>(44)
Karolina Guay</t>
        </is>
      </c>
      <c r="AJ5" s="189" t="inlineStr">
        <is>
          <t>(47)
Elke Schaapveld</t>
        </is>
      </c>
      <c r="AK5" s="189" t="inlineStr">
        <is>
          <t>(50)
Laura Oroz</t>
        </is>
      </c>
      <c r="AL5" s="189" t="inlineStr">
        <is>
          <t>(54)
Peleg Lewi</t>
        </is>
      </c>
      <c r="AM5" s="189" t="inlineStr">
        <is>
          <t>(58)
Pedro Varela</t>
        </is>
      </c>
      <c r="AN5" s="189" t="inlineStr">
        <is>
          <t>(60)
Marcelo Araya</t>
        </is>
      </c>
      <c r="AO5" s="189" t="inlineStr">
        <is>
          <t>(64)
Rodolfo Codina</t>
        </is>
      </c>
      <c r="AP5" s="189" t="inlineStr">
        <is>
          <t>(68)
Leonardo Romanini</t>
        </is>
      </c>
    </row>
    <row r="6" ht="19.5" customHeight="1"/>
    <row r="7" ht="33.75" customHeight="1"/>
    <row r="8" ht="18" customHeight="1">
      <c r="A8" s="188" t="inlineStr">
        <is>
          <t>FILA B</t>
        </is>
      </c>
      <c r="B8" s="148" t="inlineStr">
        <is>
          <t>B1</t>
        </is>
      </c>
      <c r="C8" s="148" t="inlineStr">
        <is>
          <t>B2</t>
        </is>
      </c>
      <c r="D8" s="148" t="inlineStr">
        <is>
          <t>B3</t>
        </is>
      </c>
      <c r="E8" s="148" t="inlineStr">
        <is>
          <t>B4</t>
        </is>
      </c>
      <c r="F8" s="148" t="inlineStr">
        <is>
          <t>B5</t>
        </is>
      </c>
      <c r="G8" s="148" t="inlineStr">
        <is>
          <t>B6</t>
        </is>
      </c>
      <c r="H8" s="148" t="inlineStr">
        <is>
          <t>B7</t>
        </is>
      </c>
      <c r="I8" s="148" t="inlineStr">
        <is>
          <t>B8</t>
        </is>
      </c>
      <c r="J8" s="148" t="inlineStr">
        <is>
          <t>B9</t>
        </is>
      </c>
      <c r="K8" s="148" t="inlineStr">
        <is>
          <t>B10</t>
        </is>
      </c>
      <c r="L8" s="148" t="inlineStr">
        <is>
          <t>B11</t>
        </is>
      </c>
      <c r="M8" s="148" t="inlineStr">
        <is>
          <t>B12</t>
        </is>
      </c>
      <c r="N8" s="148" t="inlineStr">
        <is>
          <t>B13</t>
        </is>
      </c>
      <c r="O8" s="148" t="inlineStr">
        <is>
          <t>B14</t>
        </is>
      </c>
      <c r="P8" s="148" t="inlineStr">
        <is>
          <t>B15</t>
        </is>
      </c>
      <c r="Q8" s="148" t="inlineStr">
        <is>
          <t>B16</t>
        </is>
      </c>
      <c r="R8" s="148" t="inlineStr">
        <is>
          <t>B17</t>
        </is>
      </c>
      <c r="S8" s="148" t="inlineStr">
        <is>
          <t>B18</t>
        </is>
      </c>
      <c r="T8" s="148" t="inlineStr">
        <is>
          <t>B19</t>
        </is>
      </c>
      <c r="U8" s="148" t="inlineStr">
        <is>
          <t>B20</t>
        </is>
      </c>
      <c r="V8" s="148" t="inlineStr">
        <is>
          <t>B21</t>
        </is>
      </c>
      <c r="W8" s="148" t="inlineStr">
        <is>
          <t>B22</t>
        </is>
      </c>
      <c r="X8" s="148" t="inlineStr">
        <is>
          <t>B23</t>
        </is>
      </c>
      <c r="Y8" s="148" t="inlineStr">
        <is>
          <t>B24</t>
        </is>
      </c>
      <c r="Z8" s="148" t="inlineStr">
        <is>
          <t>B25</t>
        </is>
      </c>
      <c r="AA8" s="148" t="inlineStr">
        <is>
          <t>B26</t>
        </is>
      </c>
      <c r="AB8" s="148" t="inlineStr">
        <is>
          <t>B27</t>
        </is>
      </c>
      <c r="AC8" s="148" t="inlineStr">
        <is>
          <t>B28</t>
        </is>
      </c>
      <c r="AD8" s="148" t="inlineStr">
        <is>
          <t>B29</t>
        </is>
      </c>
      <c r="AE8" s="148" t="inlineStr">
        <is>
          <t>B30</t>
        </is>
      </c>
      <c r="AF8" s="148" t="inlineStr">
        <is>
          <t>B31</t>
        </is>
      </c>
      <c r="AG8" s="148" t="inlineStr">
        <is>
          <t>B32</t>
        </is>
      </c>
      <c r="AH8" s="148" t="inlineStr">
        <is>
          <t>B33</t>
        </is>
      </c>
      <c r="AI8" s="148" t="inlineStr">
        <is>
          <t>B34</t>
        </is>
      </c>
      <c r="AJ8" s="148" t="inlineStr">
        <is>
          <t>B35</t>
        </is>
      </c>
      <c r="AK8" s="148" t="inlineStr">
        <is>
          <t>B36</t>
        </is>
      </c>
      <c r="AL8" s="148" t="inlineStr">
        <is>
          <t>B37</t>
        </is>
      </c>
      <c r="AM8" s="148" t="inlineStr">
        <is>
          <t>B38</t>
        </is>
      </c>
      <c r="AN8" s="148" t="inlineStr">
        <is>
          <t>B39</t>
        </is>
      </c>
      <c r="AO8" s="148" t="inlineStr">
        <is>
          <t>B40</t>
        </is>
      </c>
      <c r="AP8" s="148" t="inlineStr">
        <is>
          <t>B41</t>
        </is>
      </c>
    </row>
    <row r="9" ht="42" customHeight="1">
      <c r="B9" s="190" t="inlineStr">
        <is>
          <t>(119)
Lilian Betancurt</t>
        </is>
      </c>
      <c r="C9" s="190" t="inlineStr">
        <is>
          <t>(117)
Marlene Pérez</t>
        </is>
      </c>
      <c r="D9" s="190" t="inlineStr">
        <is>
          <t>(115)
Francesca Muñoz</t>
        </is>
      </c>
      <c r="E9" s="190" t="inlineStr">
        <is>
          <t>(113)
Sergio Bobadilla</t>
        </is>
      </c>
      <c r="F9" s="190" t="inlineStr">
        <is>
          <t>(111)
Gael Yeomans</t>
        </is>
      </c>
      <c r="G9" s="190" t="inlineStr">
        <is>
          <t>(109)
Consuelo Veloso</t>
        </is>
      </c>
      <c r="H9" s="190" t="inlineStr">
        <is>
          <t>(107)
Diego Schalper</t>
        </is>
      </c>
      <c r="I9" s="190" t="inlineStr">
        <is>
          <t>(104)
José Montalva</t>
        </is>
      </c>
      <c r="J9" s="190" t="inlineStr">
        <is>
          <t>(101)
Patricio Briones</t>
        </is>
      </c>
      <c r="K9" s="190" t="inlineStr">
        <is>
          <t>(98)
Daniel Valenzuela</t>
        </is>
      </c>
      <c r="L9" s="190" t="inlineStr">
        <is>
          <t>(96)
Omar Sabat</t>
        </is>
      </c>
      <c r="M9" s="190" t="inlineStr">
        <is>
          <t>(94)
Hans Marowski</t>
        </is>
      </c>
      <c r="N9" s="190" t="inlineStr">
        <is>
          <t>(92)
Tomás Kast</t>
        </is>
      </c>
      <c r="O9" s="190" t="inlineStr">
        <is>
          <t>(90)
Jorge Brito</t>
        </is>
      </c>
      <c r="P9" s="190" t="inlineStr">
        <is>
          <t>(87)
Álvaro Carter</t>
        </is>
      </c>
      <c r="Q9" s="190" t="inlineStr">
        <is>
          <t>(85)
Gustavo Sanhueza</t>
        </is>
      </c>
      <c r="R9" s="190" t="inlineStr">
        <is>
          <t>(83)
Enrique Van</t>
        </is>
      </c>
      <c r="S9" s="190" t="inlineStr">
        <is>
          <t>(75)
Gastón Saavedra</t>
        </is>
      </c>
      <c r="T9" s="190" t="inlineStr">
        <is>
          <t>(73)
Pedro Araya</t>
        </is>
      </c>
      <c r="U9" s="190" t="inlineStr">
        <is>
          <t>(70)
Jorge Flies</t>
        </is>
      </c>
      <c r="V9" s="190" t="inlineStr">
        <is>
          <t>(69)
Sergio Giacaman</t>
        </is>
      </c>
      <c r="W9" s="190" t="inlineStr">
        <is>
          <t>(71)
Julio Anativia</t>
        </is>
      </c>
      <c r="X9" s="190" t="inlineStr">
        <is>
          <t>(74)
Camila Flores</t>
        </is>
      </c>
      <c r="Y9" s="190" t="inlineStr">
        <is>
          <t>(82)
Sebastián Keitel</t>
        </is>
      </c>
      <c r="Z9" s="190" t="inlineStr">
        <is>
          <t>(84)
Alfonso De</t>
        </is>
      </c>
      <c r="AA9" s="190" t="inlineStr">
        <is>
          <t>(86)
Loreto Carvajal</t>
        </is>
      </c>
      <c r="AB9" s="190" t="inlineStr">
        <is>
          <t>(88)
Marcos Barraza</t>
        </is>
      </c>
      <c r="AC9" s="190" t="inlineStr">
        <is>
          <t>(91)
Carlos Cuadrado</t>
        </is>
      </c>
      <c r="AD9" s="190" t="inlineStr">
        <is>
          <t>(93)
Raúl Leiva</t>
        </is>
      </c>
      <c r="AE9" s="190" t="inlineStr">
        <is>
          <t>(95)
Javier Olivares</t>
        </is>
      </c>
      <c r="AF9" s="190" t="inlineStr">
        <is>
          <t>(97)
Luis Sánchez</t>
        </is>
      </c>
      <c r="AG9" s="190" t="inlineStr">
        <is>
          <t>(100)
Daniel Manouchehri</t>
        </is>
      </c>
      <c r="AH9" s="190" t="inlineStr">
        <is>
          <t>(103)
Cristóbal Martínez</t>
        </is>
      </c>
      <c r="AI9" s="190" t="inlineStr">
        <is>
          <t>(105)
Cristian Neira</t>
        </is>
      </c>
      <c r="AJ9" s="190" t="inlineStr">
        <is>
          <t>(108)
Daniela Serrano</t>
        </is>
      </c>
      <c r="AK9" s="190" t="inlineStr">
        <is>
          <t>(110)
Gonzalo Winter</t>
        </is>
      </c>
      <c r="AL9" s="190" t="inlineStr">
        <is>
          <t>(112)
Roberto Arroyo</t>
        </is>
      </c>
      <c r="AM9" s="190" t="inlineStr">
        <is>
          <t>(114)
Paz Charpentier</t>
        </is>
      </c>
      <c r="AN9" s="190" t="inlineStr">
        <is>
          <t>(116)
Álvaro Ortíz</t>
        </is>
      </c>
      <c r="AO9" s="190" t="inlineStr">
        <is>
          <t>(118)
José Rivas</t>
        </is>
      </c>
      <c r="AP9" s="190" t="inlineStr">
        <is>
          <t>(120)
Joanna Pérez</t>
        </is>
      </c>
    </row>
    <row r="10" ht="33.75" customHeight="1"/>
    <row r="11" ht="33.75" customHeight="1"/>
    <row r="12" ht="18" customHeight="1">
      <c r="A12" s="188" t="inlineStr">
        <is>
          <t>FILA C</t>
        </is>
      </c>
      <c r="B12" s="148" t="inlineStr">
        <is>
          <t>C1</t>
        </is>
      </c>
      <c r="C12" s="148" t="inlineStr">
        <is>
          <t>C2</t>
        </is>
      </c>
      <c r="D12" s="148" t="inlineStr">
        <is>
          <t>C3</t>
        </is>
      </c>
      <c r="E12" s="148" t="inlineStr">
        <is>
          <t>C4</t>
        </is>
      </c>
      <c r="F12" s="148" t="inlineStr">
        <is>
          <t>C5</t>
        </is>
      </c>
      <c r="G12" s="148" t="inlineStr">
        <is>
          <t>C6</t>
        </is>
      </c>
      <c r="H12" s="148" t="inlineStr">
        <is>
          <t>C7</t>
        </is>
      </c>
      <c r="I12" s="148" t="inlineStr">
        <is>
          <t>C8</t>
        </is>
      </c>
      <c r="J12" s="148" t="inlineStr">
        <is>
          <t>C9</t>
        </is>
      </c>
      <c r="K12" s="148" t="inlineStr">
        <is>
          <t>C10</t>
        </is>
      </c>
      <c r="L12" s="148" t="inlineStr">
        <is>
          <t>C11</t>
        </is>
      </c>
      <c r="M12" s="148" t="inlineStr">
        <is>
          <t>C12</t>
        </is>
      </c>
      <c r="N12" s="148" t="inlineStr">
        <is>
          <t>C13</t>
        </is>
      </c>
      <c r="O12" s="148" t="inlineStr">
        <is>
          <t>C14</t>
        </is>
      </c>
      <c r="P12" s="148" t="inlineStr">
        <is>
          <t>C15</t>
        </is>
      </c>
      <c r="Q12" s="148" t="inlineStr">
        <is>
          <t>C16</t>
        </is>
      </c>
      <c r="R12" s="148" t="inlineStr">
        <is>
          <t>C17</t>
        </is>
      </c>
      <c r="S12" s="148" t="inlineStr">
        <is>
          <t>C18</t>
        </is>
      </c>
      <c r="T12" s="148" t="inlineStr">
        <is>
          <t>C19</t>
        </is>
      </c>
      <c r="U12" s="148" t="inlineStr">
        <is>
          <t>C20</t>
        </is>
      </c>
      <c r="V12" s="148" t="inlineStr">
        <is>
          <t>C21</t>
        </is>
      </c>
      <c r="W12" s="148" t="inlineStr">
        <is>
          <t>C22</t>
        </is>
      </c>
      <c r="X12" s="148" t="inlineStr">
        <is>
          <t>C23</t>
        </is>
      </c>
      <c r="Y12" s="148" t="inlineStr">
        <is>
          <t>C24</t>
        </is>
      </c>
      <c r="Z12" s="148" t="inlineStr">
        <is>
          <t>C25</t>
        </is>
      </c>
      <c r="AA12" s="148" t="inlineStr">
        <is>
          <t>C26</t>
        </is>
      </c>
      <c r="AB12" s="148" t="inlineStr">
        <is>
          <t>C27</t>
        </is>
      </c>
      <c r="AC12" s="148" t="inlineStr">
        <is>
          <t>C28</t>
        </is>
      </c>
      <c r="AD12" s="148" t="inlineStr">
        <is>
          <t>C29</t>
        </is>
      </c>
      <c r="AE12" s="148" t="inlineStr">
        <is>
          <t>C30</t>
        </is>
      </c>
      <c r="AF12" s="148" t="inlineStr">
        <is>
          <t>C31</t>
        </is>
      </c>
      <c r="AG12" s="148" t="inlineStr">
        <is>
          <t>C32</t>
        </is>
      </c>
      <c r="AH12" s="148" t="inlineStr">
        <is>
          <t>C33</t>
        </is>
      </c>
      <c r="AI12" s="148" t="inlineStr">
        <is>
          <t>C34</t>
        </is>
      </c>
      <c r="AJ12" s="148" t="inlineStr">
        <is>
          <t>C35</t>
        </is>
      </c>
      <c r="AK12" s="148" t="inlineStr">
        <is>
          <t>C36</t>
        </is>
      </c>
      <c r="AL12" s="148" t="inlineStr">
        <is>
          <t>C37</t>
        </is>
      </c>
      <c r="AM12" s="148" t="inlineStr">
        <is>
          <t>C38</t>
        </is>
      </c>
      <c r="AN12" s="148" t="inlineStr">
        <is>
          <t>C39</t>
        </is>
      </c>
      <c r="AO12" s="148" t="inlineStr">
        <is>
          <t>C40</t>
        </is>
      </c>
      <c r="AP12" s="148" t="inlineStr">
        <is>
          <t>C41</t>
        </is>
      </c>
    </row>
    <row r="13" ht="42" customHeight="1">
      <c r="B13" s="190" t="inlineStr">
        <is>
          <t>(191)
Claudio Bunster</t>
        </is>
      </c>
      <c r="C13" s="190" t="inlineStr">
        <is>
          <t>(189)
Jorge Pires</t>
        </is>
      </c>
      <c r="D13" s="190" t="inlineStr">
        <is>
          <t>(187)
Henry Cleveland</t>
        </is>
      </c>
      <c r="E13" s="190" t="inlineStr">
        <is>
          <t>(185)
Mario Farren</t>
        </is>
      </c>
      <c r="F13" s="190" t="inlineStr">
        <is>
          <t>(182)
Pedro Ramirez</t>
        </is>
      </c>
      <c r="G13" s="190" t="inlineStr">
        <is>
          <t>(179)
Vladimir Recabarren</t>
        </is>
      </c>
      <c r="H13" s="190" t="inlineStr">
        <is>
          <t>(177)
Constanza Pérez</t>
        </is>
      </c>
      <c r="I13" s="190" t="inlineStr">
        <is>
          <t>(168)
Francisco Alcorta</t>
        </is>
      </c>
      <c r="J13" s="190" t="inlineStr">
        <is>
          <t>(164)
Vicente Leiva</t>
        </is>
      </c>
      <c r="K13" s="190" t="inlineStr">
        <is>
          <t>(160)
Matias Pérez</t>
        </is>
      </c>
      <c r="L13" s="190" t="inlineStr">
        <is>
          <t>(158)
Constanza Leiva</t>
        </is>
      </c>
      <c r="M13" s="190" t="inlineStr">
        <is>
          <t>(155)
Pablo Lira</t>
        </is>
      </c>
      <c r="N13" s="190" t="inlineStr">
        <is>
          <t>(153)
Javier Coopman</t>
        </is>
      </c>
      <c r="O13" s="190" t="inlineStr">
        <is>
          <t>(146)
José Llodrá</t>
        </is>
      </c>
      <c r="P13" s="190" t="inlineStr">
        <is>
          <t>(141)
Fernando Hentzschel</t>
        </is>
      </c>
      <c r="Q13" s="190" t="inlineStr">
        <is>
          <t>(137)
Santiago Browne</t>
        </is>
      </c>
      <c r="R13" s="190" t="inlineStr">
        <is>
          <t>(135)
José Mujica</t>
        </is>
      </c>
      <c r="S13" s="190" t="inlineStr">
        <is>
          <t>(131)
Julio Cacho</t>
        </is>
      </c>
      <c r="T13" s="190" t="inlineStr">
        <is>
          <t>(126)
Christian Bolívar</t>
        </is>
      </c>
      <c r="U13" s="190" t="inlineStr">
        <is>
          <t>(123)
Flor Weisse</t>
        </is>
      </c>
      <c r="V13" s="190" t="inlineStr">
        <is>
          <t>(122)
Cristóbal Urruticoechea</t>
        </is>
      </c>
      <c r="W13" s="190" t="inlineStr">
        <is>
          <t>(125)
Rodrigo Álvarez</t>
        </is>
      </c>
      <c r="X13" s="190" t="inlineStr">
        <is>
          <t>(130)
Rafael Araos</t>
        </is>
      </c>
      <c r="Y13" s="190" t="inlineStr">
        <is>
          <t>(134)
Catalina Ugarte</t>
        </is>
      </c>
      <c r="Z13" s="190" t="inlineStr">
        <is>
          <t>(136)
Elizabeth Zapata</t>
        </is>
      </c>
      <c r="AA13" s="190" t="inlineStr">
        <is>
          <t>(140)
Carla Coronado</t>
        </is>
      </c>
      <c r="AB13" s="190" t="inlineStr">
        <is>
          <t>(145)
José Gómez</t>
        </is>
      </c>
      <c r="AC13" s="190" t="inlineStr">
        <is>
          <t>(147)
Andrés López</t>
        </is>
      </c>
      <c r="AD13" s="190" t="inlineStr">
        <is>
          <t>(154)
Bárbara Carvajal</t>
        </is>
      </c>
      <c r="AE13" s="190" t="inlineStr">
        <is>
          <t>(157)
Alejandro Irarrázabal</t>
        </is>
      </c>
      <c r="AF13" s="190" t="inlineStr">
        <is>
          <t>(159)
Marcela Leiva</t>
        </is>
      </c>
      <c r="AG13" s="190" t="inlineStr">
        <is>
          <t>(163)
Eugenio Cornejo</t>
        </is>
      </c>
      <c r="AH13" s="190" t="inlineStr">
        <is>
          <t>(167)
Cecy Quijada</t>
        </is>
      </c>
      <c r="AI13" s="190" t="inlineStr">
        <is>
          <t>(170)
Sebastian Jerez</t>
        </is>
      </c>
      <c r="AJ13" s="190" t="inlineStr">
        <is>
          <t>(178)
José Jarpa</t>
        </is>
      </c>
      <c r="AK13" s="190" t="inlineStr">
        <is>
          <t>(181)
José Piña</t>
        </is>
      </c>
      <c r="AL13" s="190" t="inlineStr">
        <is>
          <t>(184)
Ronald Ruf</t>
        </is>
      </c>
      <c r="AM13" s="190" t="inlineStr">
        <is>
          <t>(186)
Katherine Ampuero</t>
        </is>
      </c>
      <c r="AN13" s="190" t="inlineStr">
        <is>
          <t>(188)
Álvaro Vera</t>
        </is>
      </c>
      <c r="AO13" s="190" t="inlineStr">
        <is>
          <t>(190)
Joao Costa</t>
        </is>
      </c>
      <c r="AP13" s="190" t="inlineStr">
        <is>
          <t>(192)
Gino Casassa</t>
        </is>
      </c>
    </row>
    <row r="14" ht="33.75" customHeight="1"/>
    <row r="15" ht="33.75" customHeight="1"/>
    <row r="16" ht="18" customHeight="1">
      <c r="A16" s="188" t="inlineStr">
        <is>
          <t>FILA D</t>
        </is>
      </c>
      <c r="B16" s="148" t="inlineStr">
        <is>
          <t>D1</t>
        </is>
      </c>
      <c r="C16" s="148" t="inlineStr">
        <is>
          <t>D2</t>
        </is>
      </c>
      <c r="D16" s="148" t="inlineStr">
        <is>
          <t>D3</t>
        </is>
      </c>
      <c r="E16" s="148" t="inlineStr">
        <is>
          <t>D4</t>
        </is>
      </c>
      <c r="F16" s="148" t="inlineStr">
        <is>
          <t>D5</t>
        </is>
      </c>
      <c r="G16" s="148" t="inlineStr">
        <is>
          <t>D6</t>
        </is>
      </c>
      <c r="H16" s="148" t="inlineStr">
        <is>
          <t>D7</t>
        </is>
      </c>
      <c r="I16" s="148" t="inlineStr">
        <is>
          <t>D8</t>
        </is>
      </c>
      <c r="J16" s="148" t="inlineStr">
        <is>
          <t>D9</t>
        </is>
      </c>
      <c r="K16" s="148" t="inlineStr">
        <is>
          <t>D10</t>
        </is>
      </c>
      <c r="L16" s="148" t="inlineStr">
        <is>
          <t>D11</t>
        </is>
      </c>
      <c r="M16" s="148" t="inlineStr">
        <is>
          <t>D12</t>
        </is>
      </c>
      <c r="N16" s="148" t="inlineStr">
        <is>
          <t>D13</t>
        </is>
      </c>
      <c r="O16" s="148" t="inlineStr">
        <is>
          <t>D14</t>
        </is>
      </c>
      <c r="P16" s="148" t="inlineStr">
        <is>
          <t>D15</t>
        </is>
      </c>
      <c r="Q16" s="148" t="inlineStr">
        <is>
          <t>D16</t>
        </is>
      </c>
      <c r="R16" s="148" t="inlineStr">
        <is>
          <t>D17</t>
        </is>
      </c>
      <c r="S16" s="148" t="inlineStr">
        <is>
          <t>D18</t>
        </is>
      </c>
      <c r="T16" s="148" t="inlineStr">
        <is>
          <t>D19</t>
        </is>
      </c>
      <c r="U16" s="148" t="inlineStr">
        <is>
          <t>D20</t>
        </is>
      </c>
      <c r="V16" s="148" t="inlineStr">
        <is>
          <t>D21</t>
        </is>
      </c>
      <c r="W16" s="148" t="inlineStr">
        <is>
          <t>D22</t>
        </is>
      </c>
      <c r="X16" s="148" t="inlineStr">
        <is>
          <t>D23</t>
        </is>
      </c>
      <c r="Y16" s="148" t="inlineStr">
        <is>
          <t>D24</t>
        </is>
      </c>
      <c r="Z16" s="148" t="inlineStr">
        <is>
          <t>D25</t>
        </is>
      </c>
      <c r="AA16" s="148" t="inlineStr">
        <is>
          <t>D26</t>
        </is>
      </c>
      <c r="AB16" s="148" t="inlineStr">
        <is>
          <t>D27</t>
        </is>
      </c>
      <c r="AC16" s="148" t="inlineStr">
        <is>
          <t>D28</t>
        </is>
      </c>
      <c r="AD16" s="148" t="inlineStr">
        <is>
          <t>D29</t>
        </is>
      </c>
      <c r="AE16" s="148" t="inlineStr">
        <is>
          <t>D30</t>
        </is>
      </c>
      <c r="AF16" s="148" t="inlineStr">
        <is>
          <t>D31</t>
        </is>
      </c>
      <c r="AG16" s="148" t="inlineStr">
        <is>
          <t>D32</t>
        </is>
      </c>
      <c r="AH16" s="148" t="inlineStr">
        <is>
          <t>D33</t>
        </is>
      </c>
      <c r="AI16" s="148" t="inlineStr">
        <is>
          <t>D34</t>
        </is>
      </c>
      <c r="AJ16" s="148" t="inlineStr">
        <is>
          <t>D35</t>
        </is>
      </c>
      <c r="AK16" s="148" t="inlineStr">
        <is>
          <t>D36</t>
        </is>
      </c>
      <c r="AL16" s="148" t="inlineStr">
        <is>
          <t>D37</t>
        </is>
      </c>
      <c r="AM16" s="148" t="inlineStr">
        <is>
          <t>D38</t>
        </is>
      </c>
      <c r="AN16" s="148" t="inlineStr">
        <is>
          <t>D39</t>
        </is>
      </c>
      <c r="AO16" s="148" t="inlineStr">
        <is>
          <t>D40</t>
        </is>
      </c>
      <c r="AP16" s="148" t="inlineStr">
        <is>
          <t>D41</t>
        </is>
      </c>
    </row>
    <row r="17" ht="42" customHeight="1">
      <c r="B17" s="190" t="inlineStr">
        <is>
          <t>(220)
Oscar Manzano</t>
        </is>
      </c>
      <c r="C17" s="190" t="inlineStr">
        <is>
          <t>(218)
Daniel Muñoz</t>
        </is>
      </c>
      <c r="D17" s="190" t="inlineStr">
        <is>
          <t>(216)
Arturo Oxley</t>
        </is>
      </c>
      <c r="E17" s="190" t="inlineStr">
        <is>
          <t>(214)
Mauricio Arenas</t>
        </is>
      </c>
      <c r="F17" s="190" t="inlineStr">
        <is>
          <t>(211)
Renzo Miccono</t>
        </is>
      </c>
      <c r="G17" s="190" t="inlineStr">
        <is>
          <t>(209)
Carlos Basáez</t>
        </is>
      </c>
      <c r="H17" s="190" t="inlineStr">
        <is>
          <t>(207)
Alvaro Ananías</t>
        </is>
      </c>
      <c r="I17" s="190" t="inlineStr">
        <is>
          <t>(205)
Marcela Cartagena</t>
        </is>
      </c>
      <c r="J17" s="190" t="inlineStr">
        <is>
          <t>(203)
María Tapia</t>
        </is>
      </c>
      <c r="K17" s="190" t="inlineStr">
        <is>
          <t>(200)
Rodrigo Wainraight</t>
        </is>
      </c>
      <c r="L17" s="190" t="inlineStr">
        <is>
          <t>(198)
Eduardo Saavedra</t>
        </is>
      </c>
      <c r="M17" s="190" t="inlineStr">
        <is>
          <t>(196)
Héctor Muñoz</t>
        </is>
      </c>
      <c r="N17" s="190" t="inlineStr">
        <is>
          <t>(193)
Rafael Cabrera</t>
        </is>
      </c>
      <c r="O17" s="191" t="inlineStr">
        <is>
          <t>CAM
/ LIBRE</t>
        </is>
      </c>
      <c r="P17" s="191" t="inlineStr">
        <is>
          <t>CAM
/ LIBRE</t>
        </is>
      </c>
      <c r="Q17" s="191" t="inlineStr">
        <is>
          <t>CAM
/ LIBRE</t>
        </is>
      </c>
      <c r="R17" s="191" t="inlineStr">
        <is>
          <t>CAM
/ LIBRE</t>
        </is>
      </c>
      <c r="S17" s="191" t="inlineStr">
        <is>
          <t>CAM
/ LIBRE</t>
        </is>
      </c>
      <c r="T17" s="191" t="inlineStr">
        <is>
          <t>CAM
/ LIBRE</t>
        </is>
      </c>
      <c r="U17" s="191" t="inlineStr">
        <is>
          <t>CAM
/ LIBRE</t>
        </is>
      </c>
      <c r="V17" s="191" t="inlineStr">
        <is>
          <t>CAM
/ LIBRE</t>
        </is>
      </c>
      <c r="W17" s="191" t="inlineStr">
        <is>
          <t>CAM
/ LIBRE</t>
        </is>
      </c>
      <c r="X17" s="191" t="inlineStr">
        <is>
          <t>CAM
/ LIBRE</t>
        </is>
      </c>
      <c r="Y17" s="191" t="inlineStr">
        <is>
          <t>CAM
/ LIBRE</t>
        </is>
      </c>
      <c r="Z17" s="191" t="inlineStr">
        <is>
          <t>CAM
/ LIBRE</t>
        </is>
      </c>
      <c r="AA17" s="191" t="inlineStr">
        <is>
          <t>CAM
/ LIBRE</t>
        </is>
      </c>
      <c r="AB17" s="191" t="inlineStr">
        <is>
          <t>CAM
/ LIBRE</t>
        </is>
      </c>
      <c r="AC17" s="191" t="inlineStr">
        <is>
          <t>CAM
/ LIBRE</t>
        </is>
      </c>
      <c r="AD17" s="190" t="inlineStr">
        <is>
          <t>(195)
Jeannette Reveco</t>
        </is>
      </c>
      <c r="AE17" s="190" t="inlineStr">
        <is>
          <t>(197)
Miguel Rivera</t>
        </is>
      </c>
      <c r="AF17" s="190" t="inlineStr">
        <is>
          <t>(199)
Carla Amtmann</t>
        </is>
      </c>
      <c r="AG17" s="190" t="inlineStr">
        <is>
          <t>(202)
Claudio Radonich</t>
        </is>
      </c>
      <c r="AH17" s="190" t="inlineStr">
        <is>
          <t>(204)
Pablo Zavala</t>
        </is>
      </c>
      <c r="AI17" s="190" t="inlineStr">
        <is>
          <t>(206)
Claudio Andrade</t>
        </is>
      </c>
      <c r="AJ17" s="190" t="inlineStr">
        <is>
          <t>(208)
Oscar Rivera</t>
        </is>
      </c>
      <c r="AK17" s="190" t="inlineStr">
        <is>
          <t>(210)
Claudia Chamorro</t>
        </is>
      </c>
      <c r="AL17" s="190" t="inlineStr">
        <is>
          <t>(213)
Raúl Zamorano</t>
        </is>
      </c>
      <c r="AM17" s="190" t="inlineStr">
        <is>
          <t>(215)
César Delgado</t>
        </is>
      </c>
      <c r="AN17" s="190" t="inlineStr">
        <is>
          <t>(217)
Juan Marín</t>
        </is>
      </c>
      <c r="AO17" s="190" t="inlineStr">
        <is>
          <t>(219)
José Hernández</t>
        </is>
      </c>
      <c r="AP17" s="190" t="inlineStr">
        <is>
          <t>(221)
José Pájaro</t>
        </is>
      </c>
    </row>
    <row r="18" ht="19.5" customHeight="1"/>
    <row r="19" ht="19.5" customHeight="1"/>
    <row r="20" ht="19.5" customHeight="1"/>
    <row r="21" ht="19.5" customHeight="1"/>
    <row r="22" ht="19.5" customHeight="1">
      <c r="A22" s="186" t="inlineStr">
        <is>
          <t>LISTADO PROTOCOLAR VIP</t>
        </is>
      </c>
    </row>
    <row r="23" ht="19.5" customHeight="1">
      <c r="A23" s="183" t="inlineStr">
        <is>
          <t>ASIENTO</t>
        </is>
      </c>
      <c r="B23" s="183" t="inlineStr">
        <is>
          <t>PRECEDENCIA</t>
        </is>
      </c>
      <c r="C23" s="183" t="inlineStr">
        <is>
          <t>N°</t>
        </is>
      </c>
      <c r="D23" s="183" t="inlineStr">
        <is>
          <t>FUENTE</t>
        </is>
      </c>
      <c r="E23" s="183" t="inlineStr">
        <is>
          <t>TRATAMIENTO</t>
        </is>
      </c>
      <c r="F23" s="183" t="inlineStr">
        <is>
          <t>NOMBRE COMPLETO</t>
        </is>
      </c>
      <c r="G23" s="183" t="inlineStr">
        <is>
          <t>CARGO</t>
        </is>
      </c>
      <c r="H23" s="183" t="inlineStr">
        <is>
          <t>AST.</t>
        </is>
      </c>
      <c r="I23" s="183" t="inlineStr">
        <is>
          <t>OBS.</t>
        </is>
      </c>
    </row>
    <row r="24" ht="19.5" customHeight="1">
      <c r="A24" s="185" t="inlineStr">
        <is>
          <t>A21</t>
        </is>
      </c>
      <c r="B24" s="185" t="n">
        <v>1</v>
      </c>
      <c r="C24" s="185" t="n">
        <v>1</v>
      </c>
      <c r="D24" s="184" t="inlineStr">
        <is>
          <t>OPA</t>
        </is>
      </c>
      <c r="E24" s="184" t="inlineStr">
        <is>
          <t>Su Excelencia</t>
        </is>
      </c>
      <c r="F24" s="184" t="inlineStr">
        <is>
          <t>Kast Rist, José Antonio</t>
        </is>
      </c>
      <c r="G24" s="184" t="inlineStr">
        <is>
          <t>* Presidente de la República</t>
        </is>
      </c>
      <c r="H24" s="185" t="inlineStr">
        <is>
          <t>SI</t>
        </is>
      </c>
      <c r="I24" s="184" t="inlineStr"/>
    </row>
    <row r="25" ht="19.5" customHeight="1">
      <c r="A25" s="162" t="inlineStr">
        <is>
          <t>A20</t>
        </is>
      </c>
      <c r="B25" s="162" t="n">
        <v>2</v>
      </c>
      <c r="C25" s="162" t="n">
        <v>2</v>
      </c>
      <c r="D25" s="161" t="inlineStr">
        <is>
          <t>OPA</t>
        </is>
      </c>
      <c r="E25" s="161" t="inlineStr">
        <is>
          <t>Primera Dama</t>
        </is>
      </c>
      <c r="F25" s="161" t="inlineStr">
        <is>
          <t>Adriasola Barroihet, María Pía</t>
        </is>
      </c>
      <c r="G25" s="161" t="inlineStr">
        <is>
          <t>Esposa del Presidente de la República</t>
        </is>
      </c>
      <c r="H25" s="162" t="inlineStr">
        <is>
          <t>SI</t>
        </is>
      </c>
      <c r="I25" s="161" t="inlineStr"/>
    </row>
    <row r="26" ht="19.5" customHeight="1">
      <c r="A26" s="185" t="inlineStr">
        <is>
          <t>A22</t>
        </is>
      </c>
      <c r="B26" s="185" t="n">
        <v>3</v>
      </c>
      <c r="C26" s="185" t="n">
        <v>3</v>
      </c>
      <c r="D26" s="184" t="inlineStr">
        <is>
          <t>OPA</t>
        </is>
      </c>
      <c r="E26" s="184" t="inlineStr">
        <is>
          <t>Ministro</t>
        </is>
      </c>
      <c r="F26" s="184" t="inlineStr">
        <is>
          <t>Barros Tocornal, Fernando</t>
        </is>
      </c>
      <c r="G26" s="184" t="inlineStr">
        <is>
          <t>*Ministro de Defensa Nacional</t>
        </is>
      </c>
      <c r="H26" s="185" t="inlineStr">
        <is>
          <t>SI</t>
        </is>
      </c>
      <c r="I26" s="184" t="inlineStr"/>
    </row>
    <row r="27" ht="19.5" customHeight="1">
      <c r="A27" s="162" t="inlineStr">
        <is>
          <t>A19</t>
        </is>
      </c>
      <c r="B27" s="162" t="n">
        <v>4</v>
      </c>
      <c r="C27" s="162" t="n">
        <v>4</v>
      </c>
      <c r="D27" s="161" t="inlineStr">
        <is>
          <t>OPA</t>
        </is>
      </c>
      <c r="E27" s="161" t="inlineStr">
        <is>
          <t>Almirante</t>
        </is>
      </c>
      <c r="F27" s="161" t="inlineStr">
        <is>
          <t>Cabrera Salazar, Fernando</t>
        </is>
      </c>
      <c r="G27" s="161" t="inlineStr">
        <is>
          <t>*Comandante en Jefe de la Armada</t>
        </is>
      </c>
      <c r="H27" s="162" t="inlineStr">
        <is>
          <t>SI</t>
        </is>
      </c>
      <c r="I27" s="161" t="inlineStr"/>
    </row>
    <row r="28" ht="19.5" customHeight="1">
      <c r="A28" s="185" t="inlineStr">
        <is>
          <t>A23</t>
        </is>
      </c>
      <c r="B28" s="185" t="n">
        <v>5</v>
      </c>
      <c r="C28" s="185" t="n">
        <v>5</v>
      </c>
      <c r="D28" s="184" t="inlineStr">
        <is>
          <t>OPA</t>
        </is>
      </c>
      <c r="E28" s="184" t="inlineStr">
        <is>
          <t>Señora</t>
        </is>
      </c>
      <c r="F28" s="184" t="inlineStr">
        <is>
          <t>Mery, Roxana</t>
        </is>
      </c>
      <c r="G28" s="184" t="inlineStr">
        <is>
          <t>Esposa del Comandante en Jefe de la Armada</t>
        </is>
      </c>
      <c r="H28" s="185" t="inlineStr">
        <is>
          <t>SI</t>
        </is>
      </c>
      <c r="I28" s="184" t="inlineStr"/>
    </row>
    <row r="29" ht="19.5" customHeight="1">
      <c r="A29" s="162" t="inlineStr">
        <is>
          <t>A18</t>
        </is>
      </c>
      <c r="B29" s="162" t="n">
        <v>6</v>
      </c>
      <c r="C29" s="162" t="n">
        <v>6</v>
      </c>
      <c r="D29" s="161" t="inlineStr">
        <is>
          <t>OPA</t>
        </is>
      </c>
      <c r="E29" s="161" t="inlineStr">
        <is>
          <t>Señora</t>
        </is>
      </c>
      <c r="F29" s="161" t="inlineStr">
        <is>
          <t>Morel Montes, María Cecilia</t>
        </is>
      </c>
      <c r="G29" s="161" t="inlineStr">
        <is>
          <t>Ex - Primera Dama</t>
        </is>
      </c>
      <c r="H29" s="162" t="inlineStr">
        <is>
          <t>PENDIENTE</t>
        </is>
      </c>
      <c r="I29" s="161" t="inlineStr"/>
    </row>
    <row r="30" ht="19.5" customHeight="1">
      <c r="A30" s="185" t="inlineStr">
        <is>
          <t>A24</t>
        </is>
      </c>
      <c r="B30" s="185" t="n">
        <v>7</v>
      </c>
      <c r="C30" s="185" t="n">
        <v>7</v>
      </c>
      <c r="D30" s="184" t="inlineStr">
        <is>
          <t>OPA</t>
        </is>
      </c>
      <c r="E30" s="184" t="inlineStr">
        <is>
          <t>Honorable Senador</t>
        </is>
      </c>
      <c r="F30" s="184" t="inlineStr">
        <is>
          <t>Núñez Urrutia, Paulina</t>
        </is>
      </c>
      <c r="G30" s="184" t="inlineStr">
        <is>
          <t>*Presidenta del Senado (Representante).</t>
        </is>
      </c>
      <c r="H30" s="185" t="inlineStr">
        <is>
          <t>SI</t>
        </is>
      </c>
      <c r="I30" s="184" t="inlineStr"/>
    </row>
    <row r="31" ht="19.5" customHeight="1">
      <c r="A31" s="162" t="inlineStr">
        <is>
          <t>A17</t>
        </is>
      </c>
      <c r="B31" s="162" t="n">
        <v>9</v>
      </c>
      <c r="C31" s="162" t="n">
        <v>9</v>
      </c>
      <c r="D31" s="161" t="inlineStr">
        <is>
          <t>OPA</t>
        </is>
      </c>
      <c r="E31" s="161" t="inlineStr">
        <is>
          <t>Su Excelencia</t>
        </is>
      </c>
      <c r="F31" s="161" t="inlineStr">
        <is>
          <t>Boric Font, Gabriel</t>
        </is>
      </c>
      <c r="G31" s="161" t="inlineStr">
        <is>
          <t>Ex Presidente de la República</t>
        </is>
      </c>
      <c r="H31" s="162" t="inlineStr">
        <is>
          <t>PENDIENTE</t>
        </is>
      </c>
      <c r="I31" s="161" t="inlineStr"/>
    </row>
    <row r="32" ht="19.5" customHeight="1">
      <c r="A32" s="185" t="inlineStr">
        <is>
          <t>A25</t>
        </is>
      </c>
      <c r="B32" s="185" t="n">
        <v>10</v>
      </c>
      <c r="C32" s="185" t="n">
        <v>10</v>
      </c>
      <c r="D32" s="184" t="inlineStr">
        <is>
          <t>OPA</t>
        </is>
      </c>
      <c r="E32" s="184" t="inlineStr"/>
      <c r="F32" s="184" t="inlineStr">
        <is>
          <t>Bachelet Jeria, Michelle</t>
        </is>
      </c>
      <c r="G32" s="184" t="inlineStr">
        <is>
          <t>Ex Presidenta de la República</t>
        </is>
      </c>
      <c r="H32" s="185" t="inlineStr">
        <is>
          <t>PENDIENTE</t>
        </is>
      </c>
      <c r="I32" s="184" t="inlineStr"/>
    </row>
    <row r="33" ht="19.5" customHeight="1">
      <c r="A33" s="162" t="inlineStr">
        <is>
          <t>A16</t>
        </is>
      </c>
      <c r="B33" s="162" t="n">
        <v>11</v>
      </c>
      <c r="C33" s="162" t="n">
        <v>11</v>
      </c>
      <c r="D33" s="161" t="inlineStr">
        <is>
          <t>OPA</t>
        </is>
      </c>
      <c r="E33" s="161" t="inlineStr">
        <is>
          <t>Su Excelencia</t>
        </is>
      </c>
      <c r="F33" s="161" t="inlineStr">
        <is>
          <t>Lagos Escobar, Ricardo</t>
        </is>
      </c>
      <c r="G33" s="161" t="inlineStr">
        <is>
          <t>Ex Presidente de la República</t>
        </is>
      </c>
      <c r="H33" s="162" t="inlineStr">
        <is>
          <t>PENDIENTE</t>
        </is>
      </c>
      <c r="I33" s="161" t="inlineStr"/>
    </row>
    <row r="34" ht="19.5" customHeight="1">
      <c r="A34" s="185" t="inlineStr">
        <is>
          <t>A26</t>
        </is>
      </c>
      <c r="B34" s="185" t="n">
        <v>12</v>
      </c>
      <c r="C34" s="185" t="n">
        <v>12</v>
      </c>
      <c r="D34" s="184" t="inlineStr">
        <is>
          <t>OPA</t>
        </is>
      </c>
      <c r="E34" s="184" t="inlineStr">
        <is>
          <t>Su Excelencia</t>
        </is>
      </c>
      <c r="F34" s="184" t="inlineStr">
        <is>
          <t>Frei Ruiz-tagle, Eduardo</t>
        </is>
      </c>
      <c r="G34" s="184" t="inlineStr">
        <is>
          <t>Ex Presidente de la República</t>
        </is>
      </c>
      <c r="H34" s="185" t="inlineStr">
        <is>
          <t>PENDIENTE</t>
        </is>
      </c>
      <c r="I34" s="184" t="inlineStr"/>
    </row>
    <row r="35" ht="19.5" customHeight="1">
      <c r="A35" s="162" t="inlineStr">
        <is>
          <t>A15</t>
        </is>
      </c>
      <c r="B35" s="162" t="n">
        <v>16</v>
      </c>
      <c r="C35" s="162" t="n">
        <v>16</v>
      </c>
      <c r="D35" s="161" t="inlineStr">
        <is>
          <t>OPA</t>
        </is>
      </c>
      <c r="E35" s="161" t="inlineStr">
        <is>
          <t>Ministro</t>
        </is>
      </c>
      <c r="F35" s="161" t="inlineStr">
        <is>
          <t>Alvarado Andrade, Claudio</t>
        </is>
      </c>
      <c r="G35" s="161" t="inlineStr">
        <is>
          <t>Biministro del Interior y Secretario General de Gobierno</t>
        </is>
      </c>
      <c r="H35" s="162" t="inlineStr">
        <is>
          <t>PENDIENTE</t>
        </is>
      </c>
      <c r="I35" s="161" t="inlineStr"/>
    </row>
    <row r="36" ht="19.5" customHeight="1">
      <c r="A36" s="185" t="inlineStr">
        <is>
          <t>A27</t>
        </is>
      </c>
      <c r="B36" s="185" t="n">
        <v>22</v>
      </c>
      <c r="C36" s="185" t="n">
        <v>22</v>
      </c>
      <c r="D36" s="184" t="inlineStr">
        <is>
          <t>OPA</t>
        </is>
      </c>
      <c r="E36" s="184" t="inlineStr">
        <is>
          <t>Ministro</t>
        </is>
      </c>
      <c r="F36" s="184" t="inlineStr">
        <is>
          <t>Parot Donoso, Catalina</t>
        </is>
      </c>
      <c r="G36" s="184" t="inlineStr">
        <is>
          <t>Ministra de Bienes Nacionales</t>
        </is>
      </c>
      <c r="H36" s="185" t="inlineStr">
        <is>
          <t>PENDIENTE</t>
        </is>
      </c>
      <c r="I36" s="184" t="inlineStr"/>
    </row>
    <row r="37" ht="19.5" customHeight="1">
      <c r="A37" s="162" t="inlineStr">
        <is>
          <t>A14</t>
        </is>
      </c>
      <c r="B37" s="162" t="n">
        <v>23</v>
      </c>
      <c r="C37" s="162" t="n">
        <v>23</v>
      </c>
      <c r="D37" s="161" t="inlineStr">
        <is>
          <t>OPA</t>
        </is>
      </c>
      <c r="E37" s="161" t="inlineStr">
        <is>
          <t>Ministro</t>
        </is>
      </c>
      <c r="F37" s="161" t="inlineStr">
        <is>
          <t>Rincón González, Ximena</t>
        </is>
      </c>
      <c r="G37" s="161" t="inlineStr">
        <is>
          <t>Ministra de Energía</t>
        </is>
      </c>
      <c r="H37" s="162" t="inlineStr">
        <is>
          <t>PENDIENTE</t>
        </is>
      </c>
      <c r="I37" s="161" t="inlineStr"/>
    </row>
    <row r="38" ht="19.5" customHeight="1">
      <c r="A38" s="185" t="inlineStr">
        <is>
          <t>A28</t>
        </is>
      </c>
      <c r="B38" s="185" t="n">
        <v>25</v>
      </c>
      <c r="C38" s="185" t="n">
        <v>25</v>
      </c>
      <c r="D38" s="184" t="inlineStr">
        <is>
          <t>OPA</t>
        </is>
      </c>
      <c r="E38" s="184" t="inlineStr">
        <is>
          <t>Ministro</t>
        </is>
      </c>
      <c r="F38" s="184" t="inlineStr">
        <is>
          <t>Undurruga Gazitúa, Francisco</t>
        </is>
      </c>
      <c r="G38" s="184" t="inlineStr">
        <is>
          <t>Ministro de las Culturas, las Artes y el Patrimonio</t>
        </is>
      </c>
      <c r="H38" s="185" t="inlineStr">
        <is>
          <t>PENDIENTE</t>
        </is>
      </c>
      <c r="I38" s="184" t="inlineStr"/>
    </row>
    <row r="39" ht="19.5" customHeight="1">
      <c r="A39" s="162" t="inlineStr">
        <is>
          <t>A13</t>
        </is>
      </c>
      <c r="B39" s="162" t="n">
        <v>28</v>
      </c>
      <c r="C39" s="162" t="n">
        <v>28</v>
      </c>
      <c r="D39" s="161" t="inlineStr">
        <is>
          <t>OPA</t>
        </is>
      </c>
      <c r="E39" s="161" t="inlineStr">
        <is>
          <t>Ministro</t>
        </is>
      </c>
      <c r="F39" s="161" t="inlineStr">
        <is>
          <t>Fernández Allende, Maya</t>
        </is>
      </c>
      <c r="G39" s="161" t="inlineStr">
        <is>
          <t>Ex Ministra de Defensa Nacional</t>
        </is>
      </c>
      <c r="H39" s="162" t="inlineStr">
        <is>
          <t>PENDIENTE</t>
        </is>
      </c>
      <c r="I39" s="161" t="inlineStr"/>
    </row>
    <row r="40" ht="19.5" customHeight="1">
      <c r="A40" s="185" t="inlineStr">
        <is>
          <t>A29</t>
        </is>
      </c>
      <c r="B40" s="185" t="n">
        <v>29</v>
      </c>
      <c r="C40" s="185" t="n">
        <v>29</v>
      </c>
      <c r="D40" s="184" t="inlineStr">
        <is>
          <t>OPA</t>
        </is>
      </c>
      <c r="E40" s="184" t="inlineStr">
        <is>
          <t>Ministro</t>
        </is>
      </c>
      <c r="F40" s="184" t="inlineStr">
        <is>
          <t>Delpiano Puelma, Adriana</t>
        </is>
      </c>
      <c r="G40" s="184" t="inlineStr">
        <is>
          <t>Ex Ministra de Defensa Nacional</t>
        </is>
      </c>
      <c r="H40" s="185" t="inlineStr">
        <is>
          <t>PENDIENTE</t>
        </is>
      </c>
      <c r="I40" s="184" t="inlineStr"/>
    </row>
    <row r="41" ht="19.5" customHeight="1">
      <c r="A41" s="162" t="inlineStr">
        <is>
          <t>A12</t>
        </is>
      </c>
      <c r="B41" s="162" t="n">
        <v>31</v>
      </c>
      <c r="C41" s="162" t="n">
        <v>31</v>
      </c>
      <c r="D41" s="161" t="inlineStr">
        <is>
          <t>OPA</t>
        </is>
      </c>
      <c r="E41" s="161" t="inlineStr">
        <is>
          <t>Excelentísima</t>
        </is>
      </c>
      <c r="F41" s="161" t="inlineStr">
        <is>
          <t>Soares Pacheco, Paulo</t>
        </is>
      </c>
      <c r="G41" s="161" t="inlineStr">
        <is>
          <t>Embajador de Brasil en Chile</t>
        </is>
      </c>
      <c r="H41" s="162" t="inlineStr">
        <is>
          <t>PENDIENTE</t>
        </is>
      </c>
      <c r="I41" s="161" t="inlineStr"/>
    </row>
    <row r="42" ht="19.5" customHeight="1">
      <c r="A42" s="185" t="inlineStr">
        <is>
          <t>A30</t>
        </is>
      </c>
      <c r="B42" s="185" t="n">
        <v>32</v>
      </c>
      <c r="C42" s="185" t="n">
        <v>32</v>
      </c>
      <c r="D42" s="184" t="inlineStr">
        <is>
          <t>OPA</t>
        </is>
      </c>
      <c r="E42" s="184" t="inlineStr">
        <is>
          <t>Excelentísima</t>
        </is>
      </c>
      <c r="F42" s="184" t="inlineStr">
        <is>
          <t>Qingbao, Niu</t>
        </is>
      </c>
      <c r="G42" s="184" t="inlineStr">
        <is>
          <t>Embajador de la República Popular China en Chile</t>
        </is>
      </c>
      <c r="H42" s="185" t="inlineStr">
        <is>
          <t>PENDIENTE</t>
        </is>
      </c>
      <c r="I42" s="184" t="inlineStr"/>
    </row>
    <row r="43" ht="19.5" customHeight="1">
      <c r="A43" s="162" t="inlineStr">
        <is>
          <t>A11</t>
        </is>
      </c>
      <c r="B43" s="162" t="n">
        <v>33</v>
      </c>
      <c r="C43" s="162" t="n">
        <v>33</v>
      </c>
      <c r="D43" s="161" t="inlineStr">
        <is>
          <t>OPA</t>
        </is>
      </c>
      <c r="E43" s="161" t="inlineStr">
        <is>
          <t>Excelentísima</t>
        </is>
      </c>
      <c r="F43" s="161" t="inlineStr">
        <is>
          <t>Kotkajarvi, Johanna</t>
        </is>
      </c>
      <c r="G43" s="161" t="inlineStr">
        <is>
          <t>Embajadora de Finlandia en Chile</t>
        </is>
      </c>
      <c r="H43" s="162" t="inlineStr">
        <is>
          <t>PENDIENTE</t>
        </is>
      </c>
      <c r="I43" s="161" t="inlineStr"/>
    </row>
    <row r="44" ht="19.5" customHeight="1">
      <c r="A44" s="185" t="inlineStr">
        <is>
          <t>A31</t>
        </is>
      </c>
      <c r="B44" s="185" t="n">
        <v>34</v>
      </c>
      <c r="C44" s="185" t="n">
        <v>34</v>
      </c>
      <c r="D44" s="184" t="inlineStr">
        <is>
          <t>OPA</t>
        </is>
      </c>
      <c r="E44" s="184" t="inlineStr">
        <is>
          <t>Excelentísima</t>
        </is>
      </c>
      <c r="F44" s="184" t="inlineStr">
        <is>
          <t>Biagiotti, Valeria</t>
        </is>
      </c>
      <c r="G44" s="184" t="inlineStr">
        <is>
          <t>Embajadora de Italia en Chile</t>
        </is>
      </c>
      <c r="H44" s="185" t="inlineStr">
        <is>
          <t>PENDIENTE</t>
        </is>
      </c>
      <c r="I44" s="184" t="inlineStr"/>
    </row>
    <row r="45" ht="19.5" customHeight="1">
      <c r="A45" s="162" t="inlineStr">
        <is>
          <t>A10</t>
        </is>
      </c>
      <c r="B45" s="162" t="n">
        <v>36</v>
      </c>
      <c r="C45" s="162" t="n">
        <v>36</v>
      </c>
      <c r="D45" s="161" t="inlineStr">
        <is>
          <t>OPA</t>
        </is>
      </c>
      <c r="E45" s="161" t="inlineStr">
        <is>
          <t>Excelentísima</t>
        </is>
      </c>
      <c r="F45" s="161" t="inlineStr">
        <is>
          <t>Moreno Rodriguez, Laura</t>
        </is>
      </c>
      <c r="G45" s="161" t="inlineStr">
        <is>
          <t>Embajadora de Mexico en Chile</t>
        </is>
      </c>
      <c r="H45" s="162" t="inlineStr">
        <is>
          <t>PENDIENTE</t>
        </is>
      </c>
      <c r="I45" s="161" t="inlineStr"/>
    </row>
    <row r="46" ht="19.5" customHeight="1">
      <c r="A46" s="185" t="inlineStr">
        <is>
          <t>A32</t>
        </is>
      </c>
      <c r="B46" s="185" t="n">
        <v>38</v>
      </c>
      <c r="C46" s="185" t="n">
        <v>38</v>
      </c>
      <c r="D46" s="184" t="inlineStr">
        <is>
          <t>OPA</t>
        </is>
      </c>
      <c r="E46" s="184" t="inlineStr">
        <is>
          <t>Excelentísima</t>
        </is>
      </c>
      <c r="F46" s="184" t="inlineStr">
        <is>
          <t>Barrit Martin, Andrew James</t>
        </is>
      </c>
      <c r="G46" s="184" t="inlineStr">
        <is>
          <t>Embajador de Australia en Chile</t>
        </is>
      </c>
      <c r="H46" s="185" t="inlineStr">
        <is>
          <t>PENDIENTE</t>
        </is>
      </c>
      <c r="I46" s="184" t="inlineStr"/>
    </row>
    <row r="47" ht="19.5" customHeight="1">
      <c r="A47" s="162" t="inlineStr">
        <is>
          <t>A9</t>
        </is>
      </c>
      <c r="B47" s="162" t="n">
        <v>39</v>
      </c>
      <c r="C47" s="162" t="n">
        <v>39</v>
      </c>
      <c r="D47" s="161" t="inlineStr">
        <is>
          <t>OPA</t>
        </is>
      </c>
      <c r="E47" s="161" t="inlineStr">
        <is>
          <t>Excelentísima</t>
        </is>
      </c>
      <c r="F47" s="161" t="inlineStr">
        <is>
          <t>Rogeau, Cyrille</t>
        </is>
      </c>
      <c r="G47" s="161" t="inlineStr">
        <is>
          <t>Embajador de Francia en Chile</t>
        </is>
      </c>
      <c r="H47" s="162" t="inlineStr">
        <is>
          <t>SI</t>
        </is>
      </c>
      <c r="I47" s="161" t="inlineStr"/>
    </row>
    <row r="48" ht="19.5" customHeight="1">
      <c r="A48" s="185" t="inlineStr">
        <is>
          <t>A33</t>
        </is>
      </c>
      <c r="B48" s="185" t="n">
        <v>41</v>
      </c>
      <c r="C48" s="185" t="n">
        <v>41</v>
      </c>
      <c r="D48" s="184" t="inlineStr">
        <is>
          <t>OPA</t>
        </is>
      </c>
      <c r="E48" s="184" t="inlineStr">
        <is>
          <t>Excelentísima</t>
        </is>
      </c>
      <c r="F48" s="184" t="inlineStr">
        <is>
          <t>Ihsan Kiziltan, Ahmet</t>
        </is>
      </c>
      <c r="G48" s="184" t="inlineStr">
        <is>
          <t>Embajadora de Turquia en Chile</t>
        </is>
      </c>
      <c r="H48" s="185" t="inlineStr">
        <is>
          <t>SI</t>
        </is>
      </c>
      <c r="I48" s="184" t="inlineStr"/>
    </row>
    <row r="49" ht="19.5" customHeight="1">
      <c r="A49" s="162" t="inlineStr">
        <is>
          <t>A8</t>
        </is>
      </c>
      <c r="B49" s="162" t="n">
        <v>43</v>
      </c>
      <c r="C49" s="162" t="n">
        <v>43</v>
      </c>
      <c r="D49" s="161" t="inlineStr">
        <is>
          <t>OPA</t>
        </is>
      </c>
      <c r="E49" s="161" t="inlineStr">
        <is>
          <t>Excelentísima</t>
        </is>
      </c>
      <c r="F49" s="161" t="inlineStr">
        <is>
          <t>Guanumen Parra, Sebastián</t>
        </is>
      </c>
      <c r="G49" s="161" t="inlineStr">
        <is>
          <t>Embajador de Colombia en Chile</t>
        </is>
      </c>
      <c r="H49" s="162" t="inlineStr">
        <is>
          <t>SI</t>
        </is>
      </c>
      <c r="I49" s="161" t="inlineStr"/>
    </row>
    <row r="50" ht="19.5" customHeight="1">
      <c r="A50" s="185" t="inlineStr">
        <is>
          <t>A34</t>
        </is>
      </c>
      <c r="B50" s="185" t="n">
        <v>44</v>
      </c>
      <c r="C50" s="185" t="n">
        <v>44</v>
      </c>
      <c r="D50" s="184" t="inlineStr">
        <is>
          <t>OPA</t>
        </is>
      </c>
      <c r="E50" s="184" t="inlineStr">
        <is>
          <t>Excelentísima</t>
        </is>
      </c>
      <c r="F50" s="184" t="inlineStr">
        <is>
          <t>Guay Guay, Karolina Linda</t>
        </is>
      </c>
      <c r="G50" s="184" t="inlineStr">
        <is>
          <t>Embajadora de Canadá en Chile</t>
        </is>
      </c>
      <c r="H50" s="185" t="inlineStr">
        <is>
          <t>SI</t>
        </is>
      </c>
      <c r="I50" s="184" t="inlineStr"/>
    </row>
    <row r="51" ht="19.5" customHeight="1">
      <c r="A51" s="162" t="inlineStr">
        <is>
          <t>A7</t>
        </is>
      </c>
      <c r="B51" s="162" t="n">
        <v>45</v>
      </c>
      <c r="C51" s="162" t="n">
        <v>45</v>
      </c>
      <c r="D51" s="161" t="inlineStr">
        <is>
          <t>OPA</t>
        </is>
      </c>
      <c r="E51" s="161" t="inlineStr">
        <is>
          <t>Excelentísima</t>
        </is>
      </c>
      <c r="F51" s="161" t="inlineStr">
        <is>
          <t>Pollen Nilsen, Per</t>
        </is>
      </c>
      <c r="G51" s="161" t="inlineStr">
        <is>
          <t>Embajador de Noruega en Chile</t>
        </is>
      </c>
      <c r="H51" s="162" t="inlineStr">
        <is>
          <t>PENDIENTE</t>
        </is>
      </c>
      <c r="I51" s="161" t="inlineStr"/>
    </row>
    <row r="52" ht="19.5" customHeight="1">
      <c r="A52" s="185" t="inlineStr">
        <is>
          <t>A35</t>
        </is>
      </c>
      <c r="B52" s="185" t="n">
        <v>47</v>
      </c>
      <c r="C52" s="185" t="n">
        <v>47</v>
      </c>
      <c r="D52" s="184" t="inlineStr">
        <is>
          <t>OPA</t>
        </is>
      </c>
      <c r="E52" s="184" t="inlineStr">
        <is>
          <t>Excelentísima</t>
        </is>
      </c>
      <c r="F52" s="184" t="inlineStr">
        <is>
          <t>Schaapveld E/v Merks, Elke</t>
        </is>
      </c>
      <c r="G52" s="184" t="inlineStr">
        <is>
          <t>Embajadora de los Países Bajos en Chile</t>
        </is>
      </c>
      <c r="H52" s="185" t="inlineStr">
        <is>
          <t>SI</t>
        </is>
      </c>
      <c r="I52" s="184" t="inlineStr"/>
    </row>
    <row r="53" ht="19.5" customHeight="1">
      <c r="A53" s="162" t="inlineStr">
        <is>
          <t>A6</t>
        </is>
      </c>
      <c r="B53" s="162" t="n">
        <v>48</v>
      </c>
      <c r="C53" s="162" t="n">
        <v>48</v>
      </c>
      <c r="D53" s="161" t="inlineStr">
        <is>
          <t>OPA</t>
        </is>
      </c>
      <c r="E53" s="161" t="inlineStr">
        <is>
          <t>Excelentísima</t>
        </is>
      </c>
      <c r="F53" s="161" t="inlineStr">
        <is>
          <t>Andrade Abdo, Lotty Farah</t>
        </is>
      </c>
      <c r="G53" s="161" t="inlineStr">
        <is>
          <t>Embajadora de Ecuador en Chile</t>
        </is>
      </c>
      <c r="H53" s="162" t="inlineStr">
        <is>
          <t>PENDIENTE</t>
        </is>
      </c>
      <c r="I53" s="161" t="inlineStr"/>
    </row>
    <row r="54" ht="19.5" customHeight="1">
      <c r="A54" s="185" t="inlineStr">
        <is>
          <t>A36</t>
        </is>
      </c>
      <c r="B54" s="185" t="n">
        <v>50</v>
      </c>
      <c r="C54" s="185" t="n">
        <v>50</v>
      </c>
      <c r="D54" s="184" t="inlineStr">
        <is>
          <t>OPA</t>
        </is>
      </c>
      <c r="E54" s="184" t="inlineStr">
        <is>
          <t>Excelentísima</t>
        </is>
      </c>
      <c r="F54" s="184" t="inlineStr">
        <is>
          <t>Oroz Ulibarri, Laura</t>
        </is>
      </c>
      <c r="G54" s="184" t="inlineStr">
        <is>
          <t>Embajadora de España en Chile</t>
        </is>
      </c>
      <c r="H54" s="185" t="inlineStr">
        <is>
          <t>SI</t>
        </is>
      </c>
      <c r="I54" s="184" t="inlineStr"/>
    </row>
    <row r="55" ht="19.5" customHeight="1">
      <c r="A55" s="162" t="inlineStr">
        <is>
          <t>A5</t>
        </is>
      </c>
      <c r="B55" s="162" t="n">
        <v>51</v>
      </c>
      <c r="C55" s="162" t="n">
        <v>51</v>
      </c>
      <c r="D55" s="161" t="inlineStr">
        <is>
          <t>OPA</t>
        </is>
      </c>
      <c r="E55" s="161" t="inlineStr">
        <is>
          <t>Excelentísima</t>
        </is>
      </c>
      <c r="F55" s="161" t="inlineStr">
        <is>
          <t>Sone, Kenko</t>
        </is>
      </c>
      <c r="G55" s="161" t="inlineStr">
        <is>
          <t>Embajadora de Japón en Chile</t>
        </is>
      </c>
      <c r="H55" s="162" t="inlineStr">
        <is>
          <t>SI</t>
        </is>
      </c>
      <c r="I55" s="161" t="inlineStr"/>
    </row>
    <row r="56" ht="19.5" customHeight="1">
      <c r="A56" s="185" t="inlineStr">
        <is>
          <t>A37</t>
        </is>
      </c>
      <c r="B56" s="185" t="n">
        <v>54</v>
      </c>
      <c r="C56" s="185" t="n">
        <v>54</v>
      </c>
      <c r="D56" s="184" t="inlineStr">
        <is>
          <t>OPA</t>
        </is>
      </c>
      <c r="E56" s="184" t="inlineStr">
        <is>
          <t>Excelentísima</t>
        </is>
      </c>
      <c r="F56" s="184" t="inlineStr">
        <is>
          <t>Lewi, Peleg</t>
        </is>
      </c>
      <c r="G56" s="184" t="inlineStr">
        <is>
          <t>Embajadora de Israel en Chile</t>
        </is>
      </c>
      <c r="H56" s="185" t="inlineStr">
        <is>
          <t>SI</t>
        </is>
      </c>
      <c r="I56" s="184" t="inlineStr"/>
    </row>
    <row r="57" ht="19.5" customHeight="1">
      <c r="A57" s="162" t="inlineStr">
        <is>
          <t>A4</t>
        </is>
      </c>
      <c r="B57" s="162" t="n">
        <v>57</v>
      </c>
      <c r="C57" s="162" t="n">
        <v>57</v>
      </c>
      <c r="D57" s="161" t="inlineStr">
        <is>
          <t>OPA</t>
        </is>
      </c>
      <c r="E57" s="161" t="inlineStr">
        <is>
          <t>Almirante</t>
        </is>
      </c>
      <c r="F57" s="161" t="inlineStr">
        <is>
          <t>Leiva Molina, Julio</t>
        </is>
      </c>
      <c r="G57" s="161" t="inlineStr">
        <is>
          <t>Ex - Comandante en Jefe de la Armada</t>
        </is>
      </c>
      <c r="H57" s="162" t="inlineStr">
        <is>
          <t>SI</t>
        </is>
      </c>
      <c r="I57" s="161" t="inlineStr"/>
    </row>
    <row r="58" ht="19.5" customHeight="1">
      <c r="A58" s="185" t="inlineStr">
        <is>
          <t>A38</t>
        </is>
      </c>
      <c r="B58" s="185" t="n">
        <v>58</v>
      </c>
      <c r="C58" s="185" t="n">
        <v>58</v>
      </c>
      <c r="D58" s="184" t="inlineStr">
        <is>
          <t>OPA</t>
        </is>
      </c>
      <c r="E58" s="184" t="inlineStr">
        <is>
          <t>General</t>
        </is>
      </c>
      <c r="F58" s="184" t="inlineStr">
        <is>
          <t>Varela Sabando, Pedro</t>
        </is>
      </c>
      <c r="G58" s="184" t="inlineStr">
        <is>
          <t>*Comandante en Jefe del Ejército</t>
        </is>
      </c>
      <c r="H58" s="185" t="inlineStr">
        <is>
          <t>SI</t>
        </is>
      </c>
      <c r="I58" s="184" t="inlineStr"/>
    </row>
    <row r="59" ht="19.5" customHeight="1">
      <c r="A59" s="162" t="inlineStr">
        <is>
          <t>A3</t>
        </is>
      </c>
      <c r="B59" s="162" t="n">
        <v>59</v>
      </c>
      <c r="C59" s="162" t="n">
        <v>59</v>
      </c>
      <c r="D59" s="161" t="inlineStr">
        <is>
          <t>OPA</t>
        </is>
      </c>
      <c r="E59" s="161" t="inlineStr">
        <is>
          <t>General</t>
        </is>
      </c>
      <c r="F59" s="161" t="inlineStr">
        <is>
          <t>Rodríguez González, Hugo</t>
        </is>
      </c>
      <c r="G59" s="161" t="inlineStr">
        <is>
          <t>*Comandante en Jefe de la Fuerza Aérea de Chile (S)</t>
        </is>
      </c>
      <c r="H59" s="162" t="inlineStr">
        <is>
          <t>SI</t>
        </is>
      </c>
      <c r="I59" s="161" t="inlineStr"/>
    </row>
    <row r="60" ht="19.5" customHeight="1">
      <c r="A60" s="185" t="inlineStr">
        <is>
          <t>A39</t>
        </is>
      </c>
      <c r="B60" s="185" t="n">
        <v>60</v>
      </c>
      <c r="C60" s="185" t="n">
        <v>60</v>
      </c>
      <c r="D60" s="184" t="inlineStr">
        <is>
          <t>OPA</t>
        </is>
      </c>
      <c r="E60" s="184" t="inlineStr">
        <is>
          <t>General Director</t>
        </is>
      </c>
      <c r="F60" s="184" t="inlineStr">
        <is>
          <t>Araya Zapata, Marcelo</t>
        </is>
      </c>
      <c r="G60" s="184" t="inlineStr">
        <is>
          <t>*General Director de Carabineros de Chile</t>
        </is>
      </c>
      <c r="H60" s="185" t="inlineStr">
        <is>
          <t>SI</t>
        </is>
      </c>
      <c r="I60" s="184" t="inlineStr"/>
    </row>
    <row r="61" ht="19.5" customHeight="1">
      <c r="A61" s="162" t="inlineStr">
        <is>
          <t>A2</t>
        </is>
      </c>
      <c r="B61" s="162" t="n">
        <v>61</v>
      </c>
      <c r="C61" s="162" t="n">
        <v>61</v>
      </c>
      <c r="D61" s="161" t="inlineStr">
        <is>
          <t>OPA</t>
        </is>
      </c>
      <c r="E61" s="161" t="inlineStr">
        <is>
          <t>Director General</t>
        </is>
      </c>
      <c r="F61" s="161" t="inlineStr">
        <is>
          <t>Cerna Lozano, Eduardo</t>
        </is>
      </c>
      <c r="G61" s="161" t="inlineStr">
        <is>
          <t>*Director General de la Policía de Investigaciones de Chile</t>
        </is>
      </c>
      <c r="H61" s="162" t="inlineStr">
        <is>
          <t>PENDIENTE</t>
        </is>
      </c>
      <c r="I61" s="161" t="inlineStr"/>
    </row>
    <row r="62" ht="19.5" customHeight="1">
      <c r="A62" s="185" t="inlineStr">
        <is>
          <t>A40</t>
        </is>
      </c>
      <c r="B62" s="185" t="n">
        <v>64</v>
      </c>
      <c r="C62" s="185" t="n">
        <v>64</v>
      </c>
      <c r="D62" s="184" t="inlineStr">
        <is>
          <t>OPA</t>
        </is>
      </c>
      <c r="E62" s="184" t="inlineStr">
        <is>
          <t>Almirante</t>
        </is>
      </c>
      <c r="F62" s="184" t="inlineStr">
        <is>
          <t>Codina Díaz, Rodolfo</t>
        </is>
      </c>
      <c r="G62" s="184" t="inlineStr">
        <is>
          <t>Ex - Comandante en Jefe de la Armada</t>
        </is>
      </c>
      <c r="H62" s="185" t="inlineStr">
        <is>
          <t>PENDIENTE</t>
        </is>
      </c>
      <c r="I62" s="184" t="inlineStr"/>
    </row>
    <row r="63" ht="19.5" customHeight="1">
      <c r="A63" s="162" t="inlineStr">
        <is>
          <t>A1</t>
        </is>
      </c>
      <c r="B63" s="162" t="n">
        <v>66</v>
      </c>
      <c r="C63" s="162" t="n">
        <v>66</v>
      </c>
      <c r="D63" s="161" t="inlineStr">
        <is>
          <t>OPA</t>
        </is>
      </c>
      <c r="E63" s="161" t="inlineStr">
        <is>
          <t>Señora</t>
        </is>
      </c>
      <c r="F63" s="161" t="inlineStr">
        <is>
          <t>Larrañaga Martin, Marcela</t>
        </is>
      </c>
      <c r="G63" s="161" t="inlineStr">
        <is>
          <t>Madrina</t>
        </is>
      </c>
      <c r="H63" s="162" t="inlineStr">
        <is>
          <t>SI</t>
        </is>
      </c>
      <c r="I63" s="161" t="inlineStr"/>
    </row>
    <row r="64" ht="19.5" customHeight="1">
      <c r="A64" s="185" t="inlineStr">
        <is>
          <t>A41</t>
        </is>
      </c>
      <c r="B64" s="185" t="n">
        <v>68</v>
      </c>
      <c r="C64" s="185" t="n">
        <v>68</v>
      </c>
      <c r="D64" s="184" t="inlineStr">
        <is>
          <t>OPA</t>
        </is>
      </c>
      <c r="E64" s="184" t="inlineStr">
        <is>
          <t>General</t>
        </is>
      </c>
      <c r="F64" s="184" t="inlineStr">
        <is>
          <t>Romanini Gutiérrez, Leonardo</t>
        </is>
      </c>
      <c r="G64" s="184" t="inlineStr">
        <is>
          <t>Jefe del Estado Mayor Conjunto de las Fuerzas Armadas</t>
        </is>
      </c>
      <c r="H64" s="185" t="inlineStr">
        <is>
          <t>SI</t>
        </is>
      </c>
      <c r="I64" s="184" t="inlineStr"/>
    </row>
    <row r="65" ht="19.5" customHeight="1">
      <c r="A65" s="162" t="inlineStr">
        <is>
          <t>B21</t>
        </is>
      </c>
      <c r="B65" s="162" t="n">
        <v>69</v>
      </c>
      <c r="C65" s="162" t="n">
        <v>69</v>
      </c>
      <c r="D65" s="161" t="inlineStr">
        <is>
          <t>OPA</t>
        </is>
      </c>
      <c r="E65" s="161" t="inlineStr">
        <is>
          <t>Gobernador</t>
        </is>
      </c>
      <c r="F65" s="161" t="inlineStr">
        <is>
          <t>Giacaman García, Sergio</t>
        </is>
      </c>
      <c r="G65" s="161" t="inlineStr">
        <is>
          <t>Gobernador Región Bio Bio</t>
        </is>
      </c>
      <c r="H65" s="162" t="inlineStr">
        <is>
          <t>SI</t>
        </is>
      </c>
      <c r="I65" s="161" t="inlineStr"/>
    </row>
    <row r="66" ht="19.5" customHeight="1">
      <c r="A66" s="185" t="inlineStr">
        <is>
          <t>B20</t>
        </is>
      </c>
      <c r="B66" s="185" t="n">
        <v>70</v>
      </c>
      <c r="C66" s="185" t="n">
        <v>70</v>
      </c>
      <c r="D66" s="184" t="inlineStr">
        <is>
          <t>OPA</t>
        </is>
      </c>
      <c r="E66" s="184" t="inlineStr">
        <is>
          <t>Gobernador</t>
        </is>
      </c>
      <c r="F66" s="184" t="inlineStr">
        <is>
          <t>Flies Añon, Jorge</t>
        </is>
      </c>
      <c r="G66" s="184" t="inlineStr">
        <is>
          <t>Gobernador Región de Magallanes</t>
        </is>
      </c>
      <c r="H66" s="185" t="inlineStr">
        <is>
          <t>PENDIENTE</t>
        </is>
      </c>
      <c r="I66" s="184" t="inlineStr"/>
    </row>
    <row r="67" ht="19.5" customHeight="1">
      <c r="A67" s="162" t="inlineStr">
        <is>
          <t>B22</t>
        </is>
      </c>
      <c r="B67" s="162" t="n">
        <v>71</v>
      </c>
      <c r="C67" s="162" t="n">
        <v>71</v>
      </c>
      <c r="D67" s="161" t="inlineStr">
        <is>
          <t>OPA</t>
        </is>
      </c>
      <c r="E67" s="161" t="inlineStr">
        <is>
          <t>Delegado Presidencial</t>
        </is>
      </c>
      <c r="F67" s="161" t="inlineStr">
        <is>
          <t>Anativia Zamora, Julio</t>
        </is>
      </c>
      <c r="G67" s="161" t="inlineStr">
        <is>
          <t>Delegado Presidencial Región de Bio Bio</t>
        </is>
      </c>
      <c r="H67" s="162" t="inlineStr">
        <is>
          <t>SI</t>
        </is>
      </c>
      <c r="I67" s="161" t="inlineStr"/>
    </row>
    <row r="68" ht="19.5" customHeight="1">
      <c r="A68" s="185" t="inlineStr">
        <is>
          <t>B19</t>
        </is>
      </c>
      <c r="B68" s="185" t="n">
        <v>73</v>
      </c>
      <c r="C68" s="185" t="n">
        <v>73</v>
      </c>
      <c r="D68" s="184" t="inlineStr">
        <is>
          <t>OPA</t>
        </is>
      </c>
      <c r="E68" s="184" t="inlineStr">
        <is>
          <t>Honorable Senador</t>
        </is>
      </c>
      <c r="F68" s="184" t="inlineStr">
        <is>
          <t>Araya Guerrero, Pedro</t>
        </is>
      </c>
      <c r="G68" s="184" t="inlineStr">
        <is>
          <t>Comisión de Defensa Nacional</t>
        </is>
      </c>
      <c r="H68" s="185" t="inlineStr">
        <is>
          <t>PENDIENTE</t>
        </is>
      </c>
      <c r="I68" s="184" t="inlineStr"/>
    </row>
    <row r="69" ht="19.5" customHeight="1">
      <c r="A69" s="162" t="inlineStr">
        <is>
          <t>B23</t>
        </is>
      </c>
      <c r="B69" s="162" t="n">
        <v>74</v>
      </c>
      <c r="C69" s="162" t="n">
        <v>74</v>
      </c>
      <c r="D69" s="161" t="inlineStr">
        <is>
          <t>OPA</t>
        </is>
      </c>
      <c r="E69" s="161" t="inlineStr">
        <is>
          <t>Honorable Senador</t>
        </is>
      </c>
      <c r="F69" s="161" t="inlineStr">
        <is>
          <t>Flores Oporto, Camila</t>
        </is>
      </c>
      <c r="G69" s="161" t="inlineStr">
        <is>
          <t>Comisión de Defensa Nacional</t>
        </is>
      </c>
      <c r="H69" s="162" t="inlineStr">
        <is>
          <t>PENDIENTE</t>
        </is>
      </c>
      <c r="I69" s="161" t="inlineStr"/>
    </row>
    <row r="70" ht="19.5" customHeight="1">
      <c r="A70" s="185" t="inlineStr">
        <is>
          <t>B18</t>
        </is>
      </c>
      <c r="B70" s="185" t="n">
        <v>75</v>
      </c>
      <c r="C70" s="185" t="n">
        <v>75</v>
      </c>
      <c r="D70" s="184" t="inlineStr">
        <is>
          <t>OPA</t>
        </is>
      </c>
      <c r="E70" s="184" t="inlineStr">
        <is>
          <t>Honorable Senador</t>
        </is>
      </c>
      <c r="F70" s="184" t="inlineStr">
        <is>
          <t>Saavedra Chandía, Gastón</t>
        </is>
      </c>
      <c r="G70" s="184" t="inlineStr">
        <is>
          <t>Comisión de Defensa Nacional</t>
        </is>
      </c>
      <c r="H70" s="185" t="inlineStr">
        <is>
          <t>SI</t>
        </is>
      </c>
      <c r="I70" s="184" t="inlineStr"/>
    </row>
    <row r="71" ht="19.5" customHeight="1">
      <c r="A71" s="162" t="inlineStr">
        <is>
          <t>B24</t>
        </is>
      </c>
      <c r="B71" s="162" t="n">
        <v>82</v>
      </c>
      <c r="C71" s="162" t="n">
        <v>82</v>
      </c>
      <c r="D71" s="161" t="inlineStr">
        <is>
          <t>OPA</t>
        </is>
      </c>
      <c r="E71" s="161" t="inlineStr">
        <is>
          <t>Honorable Senador</t>
        </is>
      </c>
      <c r="F71" s="161" t="inlineStr">
        <is>
          <t>Keitel Bianchi, Sebastián</t>
        </is>
      </c>
      <c r="G71" s="161" t="inlineStr">
        <is>
          <t>Circunscripción 10 Región Biobío</t>
        </is>
      </c>
      <c r="H71" s="162" t="inlineStr">
        <is>
          <t>PENDIENTE</t>
        </is>
      </c>
      <c r="I71" s="161" t="inlineStr"/>
    </row>
    <row r="72" ht="19.5" customHeight="1">
      <c r="A72" s="185" t="inlineStr">
        <is>
          <t>B17</t>
        </is>
      </c>
      <c r="B72" s="185" t="n">
        <v>83</v>
      </c>
      <c r="C72" s="185" t="n">
        <v>83</v>
      </c>
      <c r="D72" s="184" t="inlineStr">
        <is>
          <t>OPA</t>
        </is>
      </c>
      <c r="E72" s="184" t="inlineStr">
        <is>
          <t>Honorable Senador</t>
        </is>
      </c>
      <c r="F72" s="184" t="inlineStr">
        <is>
          <t>Van Rysselberghe Herrera, Enrique</t>
        </is>
      </c>
      <c r="G72" s="184" t="inlineStr">
        <is>
          <t>Circunscripción 10 Región Biobío</t>
        </is>
      </c>
      <c r="H72" s="185" t="inlineStr">
        <is>
          <t>SI</t>
        </is>
      </c>
      <c r="I72" s="184" t="inlineStr"/>
    </row>
    <row r="73" ht="19.5" customHeight="1">
      <c r="A73" s="162" t="inlineStr">
        <is>
          <t>B25</t>
        </is>
      </c>
      <c r="B73" s="162" t="n">
        <v>84</v>
      </c>
      <c r="C73" s="162" t="n">
        <v>84</v>
      </c>
      <c r="D73" s="161" t="inlineStr">
        <is>
          <t>OPA</t>
        </is>
      </c>
      <c r="E73" s="161" t="inlineStr">
        <is>
          <t>Honorable Senador</t>
        </is>
      </c>
      <c r="F73" s="161" t="inlineStr">
        <is>
          <t>De Urresti Longton, Alfonso</t>
        </is>
      </c>
      <c r="G73" s="161" t="inlineStr">
        <is>
          <t>Senador de la República</t>
        </is>
      </c>
      <c r="H73" s="162" t="inlineStr">
        <is>
          <t>SI</t>
        </is>
      </c>
      <c r="I73" s="161" t="inlineStr"/>
    </row>
    <row r="74" ht="19.5" customHeight="1">
      <c r="A74" s="185" t="inlineStr">
        <is>
          <t>B16</t>
        </is>
      </c>
      <c r="B74" s="185" t="n">
        <v>85</v>
      </c>
      <c r="C74" s="185" t="n">
        <v>85</v>
      </c>
      <c r="D74" s="184" t="inlineStr">
        <is>
          <t>OPA</t>
        </is>
      </c>
      <c r="E74" s="184" t="inlineStr">
        <is>
          <t>Honorable Senador</t>
        </is>
      </c>
      <c r="F74" s="184" t="inlineStr">
        <is>
          <t>Sanhueza Dueñas, Gustavo</t>
        </is>
      </c>
      <c r="G74" s="184" t="inlineStr">
        <is>
          <t>Circunsripción Zona Ñuble</t>
        </is>
      </c>
      <c r="H74" s="185" t="inlineStr">
        <is>
          <t>PENDIENTE</t>
        </is>
      </c>
      <c r="I74" s="184" t="inlineStr"/>
    </row>
    <row r="75" ht="19.5" customHeight="1">
      <c r="A75" s="162" t="inlineStr">
        <is>
          <t>B26</t>
        </is>
      </c>
      <c r="B75" s="162" t="n">
        <v>86</v>
      </c>
      <c r="C75" s="162" t="n">
        <v>86</v>
      </c>
      <c r="D75" s="161" t="inlineStr">
        <is>
          <t>OPA</t>
        </is>
      </c>
      <c r="E75" s="161" t="inlineStr">
        <is>
          <t>Honorable Senador</t>
        </is>
      </c>
      <c r="F75" s="161" t="inlineStr">
        <is>
          <t>Carvajal Ambiado, Loreto</t>
        </is>
      </c>
      <c r="G75" s="161" t="inlineStr">
        <is>
          <t>Circunsripción Zona Ñuble</t>
        </is>
      </c>
      <c r="H75" s="162" t="inlineStr">
        <is>
          <t>SI</t>
        </is>
      </c>
      <c r="I75" s="161" t="inlineStr"/>
    </row>
    <row r="76" ht="19.5" customHeight="1">
      <c r="A76" s="185" t="inlineStr">
        <is>
          <t>B15</t>
        </is>
      </c>
      <c r="B76" s="185" t="n">
        <v>87</v>
      </c>
      <c r="C76" s="185" t="n">
        <v>87</v>
      </c>
      <c r="D76" s="184" t="inlineStr">
        <is>
          <t>OPA</t>
        </is>
      </c>
      <c r="E76" s="184" t="inlineStr">
        <is>
          <t>Honorable Diputado</t>
        </is>
      </c>
      <c r="F76" s="184" t="inlineStr">
        <is>
          <t>Carter Fernández, Álvaro</t>
        </is>
      </c>
      <c r="G76" s="184" t="inlineStr">
        <is>
          <t>Presidente de la Comisión de Defensa Nacional</t>
        </is>
      </c>
      <c r="H76" s="185" t="inlineStr">
        <is>
          <t>SI</t>
        </is>
      </c>
      <c r="I76" s="184" t="inlineStr"/>
    </row>
    <row r="77" ht="19.5" customHeight="1">
      <c r="A77" s="162" t="inlineStr">
        <is>
          <t>B27</t>
        </is>
      </c>
      <c r="B77" s="162" t="n">
        <v>88</v>
      </c>
      <c r="C77" s="162" t="n">
        <v>88</v>
      </c>
      <c r="D77" s="161" t="inlineStr">
        <is>
          <t>OPA</t>
        </is>
      </c>
      <c r="E77" s="161" t="inlineStr">
        <is>
          <t>Honorable Diputado</t>
        </is>
      </c>
      <c r="F77" s="161" t="inlineStr">
        <is>
          <t>Barraza Gómez, Marcos</t>
        </is>
      </c>
      <c r="G77" s="161" t="inlineStr">
        <is>
          <t>Integrante de la Comisión de Defensa Nacional</t>
        </is>
      </c>
      <c r="H77" s="162" t="inlineStr">
        <is>
          <t>PENDIENTE</t>
        </is>
      </c>
      <c r="I77" s="161" t="inlineStr"/>
    </row>
    <row r="78" ht="19.5" customHeight="1">
      <c r="A78" s="185" t="inlineStr">
        <is>
          <t>B14</t>
        </is>
      </c>
      <c r="B78" s="185" t="n">
        <v>90</v>
      </c>
      <c r="C78" s="185" t="n">
        <v>90</v>
      </c>
      <c r="D78" s="184" t="inlineStr">
        <is>
          <t>OPA</t>
        </is>
      </c>
      <c r="E78" s="184" t="inlineStr">
        <is>
          <t>Honorable Diputado</t>
        </is>
      </c>
      <c r="F78" s="184" t="inlineStr">
        <is>
          <t>Brito Hasbún, Jorge</t>
        </is>
      </c>
      <c r="G78" s="184" t="inlineStr">
        <is>
          <t>Integrante de la Comisión de Defensa Nacional</t>
        </is>
      </c>
      <c r="H78" s="185" t="inlineStr">
        <is>
          <t>PENDIENTE</t>
        </is>
      </c>
      <c r="I78" s="184" t="inlineStr"/>
    </row>
    <row r="79" ht="19.5" customHeight="1">
      <c r="A79" s="162" t="inlineStr">
        <is>
          <t>B28</t>
        </is>
      </c>
      <c r="B79" s="162" t="n">
        <v>91</v>
      </c>
      <c r="C79" s="162" t="n">
        <v>91</v>
      </c>
      <c r="D79" s="161" t="inlineStr">
        <is>
          <t>OPA</t>
        </is>
      </c>
      <c r="E79" s="161" t="inlineStr">
        <is>
          <t>Honorable Diputado</t>
        </is>
      </c>
      <c r="F79" s="161" t="inlineStr">
        <is>
          <t>Cuadrado Prats, Carlos</t>
        </is>
      </c>
      <c r="G79" s="161" t="inlineStr">
        <is>
          <t>Integrante de la Comisión de Defensa Nacional</t>
        </is>
      </c>
      <c r="H79" s="162" t="inlineStr">
        <is>
          <t>PENDIENTE</t>
        </is>
      </c>
      <c r="I79" s="161" t="inlineStr"/>
    </row>
    <row r="80" ht="19.5" customHeight="1">
      <c r="A80" s="185" t="inlineStr">
        <is>
          <t>B13</t>
        </is>
      </c>
      <c r="B80" s="185" t="n">
        <v>92</v>
      </c>
      <c r="C80" s="185" t="n">
        <v>92</v>
      </c>
      <c r="D80" s="184" t="inlineStr">
        <is>
          <t>OPA</t>
        </is>
      </c>
      <c r="E80" s="184" t="inlineStr">
        <is>
          <t>Honorable Diputado</t>
        </is>
      </c>
      <c r="F80" s="184" t="inlineStr">
        <is>
          <t>Kast Sommerhoff, Tomás</t>
        </is>
      </c>
      <c r="G80" s="184" t="inlineStr">
        <is>
          <t>Integrante de la Comisión de Defensa Nacional</t>
        </is>
      </c>
      <c r="H80" s="185" t="inlineStr">
        <is>
          <t>PENDIENTE</t>
        </is>
      </c>
      <c r="I80" s="184" t="inlineStr"/>
    </row>
    <row r="81" ht="19.5" customHeight="1">
      <c r="A81" s="162" t="inlineStr">
        <is>
          <t>B29</t>
        </is>
      </c>
      <c r="B81" s="162" t="n">
        <v>93</v>
      </c>
      <c r="C81" s="162" t="n">
        <v>93</v>
      </c>
      <c r="D81" s="161" t="inlineStr">
        <is>
          <t>OPA</t>
        </is>
      </c>
      <c r="E81" s="161" t="inlineStr">
        <is>
          <t>Honorable Diputado</t>
        </is>
      </c>
      <c r="F81" s="161" t="inlineStr">
        <is>
          <t>Leiva Carvajal, Raúl</t>
        </is>
      </c>
      <c r="G81" s="161" t="inlineStr">
        <is>
          <t>Integrante de la Comisión de Defensa Nacional</t>
        </is>
      </c>
      <c r="H81" s="162" t="inlineStr">
        <is>
          <t>PENDIENTE</t>
        </is>
      </c>
      <c r="I81" s="161" t="inlineStr"/>
    </row>
    <row r="82" ht="19.5" customHeight="1">
      <c r="A82" s="185" t="inlineStr">
        <is>
          <t>B12</t>
        </is>
      </c>
      <c r="B82" s="185" t="n">
        <v>94</v>
      </c>
      <c r="C82" s="185" t="n">
        <v>94</v>
      </c>
      <c r="D82" s="184" t="inlineStr">
        <is>
          <t>OPA</t>
        </is>
      </c>
      <c r="E82" s="184" t="inlineStr">
        <is>
          <t>Honorable Diputado</t>
        </is>
      </c>
      <c r="F82" s="184" t="inlineStr">
        <is>
          <t>Marowski Cuevas, Hans</t>
        </is>
      </c>
      <c r="G82" s="184" t="inlineStr">
        <is>
          <t>Integrante de la Comisión de Defensa Nacional</t>
        </is>
      </c>
      <c r="H82" s="185" t="inlineStr">
        <is>
          <t>PENDIENTE</t>
        </is>
      </c>
      <c r="I82" s="184" t="inlineStr"/>
    </row>
    <row r="83" ht="19.5" customHeight="1">
      <c r="A83" s="162" t="inlineStr">
        <is>
          <t>B30</t>
        </is>
      </c>
      <c r="B83" s="162" t="n">
        <v>95</v>
      </c>
      <c r="C83" s="162" t="n">
        <v>95</v>
      </c>
      <c r="D83" s="161" t="inlineStr">
        <is>
          <t>OPA</t>
        </is>
      </c>
      <c r="E83" s="161" t="inlineStr">
        <is>
          <t>Honorable Diputado</t>
        </is>
      </c>
      <c r="F83" s="161" t="inlineStr">
        <is>
          <t>Olivares Avendaño, Javier</t>
        </is>
      </c>
      <c r="G83" s="161" t="inlineStr">
        <is>
          <t>Integrante de la Comisión de Defensa Nacional</t>
        </is>
      </c>
      <c r="H83" s="162" t="inlineStr">
        <is>
          <t>PENDIENTE</t>
        </is>
      </c>
      <c r="I83" s="161" t="inlineStr"/>
    </row>
    <row r="84" ht="19.5" customHeight="1">
      <c r="A84" s="185" t="inlineStr">
        <is>
          <t>B11</t>
        </is>
      </c>
      <c r="B84" s="185" t="n">
        <v>96</v>
      </c>
      <c r="C84" s="185" t="n">
        <v>96</v>
      </c>
      <c r="D84" s="184" t="inlineStr">
        <is>
          <t>OPA</t>
        </is>
      </c>
      <c r="E84" s="184" t="inlineStr">
        <is>
          <t>Honorable Diputado</t>
        </is>
      </c>
      <c r="F84" s="184" t="inlineStr">
        <is>
          <t>Sabat Guzmán, Omar</t>
        </is>
      </c>
      <c r="G84" s="184" t="inlineStr">
        <is>
          <t>Integrante de la Comisión de Defensa Nacional</t>
        </is>
      </c>
      <c r="H84" s="185" t="inlineStr">
        <is>
          <t>PENDIENTE</t>
        </is>
      </c>
      <c r="I84" s="184" t="inlineStr"/>
    </row>
    <row r="85" ht="19.5" customHeight="1">
      <c r="A85" s="162" t="inlineStr">
        <is>
          <t>B31</t>
        </is>
      </c>
      <c r="B85" s="162" t="n">
        <v>97</v>
      </c>
      <c r="C85" s="162" t="n">
        <v>97</v>
      </c>
      <c r="D85" s="161" t="inlineStr">
        <is>
          <t>OPA</t>
        </is>
      </c>
      <c r="E85" s="161" t="inlineStr">
        <is>
          <t>Honorable Diputado</t>
        </is>
      </c>
      <c r="F85" s="161" t="inlineStr">
        <is>
          <t>Sánchez Ossa, Luis</t>
        </is>
      </c>
      <c r="G85" s="161" t="inlineStr">
        <is>
          <t>Integrante de la Comisión de Defensa Nacional</t>
        </is>
      </c>
      <c r="H85" s="162" t="inlineStr">
        <is>
          <t>SI</t>
        </is>
      </c>
      <c r="I85" s="161" t="inlineStr"/>
    </row>
    <row r="86" ht="19.5" customHeight="1">
      <c r="A86" s="185" t="inlineStr">
        <is>
          <t>B10</t>
        </is>
      </c>
      <c r="B86" s="185" t="n">
        <v>98</v>
      </c>
      <c r="C86" s="185" t="n">
        <v>98</v>
      </c>
      <c r="D86" s="184" t="inlineStr">
        <is>
          <t>OPA</t>
        </is>
      </c>
      <c r="E86" s="184" t="inlineStr">
        <is>
          <t>Honorable Diputado</t>
        </is>
      </c>
      <c r="F86" s="184" t="inlineStr">
        <is>
          <t>Valenzuela Salazar, Daniel</t>
        </is>
      </c>
      <c r="G86" s="184" t="inlineStr">
        <is>
          <t>Integrante de la Comisión de Defensa Nacional</t>
        </is>
      </c>
      <c r="H86" s="185" t="inlineStr">
        <is>
          <t>SI</t>
        </is>
      </c>
      <c r="I86" s="184" t="inlineStr"/>
    </row>
    <row r="87" ht="19.5" customHeight="1">
      <c r="A87" s="162" t="inlineStr">
        <is>
          <t>B32</t>
        </is>
      </c>
      <c r="B87" s="162" t="n">
        <v>100</v>
      </c>
      <c r="C87" s="162" t="n">
        <v>100</v>
      </c>
      <c r="D87" s="161" t="inlineStr">
        <is>
          <t>OPA</t>
        </is>
      </c>
      <c r="E87" s="161" t="inlineStr">
        <is>
          <t>Honorable Diputado</t>
        </is>
      </c>
      <c r="F87" s="161" t="inlineStr">
        <is>
          <t>Manouchehri Lobos, Daniel</t>
        </is>
      </c>
      <c r="G87" s="161" t="inlineStr">
        <is>
          <t>Presidente Comisión de Futuro, Ciencia, Tecnología, Conocimiento e Innovación</t>
        </is>
      </c>
      <c r="H87" s="162" t="inlineStr">
        <is>
          <t>PENDIENTE</t>
        </is>
      </c>
      <c r="I87" s="161" t="inlineStr"/>
    </row>
    <row r="88" ht="19.5" customHeight="1">
      <c r="A88" s="185" t="inlineStr">
        <is>
          <t>B9</t>
        </is>
      </c>
      <c r="B88" s="185" t="n">
        <v>101</v>
      </c>
      <c r="C88" s="185" t="n">
        <v>101</v>
      </c>
      <c r="D88" s="184" t="inlineStr">
        <is>
          <t>OPA</t>
        </is>
      </c>
      <c r="E88" s="184" t="inlineStr">
        <is>
          <t>Honorable Diputado</t>
        </is>
      </c>
      <c r="F88" s="184" t="inlineStr">
        <is>
          <t>Briones Moller, Patricio</t>
        </is>
      </c>
      <c r="G88" s="184" t="inlineStr">
        <is>
          <t>Diputado Distrito 20</t>
        </is>
      </c>
      <c r="H88" s="185" t="inlineStr">
        <is>
          <t>PENDIENTE</t>
        </is>
      </c>
      <c r="I88" s="184" t="inlineStr"/>
    </row>
    <row r="89" ht="19.5" customHeight="1">
      <c r="A89" s="162" t="inlineStr">
        <is>
          <t>B33</t>
        </is>
      </c>
      <c r="B89" s="162" t="n">
        <v>103</v>
      </c>
      <c r="C89" s="162" t="n">
        <v>103</v>
      </c>
      <c r="D89" s="161" t="inlineStr">
        <is>
          <t>OPA</t>
        </is>
      </c>
      <c r="E89" s="161" t="inlineStr">
        <is>
          <t>Honorable Diputado</t>
        </is>
      </c>
      <c r="F89" s="161" t="inlineStr">
        <is>
          <t>Martínez Ramírez, Cristóbal</t>
        </is>
      </c>
      <c r="G89" s="161" t="inlineStr">
        <is>
          <t>Comisión de Futuro, Ciencia, Tecnología, Conocimiento e Innovación</t>
        </is>
      </c>
      <c r="H89" s="162" t="inlineStr">
        <is>
          <t>PENDIENTE</t>
        </is>
      </c>
      <c r="I89" s="161" t="inlineStr"/>
    </row>
    <row r="90" ht="19.5" customHeight="1">
      <c r="A90" s="185" t="inlineStr">
        <is>
          <t>B8</t>
        </is>
      </c>
      <c r="B90" s="185" t="n">
        <v>104</v>
      </c>
      <c r="C90" s="185" t="n">
        <v>104</v>
      </c>
      <c r="D90" s="184" t="inlineStr">
        <is>
          <t>OPA</t>
        </is>
      </c>
      <c r="E90" s="184" t="inlineStr">
        <is>
          <t>Honorable Diputado</t>
        </is>
      </c>
      <c r="F90" s="184" t="inlineStr">
        <is>
          <t>Montalva Feuerhake, José</t>
        </is>
      </c>
      <c r="G90" s="184" t="inlineStr">
        <is>
          <t>Comisión de Futuro, Ciencia, Tecnología, Conocimiento e Innovación</t>
        </is>
      </c>
      <c r="H90" s="185" t="inlineStr">
        <is>
          <t>PENDIENTE</t>
        </is>
      </c>
      <c r="I90" s="184" t="inlineStr"/>
    </row>
    <row r="91" ht="19.5" customHeight="1">
      <c r="A91" s="162" t="inlineStr">
        <is>
          <t>B34</t>
        </is>
      </c>
      <c r="B91" s="162" t="n">
        <v>105</v>
      </c>
      <c r="C91" s="162" t="n">
        <v>105</v>
      </c>
      <c r="D91" s="161" t="inlineStr">
        <is>
          <t>OPA</t>
        </is>
      </c>
      <c r="E91" s="161" t="inlineStr">
        <is>
          <t>Honorable Diputado</t>
        </is>
      </c>
      <c r="F91" s="161" t="inlineStr">
        <is>
          <t>Neira Martínez, Cristian</t>
        </is>
      </c>
      <c r="G91" s="161" t="inlineStr">
        <is>
          <t>Comisión de Futuro, Ciencia, Tecnología, Conocimiento e Innovación</t>
        </is>
      </c>
      <c r="H91" s="162" t="inlineStr">
        <is>
          <t>PENDIENTE</t>
        </is>
      </c>
      <c r="I91" s="161" t="inlineStr"/>
    </row>
    <row r="92" ht="19.5" customHeight="1">
      <c r="A92" s="185" t="inlineStr">
        <is>
          <t>B7</t>
        </is>
      </c>
      <c r="B92" s="185" t="n">
        <v>107</v>
      </c>
      <c r="C92" s="185" t="n">
        <v>107</v>
      </c>
      <c r="D92" s="184" t="inlineStr">
        <is>
          <t>OPA</t>
        </is>
      </c>
      <c r="E92" s="184" t="inlineStr">
        <is>
          <t>Honorable Diputado</t>
        </is>
      </c>
      <c r="F92" s="184" t="inlineStr">
        <is>
          <t>Schalper Sepúlveda, Diego</t>
        </is>
      </c>
      <c r="G92" s="184" t="inlineStr">
        <is>
          <t>Comisión de Futuro, Ciencia, Tecnología, Conocimiento e Innovación</t>
        </is>
      </c>
      <c r="H92" s="185" t="inlineStr">
        <is>
          <t>PENDIENTE</t>
        </is>
      </c>
      <c r="I92" s="184" t="inlineStr"/>
    </row>
    <row r="93" ht="19.5" customHeight="1">
      <c r="A93" s="162" t="inlineStr">
        <is>
          <t>B35</t>
        </is>
      </c>
      <c r="B93" s="162" t="n">
        <v>108</v>
      </c>
      <c r="C93" s="162" t="n">
        <v>108</v>
      </c>
      <c r="D93" s="161" t="inlineStr">
        <is>
          <t>OPA</t>
        </is>
      </c>
      <c r="E93" s="161" t="inlineStr">
        <is>
          <t>Honorable Diputado</t>
        </is>
      </c>
      <c r="F93" s="161" t="inlineStr">
        <is>
          <t>Serrano Salazar, Daniela</t>
        </is>
      </c>
      <c r="G93" s="161" t="inlineStr">
        <is>
          <t>Comisión de Futuro, Ciencia, Tecnología, Conocimiento e Innovación</t>
        </is>
      </c>
      <c r="H93" s="162" t="inlineStr">
        <is>
          <t>PENDIENTE</t>
        </is>
      </c>
      <c r="I93" s="161" t="inlineStr"/>
    </row>
    <row r="94" ht="19.5" customHeight="1">
      <c r="A94" s="185" t="inlineStr">
        <is>
          <t>B6</t>
        </is>
      </c>
      <c r="B94" s="185" t="n">
        <v>109</v>
      </c>
      <c r="C94" s="185" t="n">
        <v>109</v>
      </c>
      <c r="D94" s="184" t="inlineStr">
        <is>
          <t>OPA</t>
        </is>
      </c>
      <c r="E94" s="184" t="inlineStr">
        <is>
          <t>Honorable Diputado</t>
        </is>
      </c>
      <c r="F94" s="184" t="inlineStr">
        <is>
          <t>Veloso Ávila, Consuelo</t>
        </is>
      </c>
      <c r="G94" s="184" t="inlineStr">
        <is>
          <t>Comisión de Futuro, Ciencia, Tecnología, Conocimiento e Innovación</t>
        </is>
      </c>
      <c r="H94" s="185" t="inlineStr">
        <is>
          <t>PENDIENTE</t>
        </is>
      </c>
      <c r="I94" s="184" t="inlineStr"/>
    </row>
    <row r="95" ht="19.5" customHeight="1">
      <c r="A95" s="162" t="inlineStr">
        <is>
          <t>B36</t>
        </is>
      </c>
      <c r="B95" s="162" t="n">
        <v>110</v>
      </c>
      <c r="C95" s="162" t="n">
        <v>110</v>
      </c>
      <c r="D95" s="161" t="inlineStr">
        <is>
          <t>OPA</t>
        </is>
      </c>
      <c r="E95" s="161" t="inlineStr">
        <is>
          <t>Honorable Diputado</t>
        </is>
      </c>
      <c r="F95" s="161" t="inlineStr">
        <is>
          <t>Winter Etcheberry, Gonzalo</t>
        </is>
      </c>
      <c r="G95" s="161" t="inlineStr">
        <is>
          <t>Comisión de Futuro, Ciencia, Tecnología, Conocimiento e Innovación</t>
        </is>
      </c>
      <c r="H95" s="162" t="inlineStr">
        <is>
          <t>PENDIENTE</t>
        </is>
      </c>
      <c r="I95" s="161" t="inlineStr"/>
    </row>
    <row r="96" ht="19.5" customHeight="1">
      <c r="A96" s="185" t="inlineStr">
        <is>
          <t>B5</t>
        </is>
      </c>
      <c r="B96" s="185" t="n">
        <v>111</v>
      </c>
      <c r="C96" s="185" t="n">
        <v>111</v>
      </c>
      <c r="D96" s="184" t="inlineStr">
        <is>
          <t>OPA</t>
        </is>
      </c>
      <c r="E96" s="184" t="inlineStr">
        <is>
          <t>Honorable Diputado</t>
        </is>
      </c>
      <c r="F96" s="184" t="inlineStr">
        <is>
          <t>Yeomans Araya, Gael</t>
        </is>
      </c>
      <c r="G96" s="184" t="inlineStr">
        <is>
          <t>Comisión de Futuro, Ciencia, Tecnología, Conocimiento e Innovación</t>
        </is>
      </c>
      <c r="H96" s="185" t="inlineStr">
        <is>
          <t>PENDIENTE</t>
        </is>
      </c>
      <c r="I96" s="184" t="inlineStr"/>
    </row>
    <row r="97" ht="19.5" customHeight="1">
      <c r="A97" s="162" t="inlineStr">
        <is>
          <t>B37</t>
        </is>
      </c>
      <c r="B97" s="162" t="n">
        <v>112</v>
      </c>
      <c r="C97" s="162" t="n">
        <v>112</v>
      </c>
      <c r="D97" s="161" t="inlineStr">
        <is>
          <t>OPA</t>
        </is>
      </c>
      <c r="E97" s="161" t="inlineStr">
        <is>
          <t>Honorable Diputado</t>
        </is>
      </c>
      <c r="F97" s="161" t="inlineStr">
        <is>
          <t>Arroyo Muñoz, Roberto</t>
        </is>
      </c>
      <c r="G97" s="161" t="inlineStr">
        <is>
          <t>Diputado Distrito 20</t>
        </is>
      </c>
      <c r="H97" s="162" t="inlineStr">
        <is>
          <t>SI</t>
        </is>
      </c>
      <c r="I97" s="161" t="inlineStr"/>
    </row>
    <row r="98" ht="19.5" customHeight="1">
      <c r="A98" s="185" t="inlineStr">
        <is>
          <t>B4</t>
        </is>
      </c>
      <c r="B98" s="185" t="n">
        <v>113</v>
      </c>
      <c r="C98" s="185" t="n">
        <v>113</v>
      </c>
      <c r="D98" s="184" t="inlineStr">
        <is>
          <t>OPA</t>
        </is>
      </c>
      <c r="E98" s="184" t="inlineStr">
        <is>
          <t>Honorable Diputado</t>
        </is>
      </c>
      <c r="F98" s="184" t="inlineStr">
        <is>
          <t>Bobadilla Muñoz, Sergio</t>
        </is>
      </c>
      <c r="G98" s="184" t="inlineStr">
        <is>
          <t>Diputado Distrito 20</t>
        </is>
      </c>
      <c r="H98" s="185" t="inlineStr">
        <is>
          <t>SI</t>
        </is>
      </c>
      <c r="I98" s="184" t="inlineStr"/>
    </row>
    <row r="99" ht="19.5" customHeight="1">
      <c r="A99" s="162" t="inlineStr">
        <is>
          <t>B38</t>
        </is>
      </c>
      <c r="B99" s="162" t="n">
        <v>114</v>
      </c>
      <c r="C99" s="162" t="n">
        <v>114</v>
      </c>
      <c r="D99" s="161" t="inlineStr">
        <is>
          <t>OPA</t>
        </is>
      </c>
      <c r="E99" s="161" t="inlineStr">
        <is>
          <t>Honorable Diputado</t>
        </is>
      </c>
      <c r="F99" s="161" t="inlineStr">
        <is>
          <t>Charpentier Rajcevich, Paz</t>
        </is>
      </c>
      <c r="G99" s="161" t="inlineStr">
        <is>
          <t>Diputado Distrito 20</t>
        </is>
      </c>
      <c r="H99" s="162" t="inlineStr">
        <is>
          <t>PENDIENTE</t>
        </is>
      </c>
      <c r="I99" s="161" t="inlineStr"/>
    </row>
    <row r="100" ht="19.5" customHeight="1">
      <c r="A100" s="185" t="inlineStr">
        <is>
          <t>B3</t>
        </is>
      </c>
      <c r="B100" s="185" t="n">
        <v>115</v>
      </c>
      <c r="C100" s="185" t="n">
        <v>115</v>
      </c>
      <c r="D100" s="184" t="inlineStr">
        <is>
          <t>OPA</t>
        </is>
      </c>
      <c r="E100" s="184" t="inlineStr">
        <is>
          <t>Honorable Diputado</t>
        </is>
      </c>
      <c r="F100" s="184" t="inlineStr">
        <is>
          <t>Muñoz González, Francesca</t>
        </is>
      </c>
      <c r="G100" s="184" t="inlineStr">
        <is>
          <t>Diputado Distrito 20</t>
        </is>
      </c>
      <c r="H100" s="185" t="inlineStr">
        <is>
          <t>SI</t>
        </is>
      </c>
      <c r="I100" s="184" t="inlineStr"/>
    </row>
    <row r="101" ht="19.5" customHeight="1">
      <c r="A101" s="162" t="inlineStr">
        <is>
          <t>B39</t>
        </is>
      </c>
      <c r="B101" s="162" t="n">
        <v>116</v>
      </c>
      <c r="C101" s="162" t="n">
        <v>116</v>
      </c>
      <c r="D101" s="161" t="inlineStr">
        <is>
          <t>OPA</t>
        </is>
      </c>
      <c r="E101" s="161" t="inlineStr">
        <is>
          <t>Honorable Diputado</t>
        </is>
      </c>
      <c r="F101" s="161" t="inlineStr">
        <is>
          <t>Ortíz Vera, Álvaro</t>
        </is>
      </c>
      <c r="G101" s="161" t="inlineStr">
        <is>
          <t>Diputado Distrito 20</t>
        </is>
      </c>
      <c r="H101" s="162" t="inlineStr">
        <is>
          <t>PENDIENTE</t>
        </is>
      </c>
      <c r="I101" s="161" t="inlineStr"/>
    </row>
    <row r="102" ht="19.5" customHeight="1">
      <c r="A102" s="185" t="inlineStr">
        <is>
          <t>B2</t>
        </is>
      </c>
      <c r="B102" s="185" t="n">
        <v>117</v>
      </c>
      <c r="C102" s="185" t="n">
        <v>117</v>
      </c>
      <c r="D102" s="184" t="inlineStr">
        <is>
          <t>OPA</t>
        </is>
      </c>
      <c r="E102" s="184" t="inlineStr">
        <is>
          <t>Honorable Diputado</t>
        </is>
      </c>
      <c r="F102" s="184" t="inlineStr">
        <is>
          <t>Pérez Cartes, Marlene</t>
        </is>
      </c>
      <c r="G102" s="184" t="inlineStr">
        <is>
          <t>Diputado Distrito 20</t>
        </is>
      </c>
      <c r="H102" s="185" t="inlineStr">
        <is>
          <t>SI</t>
        </is>
      </c>
      <c r="I102" s="184" t="inlineStr"/>
    </row>
    <row r="103" ht="19.5" customHeight="1">
      <c r="A103" s="162" t="inlineStr">
        <is>
          <t>B40</t>
        </is>
      </c>
      <c r="B103" s="162" t="n">
        <v>118</v>
      </c>
      <c r="C103" s="162" t="n">
        <v>118</v>
      </c>
      <c r="D103" s="161" t="inlineStr">
        <is>
          <t>OPA</t>
        </is>
      </c>
      <c r="E103" s="161" t="inlineStr">
        <is>
          <t>Honorable Diputado</t>
        </is>
      </c>
      <c r="F103" s="161" t="inlineStr">
        <is>
          <t>Rivas Villalobos, José</t>
        </is>
      </c>
      <c r="G103" s="161" t="inlineStr">
        <is>
          <t>Diputado Distrito 20</t>
        </is>
      </c>
      <c r="H103" s="162" t="inlineStr">
        <is>
          <t>SI</t>
        </is>
      </c>
      <c r="I103" s="161" t="inlineStr"/>
    </row>
    <row r="104" ht="19.5" customHeight="1">
      <c r="A104" s="185" t="inlineStr">
        <is>
          <t>B1</t>
        </is>
      </c>
      <c r="B104" s="185" t="n">
        <v>119</v>
      </c>
      <c r="C104" s="185" t="n">
        <v>119</v>
      </c>
      <c r="D104" s="184" t="inlineStr">
        <is>
          <t>OPA</t>
        </is>
      </c>
      <c r="E104" s="184" t="inlineStr">
        <is>
          <t>Honorable Diputado</t>
        </is>
      </c>
      <c r="F104" s="184" t="inlineStr">
        <is>
          <t>Betancurt Delgado, Lilian</t>
        </is>
      </c>
      <c r="G104" s="184" t="inlineStr">
        <is>
          <t>Diputado Distrito 21</t>
        </is>
      </c>
      <c r="H104" s="185" t="inlineStr">
        <is>
          <t>PENDIENTE</t>
        </is>
      </c>
      <c r="I104" s="184" t="inlineStr"/>
    </row>
    <row r="105" ht="19.5" customHeight="1">
      <c r="A105" s="162" t="inlineStr">
        <is>
          <t>B41</t>
        </is>
      </c>
      <c r="B105" s="162" t="n">
        <v>120</v>
      </c>
      <c r="C105" s="162" t="n">
        <v>120</v>
      </c>
      <c r="D105" s="161" t="inlineStr">
        <is>
          <t>OPA</t>
        </is>
      </c>
      <c r="E105" s="161" t="inlineStr">
        <is>
          <t>Honorable Diputado</t>
        </is>
      </c>
      <c r="F105" s="161" t="inlineStr">
        <is>
          <t>Pérez Olea, Joanna</t>
        </is>
      </c>
      <c r="G105" s="161" t="inlineStr">
        <is>
          <t>Diputado Distrito 21</t>
        </is>
      </c>
      <c r="H105" s="162" t="inlineStr">
        <is>
          <t>PENDIENTE</t>
        </is>
      </c>
      <c r="I105" s="161" t="inlineStr"/>
    </row>
    <row r="106" ht="19.5" customHeight="1">
      <c r="A106" s="185" t="inlineStr">
        <is>
          <t>C21</t>
        </is>
      </c>
      <c r="B106" s="185" t="n">
        <v>122</v>
      </c>
      <c r="C106" s="185" t="n">
        <v>122</v>
      </c>
      <c r="D106" s="184" t="inlineStr">
        <is>
          <t>OPA</t>
        </is>
      </c>
      <c r="E106" s="184" t="inlineStr">
        <is>
          <t>Honorable Diputado</t>
        </is>
      </c>
      <c r="F106" s="184" t="inlineStr">
        <is>
          <t>Urruticoechea Ríos, Cristóbal</t>
        </is>
      </c>
      <c r="G106" s="184" t="inlineStr">
        <is>
          <t>Diputado Distrito 21</t>
        </is>
      </c>
      <c r="H106" s="185" t="inlineStr">
        <is>
          <t>PENDIENTE</t>
        </is>
      </c>
      <c r="I106" s="184" t="inlineStr"/>
    </row>
    <row r="107" ht="19.5" customHeight="1">
      <c r="A107" s="162" t="inlineStr">
        <is>
          <t>C20</t>
        </is>
      </c>
      <c r="B107" s="162" t="n">
        <v>123</v>
      </c>
      <c r="C107" s="162" t="n">
        <v>123</v>
      </c>
      <c r="D107" s="161" t="inlineStr">
        <is>
          <t>OPA</t>
        </is>
      </c>
      <c r="E107" s="161" t="inlineStr">
        <is>
          <t>Honorable Diputado</t>
        </is>
      </c>
      <c r="F107" s="161" t="inlineStr">
        <is>
          <t>Weisse Novoa, Flor</t>
        </is>
      </c>
      <c r="G107" s="161" t="inlineStr">
        <is>
          <t>Diputado Distrito 21</t>
        </is>
      </c>
      <c r="H107" s="162" t="inlineStr">
        <is>
          <t>PENDIENTE</t>
        </is>
      </c>
      <c r="I107" s="161" t="inlineStr"/>
    </row>
    <row r="108" ht="19.5" customHeight="1">
      <c r="A108" s="185" t="inlineStr">
        <is>
          <t>C22</t>
        </is>
      </c>
      <c r="B108" s="185" t="n">
        <v>125</v>
      </c>
      <c r="C108" s="185" t="n">
        <v>125</v>
      </c>
      <c r="D108" s="184" t="inlineStr">
        <is>
          <t>OPA</t>
        </is>
      </c>
      <c r="E108" s="184" t="inlineStr">
        <is>
          <t>Subsecretario</t>
        </is>
      </c>
      <c r="F108" s="184" t="inlineStr">
        <is>
          <t>Álvarez Aguirre, Rodrigo</t>
        </is>
      </c>
      <c r="G108" s="184" t="inlineStr">
        <is>
          <t>*Subsecretario de Defensa</t>
        </is>
      </c>
      <c r="H108" s="185" t="inlineStr">
        <is>
          <t>SI</t>
        </is>
      </c>
      <c r="I108" s="184" t="inlineStr"/>
    </row>
    <row r="109" ht="19.5" customHeight="1">
      <c r="A109" s="162" t="inlineStr">
        <is>
          <t>C19</t>
        </is>
      </c>
      <c r="B109" s="162" t="n">
        <v>126</v>
      </c>
      <c r="C109" s="162" t="n">
        <v>126</v>
      </c>
      <c r="D109" s="161" t="inlineStr">
        <is>
          <t>OPA</t>
        </is>
      </c>
      <c r="E109" s="161" t="inlineStr">
        <is>
          <t>Subsecretario</t>
        </is>
      </c>
      <c r="F109" s="161" t="inlineStr">
        <is>
          <t>Bolívar Romero, Christian</t>
        </is>
      </c>
      <c r="G109" s="161" t="inlineStr">
        <is>
          <t>*Subsecretario de las Fuerzas Armadas</t>
        </is>
      </c>
      <c r="H109" s="162" t="inlineStr">
        <is>
          <t>SI</t>
        </is>
      </c>
      <c r="I109" s="161" t="inlineStr"/>
    </row>
    <row r="110" ht="19.5" customHeight="1">
      <c r="A110" s="185" t="inlineStr">
        <is>
          <t>C23</t>
        </is>
      </c>
      <c r="B110" s="185" t="n">
        <v>130</v>
      </c>
      <c r="C110" s="185" t="n">
        <v>130</v>
      </c>
      <c r="D110" s="184" t="inlineStr">
        <is>
          <t>OPA</t>
        </is>
      </c>
      <c r="E110" s="184" t="inlineStr">
        <is>
          <t>Subsecretario</t>
        </is>
      </c>
      <c r="F110" s="184" t="inlineStr">
        <is>
          <t>Araos Bralic, Rafael</t>
        </is>
      </c>
      <c r="G110" s="184" t="inlineStr">
        <is>
          <t>Subsecretaria de Ciencia, Tecnología, Conocimiento e Innovación</t>
        </is>
      </c>
      <c r="H110" s="185" t="inlineStr">
        <is>
          <t>SI</t>
        </is>
      </c>
      <c r="I110" s="184" t="inlineStr"/>
    </row>
    <row r="111" ht="19.5" customHeight="1">
      <c r="A111" s="162" t="inlineStr">
        <is>
          <t>C18</t>
        </is>
      </c>
      <c r="B111" s="162" t="n">
        <v>131</v>
      </c>
      <c r="C111" s="162" t="n">
        <v>131</v>
      </c>
      <c r="D111" s="161" t="inlineStr">
        <is>
          <t>OPA</t>
        </is>
      </c>
      <c r="E111" s="161" t="inlineStr">
        <is>
          <t>Vicealmirante</t>
        </is>
      </c>
      <c r="F111" s="161" t="inlineStr">
        <is>
          <t>Cacho Morán, Julio</t>
        </is>
      </c>
      <c r="G111" s="161" t="inlineStr">
        <is>
          <t>*Jefe del Estado Mayor de la Armada de Perú</t>
        </is>
      </c>
      <c r="H111" s="162" t="inlineStr">
        <is>
          <t>SI</t>
        </is>
      </c>
      <c r="I111" s="161" t="inlineStr"/>
    </row>
    <row r="112" ht="19.5" customHeight="1">
      <c r="A112" s="185" t="inlineStr">
        <is>
          <t>C24</t>
        </is>
      </c>
      <c r="B112" s="185" t="n">
        <v>134</v>
      </c>
      <c r="C112" s="185" t="n">
        <v>134</v>
      </c>
      <c r="D112" s="184" t="inlineStr">
        <is>
          <t>OPA</t>
        </is>
      </c>
      <c r="E112" s="184" t="inlineStr"/>
      <c r="F112" s="184" t="inlineStr">
        <is>
          <t>Ugarte Millán, Catalina</t>
        </is>
      </c>
      <c r="G112" s="184" t="inlineStr">
        <is>
          <t>Jefe Gabinete Precidencial</t>
        </is>
      </c>
      <c r="H112" s="185" t="inlineStr">
        <is>
          <t>PENDIENTE</t>
        </is>
      </c>
      <c r="I112" s="184" t="inlineStr"/>
    </row>
    <row r="113" ht="19.5" customHeight="1">
      <c r="A113" s="162" t="inlineStr">
        <is>
          <t>C17</t>
        </is>
      </c>
      <c r="B113" s="162" t="n">
        <v>135</v>
      </c>
      <c r="C113" s="162" t="n">
        <v>135</v>
      </c>
      <c r="D113" s="161" t="inlineStr">
        <is>
          <t>OPA</t>
        </is>
      </c>
      <c r="E113" s="161" t="inlineStr">
        <is>
          <t>Presidente</t>
        </is>
      </c>
      <c r="F113" s="161" t="inlineStr">
        <is>
          <t>Mujica Castro, José Ignacio</t>
        </is>
      </c>
      <c r="G113" s="161" t="inlineStr">
        <is>
          <t>Vicepresidente Corfo</t>
        </is>
      </c>
      <c r="H113" s="162" t="inlineStr">
        <is>
          <t>SI</t>
        </is>
      </c>
      <c r="I113" s="161" t="inlineStr"/>
    </row>
    <row r="114" ht="19.5" customHeight="1">
      <c r="A114" s="185" t="inlineStr">
        <is>
          <t>C25</t>
        </is>
      </c>
      <c r="B114" s="185" t="n">
        <v>136</v>
      </c>
      <c r="C114" s="185" t="n">
        <v>136</v>
      </c>
      <c r="D114" s="184" t="inlineStr">
        <is>
          <t>OPA</t>
        </is>
      </c>
      <c r="E114" s="184" t="inlineStr">
        <is>
          <t>Señor</t>
        </is>
      </c>
      <c r="F114" s="184" t="inlineStr">
        <is>
          <t>Zapata González, Elizabeth</t>
        </is>
      </c>
      <c r="G114" s="184" t="inlineStr">
        <is>
          <t>Directora Desarrollo Tecnológico Corfo y Directora Ejecutiva Comité de Construcción Naval</t>
        </is>
      </c>
      <c r="H114" s="185" t="inlineStr">
        <is>
          <t>SI</t>
        </is>
      </c>
      <c r="I114" s="184" t="inlineStr"/>
    </row>
    <row r="115" ht="19.5" customHeight="1">
      <c r="A115" s="162" t="inlineStr">
        <is>
          <t>C16</t>
        </is>
      </c>
      <c r="B115" s="162" t="n">
        <v>137</v>
      </c>
      <c r="C115" s="162" t="n">
        <v>137</v>
      </c>
      <c r="D115" s="161" t="inlineStr">
        <is>
          <t>OPA</t>
        </is>
      </c>
      <c r="E115" s="161" t="inlineStr"/>
      <c r="F115" s="161" t="inlineStr">
        <is>
          <t>Browne Hurtado, Santiago</t>
        </is>
      </c>
      <c r="G115" s="161" t="inlineStr">
        <is>
          <t>Gerente de Asuntos Estratégicos (s) de Corfo</t>
        </is>
      </c>
      <c r="H115" s="162" t="inlineStr">
        <is>
          <t>SI</t>
        </is>
      </c>
      <c r="I115" s="161" t="inlineStr"/>
    </row>
    <row r="116" ht="19.5" customHeight="1">
      <c r="A116" s="185" t="inlineStr">
        <is>
          <t>C26</t>
        </is>
      </c>
      <c r="B116" s="185" t="n">
        <v>140</v>
      </c>
      <c r="C116" s="185" t="n">
        <v>140</v>
      </c>
      <c r="D116" s="184" t="inlineStr">
        <is>
          <t>OPA</t>
        </is>
      </c>
      <c r="E116" s="184" t="inlineStr"/>
      <c r="F116" s="184" t="inlineStr">
        <is>
          <t>Coronado, Carla</t>
        </is>
      </c>
      <c r="G116" s="184" t="inlineStr">
        <is>
          <t>Asesora Ministerio Consejo Directivo de Construcción Naval</t>
        </is>
      </c>
      <c r="H116" s="185" t="inlineStr">
        <is>
          <t>PENDIENTE</t>
        </is>
      </c>
      <c r="I116" s="184" t="inlineStr"/>
    </row>
    <row r="117" ht="19.5" customHeight="1">
      <c r="A117" s="162" t="inlineStr">
        <is>
          <t>C15</t>
        </is>
      </c>
      <c r="B117" s="162" t="n">
        <v>141</v>
      </c>
      <c r="C117" s="162" t="n">
        <v>141</v>
      </c>
      <c r="D117" s="161" t="inlineStr">
        <is>
          <t>OPA</t>
        </is>
      </c>
      <c r="E117" s="161" t="inlineStr"/>
      <c r="F117" s="161" t="inlineStr">
        <is>
          <t>Hentzschel, Fernando</t>
        </is>
      </c>
      <c r="G117" s="161" t="inlineStr">
        <is>
          <t>Gerente de Capacidades Tecnológicas Consejo Directivo de Construcción Naval</t>
        </is>
      </c>
      <c r="H117" s="162" t="inlineStr">
        <is>
          <t>PENDIENTE</t>
        </is>
      </c>
      <c r="I117" s="161" t="inlineStr"/>
    </row>
    <row r="118" ht="19.5" customHeight="1">
      <c r="A118" s="185" t="inlineStr">
        <is>
          <t>C27</t>
        </is>
      </c>
      <c r="B118" s="185" t="n">
        <v>145</v>
      </c>
      <c r="C118" s="185" t="n">
        <v>145</v>
      </c>
      <c r="D118" s="184" t="inlineStr">
        <is>
          <t>OPA</t>
        </is>
      </c>
      <c r="E118" s="184" t="inlineStr"/>
      <c r="F118" s="184" t="inlineStr">
        <is>
          <t>Gómez, José Pablo</t>
        </is>
      </c>
      <c r="G118" s="184" t="inlineStr">
        <is>
          <t>Dirección de Presupuesto</t>
        </is>
      </c>
      <c r="H118" s="185" t="inlineStr">
        <is>
          <t>PENDIENTE</t>
        </is>
      </c>
      <c r="I118" s="184" t="inlineStr"/>
    </row>
    <row r="119" ht="19.5" customHeight="1">
      <c r="A119" s="162" t="inlineStr">
        <is>
          <t>C14</t>
        </is>
      </c>
      <c r="B119" s="162" t="n">
        <v>146</v>
      </c>
      <c r="C119" s="162" t="n">
        <v>146</v>
      </c>
      <c r="D119" s="161" t="inlineStr">
        <is>
          <t>OPA</t>
        </is>
      </c>
      <c r="E119" s="161" t="inlineStr">
        <is>
          <t>Señor</t>
        </is>
      </c>
      <c r="F119" s="161" t="inlineStr">
        <is>
          <t>Llodrá Vial, José Ignacio</t>
        </is>
      </c>
      <c r="G119" s="161" t="inlineStr">
        <is>
          <t>Subdirector de Racionalización y Función Pública</t>
        </is>
      </c>
      <c r="H119" s="162" t="inlineStr">
        <is>
          <t>PENDIENTE</t>
        </is>
      </c>
      <c r="I119" s="161" t="inlineStr"/>
    </row>
    <row r="120" ht="19.5" customHeight="1">
      <c r="A120" s="185" t="inlineStr">
        <is>
          <t>C28</t>
        </is>
      </c>
      <c r="B120" s="185" t="n">
        <v>147</v>
      </c>
      <c r="C120" s="185" t="n">
        <v>147</v>
      </c>
      <c r="D120" s="184" t="inlineStr">
        <is>
          <t>OPA</t>
        </is>
      </c>
      <c r="E120" s="184" t="inlineStr">
        <is>
          <t>Señor</t>
        </is>
      </c>
      <c r="F120" s="184" t="inlineStr">
        <is>
          <t>López Lara, Andrés</t>
        </is>
      </c>
      <c r="G120" s="184" t="inlineStr">
        <is>
          <t>Director Instituto Antártico Chileno</t>
        </is>
      </c>
      <c r="H120" s="185" t="inlineStr">
        <is>
          <t>PENDIENTE</t>
        </is>
      </c>
      <c r="I120" s="184" t="inlineStr"/>
    </row>
    <row r="121" ht="19.5" customHeight="1">
      <c r="A121" s="162" t="inlineStr">
        <is>
          <t>C13</t>
        </is>
      </c>
      <c r="B121" s="162" t="n">
        <v>153</v>
      </c>
      <c r="C121" s="162" t="n">
        <v>153</v>
      </c>
      <c r="D121" s="161" t="inlineStr">
        <is>
          <t>OPA</t>
        </is>
      </c>
      <c r="E121" s="161" t="inlineStr">
        <is>
          <t>Ministro</t>
        </is>
      </c>
      <c r="F121" s="161" t="inlineStr">
        <is>
          <t>Coopman Corral, Javier</t>
        </is>
      </c>
      <c r="G121" s="161" t="inlineStr">
        <is>
          <t>Jefe Gabinete Ministro de Defensa</t>
        </is>
      </c>
      <c r="H121" s="162" t="inlineStr">
        <is>
          <t>PENDIENTE</t>
        </is>
      </c>
      <c r="I121" s="161" t="inlineStr"/>
    </row>
    <row r="122" ht="19.5" customHeight="1">
      <c r="A122" s="185" t="inlineStr">
        <is>
          <t>C29</t>
        </is>
      </c>
      <c r="B122" s="185" t="n">
        <v>154</v>
      </c>
      <c r="C122" s="185" t="n">
        <v>154</v>
      </c>
      <c r="D122" s="184" t="inlineStr">
        <is>
          <t>OPA</t>
        </is>
      </c>
      <c r="E122" s="184" t="inlineStr">
        <is>
          <t>Subsecretario</t>
        </is>
      </c>
      <c r="F122" s="184" t="inlineStr">
        <is>
          <t>Carvajal Madariaga, Bárbara</t>
        </is>
      </c>
      <c r="G122" s="184" t="inlineStr">
        <is>
          <t>Jefa de Gabinete Subsecretario para las FF.AA.</t>
        </is>
      </c>
      <c r="H122" s="185" t="inlineStr">
        <is>
          <t>PENDIENTE</t>
        </is>
      </c>
      <c r="I122" s="184" t="inlineStr"/>
    </row>
    <row r="123" ht="19.5" customHeight="1">
      <c r="A123" s="162" t="inlineStr">
        <is>
          <t>C12</t>
        </is>
      </c>
      <c r="B123" s="162" t="n">
        <v>155</v>
      </c>
      <c r="C123" s="162" t="n">
        <v>155</v>
      </c>
      <c r="D123" s="161" t="inlineStr">
        <is>
          <t>OPA</t>
        </is>
      </c>
      <c r="E123" s="161" t="inlineStr">
        <is>
          <t>Subsecretario</t>
        </is>
      </c>
      <c r="F123" s="161" t="inlineStr">
        <is>
          <t>Lira, Pablo</t>
        </is>
      </c>
      <c r="G123" s="161" t="inlineStr">
        <is>
          <t>Jefe Gabinete Subsecretario de Defensa</t>
        </is>
      </c>
      <c r="H123" s="162" t="inlineStr">
        <is>
          <t>PENDIENTE</t>
        </is>
      </c>
      <c r="I123" s="161" t="inlineStr"/>
    </row>
    <row r="124" ht="19.5" customHeight="1">
      <c r="A124" s="185" t="inlineStr">
        <is>
          <t>C30</t>
        </is>
      </c>
      <c r="B124" s="185" t="n">
        <v>157</v>
      </c>
      <c r="C124" s="185" t="n">
        <v>157</v>
      </c>
      <c r="D124" s="184" t="inlineStr">
        <is>
          <t>OPA</t>
        </is>
      </c>
      <c r="E124" s="184" t="inlineStr"/>
      <c r="F124" s="184" t="inlineStr">
        <is>
          <t>Irarrázabal Alfonso, Alejandro</t>
        </is>
      </c>
      <c r="G124" s="184" t="inlineStr">
        <is>
          <t>Jefe Asesor Presidencial</t>
        </is>
      </c>
      <c r="H124" s="185" t="inlineStr">
        <is>
          <t>PENDIENTE</t>
        </is>
      </c>
      <c r="I124" s="184" t="inlineStr"/>
    </row>
    <row r="125" ht="19.5" customHeight="1">
      <c r="A125" s="162" t="inlineStr">
        <is>
          <t>C11</t>
        </is>
      </c>
      <c r="B125" s="162" t="n">
        <v>158</v>
      </c>
      <c r="C125" s="162" t="n">
        <v>158</v>
      </c>
      <c r="D125" s="161" t="inlineStr">
        <is>
          <t>OPA</t>
        </is>
      </c>
      <c r="E125" s="161" t="inlineStr"/>
      <c r="F125" s="161" t="inlineStr">
        <is>
          <t>Leiva Larrañaga, Constanza</t>
        </is>
      </c>
      <c r="G125" s="161" t="inlineStr">
        <is>
          <t>T2 RNY</t>
        </is>
      </c>
      <c r="H125" s="162" t="inlineStr">
        <is>
          <t>SI</t>
        </is>
      </c>
      <c r="I125" s="161" t="inlineStr"/>
    </row>
    <row r="126" ht="19.5" customHeight="1">
      <c r="A126" s="185" t="inlineStr">
        <is>
          <t>C31</t>
        </is>
      </c>
      <c r="B126" s="185" t="n">
        <v>159</v>
      </c>
      <c r="C126" s="185" t="n">
        <v>159</v>
      </c>
      <c r="D126" s="184" t="inlineStr">
        <is>
          <t>OPA</t>
        </is>
      </c>
      <c r="E126" s="184" t="inlineStr"/>
      <c r="F126" s="184" t="inlineStr">
        <is>
          <t>Leiva Larrañaga, Marcela Paz</t>
        </is>
      </c>
      <c r="G126" s="184" t="inlineStr">
        <is>
          <t>Hija Madrina</t>
        </is>
      </c>
      <c r="H126" s="185" t="inlineStr">
        <is>
          <t>SI</t>
        </is>
      </c>
      <c r="I126" s="184" t="inlineStr"/>
    </row>
    <row r="127" ht="19.5" customHeight="1">
      <c r="A127" s="162" t="inlineStr">
        <is>
          <t>C10</t>
        </is>
      </c>
      <c r="B127" s="162" t="n">
        <v>160</v>
      </c>
      <c r="C127" s="162" t="n">
        <v>160</v>
      </c>
      <c r="D127" s="161" t="inlineStr">
        <is>
          <t>OPA</t>
        </is>
      </c>
      <c r="E127" s="161" t="inlineStr"/>
      <c r="F127" s="161" t="inlineStr">
        <is>
          <t>Pérez Cruz, Matias</t>
        </is>
      </c>
      <c r="G127" s="161" t="inlineStr">
        <is>
          <t>Gerenete Perezcruz</t>
        </is>
      </c>
      <c r="H127" s="162" t="inlineStr">
        <is>
          <t>SI</t>
        </is>
      </c>
      <c r="I127" s="161" t="inlineStr"/>
    </row>
    <row r="128" ht="19.5" customHeight="1">
      <c r="A128" s="185" t="inlineStr">
        <is>
          <t>C32</t>
        </is>
      </c>
      <c r="B128" s="185" t="n">
        <v>163</v>
      </c>
      <c r="C128" s="185" t="n">
        <v>163</v>
      </c>
      <c r="D128" s="184" t="inlineStr">
        <is>
          <t>OPA</t>
        </is>
      </c>
      <c r="E128" s="184" t="inlineStr">
        <is>
          <t>Señor</t>
        </is>
      </c>
      <c r="F128" s="184" t="inlineStr">
        <is>
          <t>Cornejo, Eugenio</t>
        </is>
      </c>
      <c r="G128" s="184" t="inlineStr">
        <is>
          <t>Presidente Mutual de Seguros de Chile</t>
        </is>
      </c>
      <c r="H128" s="185" t="inlineStr">
        <is>
          <t>SI</t>
        </is>
      </c>
      <c r="I128" s="184" t="inlineStr"/>
    </row>
    <row r="129" ht="19.5" customHeight="1">
      <c r="A129" s="162" t="inlineStr">
        <is>
          <t>C9</t>
        </is>
      </c>
      <c r="B129" s="162" t="n">
        <v>164</v>
      </c>
      <c r="C129" s="162" t="n">
        <v>164</v>
      </c>
      <c r="D129" s="161" t="inlineStr">
        <is>
          <t>OPA</t>
        </is>
      </c>
      <c r="E129" s="161" t="inlineStr">
        <is>
          <t>Señor</t>
        </is>
      </c>
      <c r="F129" s="161" t="inlineStr">
        <is>
          <t>Leiva Larrañaga, Vicente</t>
        </is>
      </c>
      <c r="G129" s="161" t="inlineStr">
        <is>
          <t>Hijo Madrina</t>
        </is>
      </c>
      <c r="H129" s="162" t="inlineStr">
        <is>
          <t>SI</t>
        </is>
      </c>
      <c r="I129" s="161" t="inlineStr"/>
    </row>
    <row r="130" ht="19.5" customHeight="1">
      <c r="A130" s="185" t="inlineStr">
        <is>
          <t>C33</t>
        </is>
      </c>
      <c r="B130" s="185" t="n">
        <v>167</v>
      </c>
      <c r="C130" s="185" t="n">
        <v>167</v>
      </c>
      <c r="D130" s="184" t="inlineStr">
        <is>
          <t>OPA</t>
        </is>
      </c>
      <c r="E130" s="184" t="inlineStr">
        <is>
          <t>Señora</t>
        </is>
      </c>
      <c r="F130" s="184" t="inlineStr">
        <is>
          <t>Quijada Pérez, Cecy Sirena</t>
        </is>
      </c>
      <c r="G130" s="184" t="inlineStr">
        <is>
          <t>Esposa del Jefe estado mayor de la Armada de Perú.</t>
        </is>
      </c>
      <c r="H130" s="185" t="inlineStr">
        <is>
          <t>SI</t>
        </is>
      </c>
      <c r="I130" s="184" t="inlineStr"/>
    </row>
    <row r="131" ht="19.5" customHeight="1">
      <c r="A131" s="162" t="inlineStr">
        <is>
          <t>C8</t>
        </is>
      </c>
      <c r="B131" s="162" t="n">
        <v>168</v>
      </c>
      <c r="C131" s="162" t="n">
        <v>168</v>
      </c>
      <c r="D131" s="161" t="inlineStr">
        <is>
          <t>OPA</t>
        </is>
      </c>
      <c r="E131" s="161" t="inlineStr">
        <is>
          <t>Señor</t>
        </is>
      </c>
      <c r="F131" s="161" t="inlineStr">
        <is>
          <t>Alcorta, Francisco</t>
        </is>
      </c>
      <c r="G131" s="161" t="inlineStr">
        <is>
          <t>Asesor politico estrategico MINDEF</t>
        </is>
      </c>
      <c r="H131" s="162" t="inlineStr">
        <is>
          <t>PENDIENTE</t>
        </is>
      </c>
      <c r="I131" s="161" t="inlineStr"/>
    </row>
    <row r="132" ht="19.5" customHeight="1">
      <c r="A132" s="185" t="inlineStr">
        <is>
          <t>C34</t>
        </is>
      </c>
      <c r="B132" s="185" t="n">
        <v>170</v>
      </c>
      <c r="C132" s="185" t="n">
        <v>170</v>
      </c>
      <c r="D132" s="184" t="inlineStr">
        <is>
          <t>OPA</t>
        </is>
      </c>
      <c r="E132" s="184" t="inlineStr">
        <is>
          <t>Señor</t>
        </is>
      </c>
      <c r="F132" s="184" t="inlineStr">
        <is>
          <t>Jerez, Sebastian</t>
        </is>
      </c>
      <c r="G132" s="184" t="inlineStr">
        <is>
          <t>Gerente General Farmacia Cruz Verde</t>
        </is>
      </c>
      <c r="H132" s="185" t="inlineStr">
        <is>
          <t>PENDIENTE</t>
        </is>
      </c>
      <c r="I132" s="184" t="inlineStr"/>
    </row>
    <row r="133" ht="19.5" customHeight="1">
      <c r="A133" s="162" t="inlineStr">
        <is>
          <t>C7</t>
        </is>
      </c>
      <c r="B133" s="162" t="n">
        <v>177</v>
      </c>
      <c r="C133" s="162" t="n">
        <v>177</v>
      </c>
      <c r="D133" s="161" t="inlineStr">
        <is>
          <t>OPA</t>
        </is>
      </c>
      <c r="E133" s="161" t="inlineStr">
        <is>
          <t>Señora</t>
        </is>
      </c>
      <c r="F133" s="161" t="inlineStr">
        <is>
          <t>Pérez, Constanza</t>
        </is>
      </c>
      <c r="G133" s="161" t="inlineStr">
        <is>
          <t>Asesora Económica MINDEF</t>
        </is>
      </c>
      <c r="H133" s="162" t="inlineStr">
        <is>
          <t>PENDIENTE</t>
        </is>
      </c>
      <c r="I133" s="161" t="inlineStr"/>
    </row>
    <row r="134" ht="19.5" customHeight="1">
      <c r="A134" s="185" t="inlineStr">
        <is>
          <t>C35</t>
        </is>
      </c>
      <c r="B134" s="185" t="n">
        <v>178</v>
      </c>
      <c r="C134" s="185" t="n">
        <v>178</v>
      </c>
      <c r="D134" s="184" t="inlineStr">
        <is>
          <t>OPA/ASMAR</t>
        </is>
      </c>
      <c r="E134" s="184" t="inlineStr">
        <is>
          <t>Capitán de Navío RL</t>
        </is>
      </c>
      <c r="F134" s="184" t="inlineStr">
        <is>
          <t>Jarpa Parada, José Fernando</t>
        </is>
      </c>
      <c r="G134" s="184" t="inlineStr">
        <is>
          <t>Jefe del Servicio Religioso de la Armada</t>
        </is>
      </c>
      <c r="H134" s="185" t="inlineStr">
        <is>
          <t>SI</t>
        </is>
      </c>
      <c r="I134" s="184" t="inlineStr"/>
    </row>
    <row r="135" ht="19.5" customHeight="1">
      <c r="A135" s="162" t="inlineStr">
        <is>
          <t>C6</t>
        </is>
      </c>
      <c r="B135" s="162" t="n">
        <v>179</v>
      </c>
      <c r="C135" s="162" t="n">
        <v>179</v>
      </c>
      <c r="D135" s="161" t="inlineStr">
        <is>
          <t>OPA/ASMAR</t>
        </is>
      </c>
      <c r="E135" s="161" t="inlineStr">
        <is>
          <t>Capellán Evangélico</t>
        </is>
      </c>
      <c r="F135" s="161" t="inlineStr">
        <is>
          <t>Recabarren Esparza, Vladimir</t>
        </is>
      </c>
      <c r="G135" s="161" t="inlineStr">
        <is>
          <t>Capellán Nacional Evangélico de la Armada</t>
        </is>
      </c>
      <c r="H135" s="162" t="inlineStr">
        <is>
          <t>SI</t>
        </is>
      </c>
      <c r="I135" s="161" t="inlineStr"/>
    </row>
    <row r="136" ht="19.5" customHeight="1">
      <c r="A136" s="185" t="inlineStr">
        <is>
          <t>C36</t>
        </is>
      </c>
      <c r="B136" s="185" t="n">
        <v>181</v>
      </c>
      <c r="C136" s="185" t="n">
        <v>181</v>
      </c>
      <c r="D136" s="184" t="inlineStr">
        <is>
          <t>OPA/ASMAR</t>
        </is>
      </c>
      <c r="E136" s="184" t="inlineStr">
        <is>
          <t>Seremi</t>
        </is>
      </c>
      <c r="F136" s="184" t="inlineStr">
        <is>
          <t>Piña Faúndez, José Eduardo</t>
        </is>
      </c>
      <c r="G136" s="184" t="inlineStr">
        <is>
          <t>Seremi Obras Públicas</t>
        </is>
      </c>
      <c r="H136" s="185" t="inlineStr">
        <is>
          <t>PENDIENTE</t>
        </is>
      </c>
      <c r="I136" s="184" t="inlineStr"/>
    </row>
    <row r="137" ht="19.5" customHeight="1">
      <c r="A137" s="162" t="inlineStr">
        <is>
          <t>C5</t>
        </is>
      </c>
      <c r="B137" s="162" t="n">
        <v>182</v>
      </c>
      <c r="C137" s="162" t="n">
        <v>182</v>
      </c>
      <c r="D137" s="161" t="inlineStr">
        <is>
          <t>OPA/ASMAR</t>
        </is>
      </c>
      <c r="E137" s="161" t="inlineStr">
        <is>
          <t>Seremi</t>
        </is>
      </c>
      <c r="F137" s="161" t="inlineStr">
        <is>
          <t>Ramirez Glade, Pedro</t>
        </is>
      </c>
      <c r="G137" s="161" t="inlineStr">
        <is>
          <t>Seremi de Ciencia, Tecnologías, Conocimidento e Innovación</t>
        </is>
      </c>
      <c r="H137" s="162" t="inlineStr">
        <is>
          <t>SI</t>
        </is>
      </c>
      <c r="I137" s="161" t="inlineStr"/>
    </row>
    <row r="138" ht="19.5" customHeight="1">
      <c r="A138" s="185" t="inlineStr">
        <is>
          <t>C37</t>
        </is>
      </c>
      <c r="B138" s="185" t="n">
        <v>184</v>
      </c>
      <c r="C138" s="185" t="n">
        <v>184</v>
      </c>
      <c r="D138" s="184" t="inlineStr">
        <is>
          <t>OPA/ASMAR</t>
        </is>
      </c>
      <c r="E138" s="184" t="inlineStr">
        <is>
          <t>Seremi</t>
        </is>
      </c>
      <c r="F138" s="184" t="inlineStr">
        <is>
          <t>Ruf Wilkomirsky, Ronald</t>
        </is>
      </c>
      <c r="G138" s="184" t="inlineStr">
        <is>
          <t>Seremi de Hacienda</t>
        </is>
      </c>
      <c r="H138" s="185" t="inlineStr">
        <is>
          <t>SI</t>
        </is>
      </c>
      <c r="I138" s="184" t="inlineStr"/>
    </row>
    <row r="139" ht="19.5" customHeight="1">
      <c r="A139" s="162" t="inlineStr">
        <is>
          <t>C4</t>
        </is>
      </c>
      <c r="B139" s="162" t="n">
        <v>185</v>
      </c>
      <c r="C139" s="162" t="n">
        <v>185</v>
      </c>
      <c r="D139" s="161" t="inlineStr">
        <is>
          <t>OPA/ASMAR</t>
        </is>
      </c>
      <c r="E139" s="161" t="inlineStr">
        <is>
          <t>BANCOS</t>
        </is>
      </c>
      <c r="F139" s="161" t="inlineStr">
        <is>
          <t>Farren Risopatrón, Mario</t>
        </is>
      </c>
      <c r="G139" s="161" t="inlineStr">
        <is>
          <t>Presidente Banco Estado</t>
        </is>
      </c>
      <c r="H139" s="162" t="inlineStr">
        <is>
          <t>PENDIENTE</t>
        </is>
      </c>
      <c r="I139" s="161" t="inlineStr"/>
    </row>
    <row r="140" ht="19.5" customHeight="1">
      <c r="A140" s="185" t="inlineStr">
        <is>
          <t>C38</t>
        </is>
      </c>
      <c r="B140" s="185" t="n">
        <v>186</v>
      </c>
      <c r="C140" s="185" t="n">
        <v>186</v>
      </c>
      <c r="D140" s="184" t="inlineStr">
        <is>
          <t>OPA/ASMAR</t>
        </is>
      </c>
      <c r="E140" s="184" t="inlineStr">
        <is>
          <t>Finanzas</t>
        </is>
      </c>
      <c r="F140" s="184" t="inlineStr">
        <is>
          <t>Ampuero Martínez, Katherine</t>
        </is>
      </c>
      <c r="G140" s="184" t="inlineStr">
        <is>
          <t>Directora Regional Aduana de Talcahuano</t>
        </is>
      </c>
      <c r="H140" s="185" t="inlineStr">
        <is>
          <t>SI</t>
        </is>
      </c>
      <c r="I140" s="184" t="inlineStr"/>
    </row>
    <row r="141" ht="19.5" customHeight="1">
      <c r="A141" s="162" t="inlineStr">
        <is>
          <t>C3</t>
        </is>
      </c>
      <c r="B141" s="162" t="n">
        <v>187</v>
      </c>
      <c r="C141" s="162" t="n">
        <v>187</v>
      </c>
      <c r="D141" s="161" t="inlineStr">
        <is>
          <t>OPA/ASMAR</t>
        </is>
      </c>
      <c r="E141" s="161" t="inlineStr">
        <is>
          <t>Rector</t>
        </is>
      </c>
      <c r="F141" s="161" t="inlineStr">
        <is>
          <t>Cleveland Cartes, Henry</t>
        </is>
      </c>
      <c r="G141" s="161" t="inlineStr">
        <is>
          <t>Director Ejecutivo ENAER</t>
        </is>
      </c>
      <c r="H141" s="162" t="inlineStr">
        <is>
          <t>SI</t>
        </is>
      </c>
      <c r="I141" s="161" t="inlineStr"/>
    </row>
    <row r="142" ht="19.5" customHeight="1">
      <c r="A142" s="185" t="inlineStr">
        <is>
          <t>C39</t>
        </is>
      </c>
      <c r="B142" s="185" t="n">
        <v>188</v>
      </c>
      <c r="C142" s="185" t="n">
        <v>188</v>
      </c>
      <c r="D142" s="184" t="inlineStr">
        <is>
          <t>OPA/ASMAR</t>
        </is>
      </c>
      <c r="E142" s="184" t="inlineStr">
        <is>
          <t>General de Brigada</t>
        </is>
      </c>
      <c r="F142" s="184" t="inlineStr">
        <is>
          <t>Vera Soto, Álvaro</t>
        </is>
      </c>
      <c r="G142" s="184" t="inlineStr">
        <is>
          <t>Director FAMAE</t>
        </is>
      </c>
      <c r="H142" s="185" t="inlineStr">
        <is>
          <t>PENDIENTE</t>
        </is>
      </c>
      <c r="I142" s="184" t="inlineStr"/>
    </row>
    <row r="143" ht="19.5" customHeight="1">
      <c r="A143" s="162" t="inlineStr">
        <is>
          <t>C2</t>
        </is>
      </c>
      <c r="B143" s="162" t="n">
        <v>189</v>
      </c>
      <c r="C143" s="162" t="n">
        <v>189</v>
      </c>
      <c r="D143" s="161" t="inlineStr">
        <is>
          <t>OPA/DGSA</t>
        </is>
      </c>
      <c r="E143" s="161" t="inlineStr">
        <is>
          <t>Vicealmirante</t>
        </is>
      </c>
      <c r="F143" s="161" t="inlineStr">
        <is>
          <t>Pires, Jorge</t>
        </is>
      </c>
      <c r="G143" s="161" t="inlineStr">
        <is>
          <t>Superintendente del Material Armada de Portugal</t>
        </is>
      </c>
      <c r="H143" s="162" t="inlineStr">
        <is>
          <t>SI</t>
        </is>
      </c>
      <c r="I143" s="161" t="inlineStr"/>
    </row>
    <row r="144" ht="19.5" customHeight="1">
      <c r="A144" s="185" t="inlineStr">
        <is>
          <t>C40</t>
        </is>
      </c>
      <c r="B144" s="185" t="n">
        <v>190</v>
      </c>
      <c r="C144" s="185" t="n">
        <v>190</v>
      </c>
      <c r="D144" s="184" t="inlineStr">
        <is>
          <t>OPA/DGSA</t>
        </is>
      </c>
      <c r="E144" s="184" t="inlineStr">
        <is>
          <t>Contraalmirante</t>
        </is>
      </c>
      <c r="F144" s="184" t="inlineStr">
        <is>
          <t>Costa, Joao</t>
        </is>
      </c>
      <c r="G144" s="184" t="inlineStr">
        <is>
          <t>Director de los Navios Armada de Portugal</t>
        </is>
      </c>
      <c r="H144" s="185" t="inlineStr">
        <is>
          <t>SI</t>
        </is>
      </c>
      <c r="I144" s="184" t="inlineStr"/>
    </row>
    <row r="145" ht="19.5" customHeight="1">
      <c r="A145" s="162" t="inlineStr">
        <is>
          <t>C1</t>
        </is>
      </c>
      <c r="B145" s="162" t="n">
        <v>191</v>
      </c>
      <c r="C145" s="162" t="n">
        <v>191</v>
      </c>
      <c r="D145" s="161" t="inlineStr">
        <is>
          <t>OPA/DGSA</t>
        </is>
      </c>
      <c r="E145" s="161" t="inlineStr">
        <is>
          <t>Rector</t>
        </is>
      </c>
      <c r="F145" s="161" t="inlineStr">
        <is>
          <t>Bunster Weitzmann, Claudio</t>
        </is>
      </c>
      <c r="G145" s="161" t="inlineStr">
        <is>
          <t>Director Centro Estudios Cientificos CECs</t>
        </is>
      </c>
      <c r="H145" s="162" t="inlineStr">
        <is>
          <t>PENDIENTE</t>
        </is>
      </c>
      <c r="I145" s="161" t="inlineStr"/>
    </row>
    <row r="146" ht="19.5" customHeight="1">
      <c r="A146" s="185" t="inlineStr">
        <is>
          <t>C41</t>
        </is>
      </c>
      <c r="B146" s="185" t="n">
        <v>192</v>
      </c>
      <c r="C146" s="185" t="n">
        <v>192</v>
      </c>
      <c r="D146" s="184" t="inlineStr">
        <is>
          <t>OPA/DGSA</t>
        </is>
      </c>
      <c r="E146" s="184" t="inlineStr">
        <is>
          <t>Rector</t>
        </is>
      </c>
      <c r="F146" s="184" t="inlineStr">
        <is>
          <t>Casassa Rogazinski, Gino</t>
        </is>
      </c>
      <c r="G146" s="184" t="inlineStr">
        <is>
          <t>Director del INACH</t>
        </is>
      </c>
      <c r="H146" s="185" t="inlineStr">
        <is>
          <t>SI</t>
        </is>
      </c>
      <c r="I146" s="184" t="inlineStr"/>
    </row>
    <row r="147" ht="19.5" customHeight="1">
      <c r="A147" s="162" t="inlineStr">
        <is>
          <t>D13</t>
        </is>
      </c>
      <c r="B147" s="162" t="n">
        <v>193</v>
      </c>
      <c r="C147" s="162" t="n">
        <v>193</v>
      </c>
      <c r="D147" s="161" t="inlineStr">
        <is>
          <t>OPA/DGSA</t>
        </is>
      </c>
      <c r="E147" s="161" t="inlineStr">
        <is>
          <t>General de División</t>
        </is>
      </c>
      <c r="F147" s="161" t="inlineStr">
        <is>
          <t>Cabrera Osorio, Rafael</t>
        </is>
      </c>
      <c r="G147" s="161" t="inlineStr">
        <is>
          <t>Cmdte. Apoyo a la Fuerza del Ejército</t>
        </is>
      </c>
      <c r="H147" s="162" t="inlineStr">
        <is>
          <t>PENDIENTE</t>
        </is>
      </c>
      <c r="I147" s="161" t="inlineStr"/>
    </row>
    <row r="148" ht="19.5" customHeight="1">
      <c r="A148" s="185" t="inlineStr">
        <is>
          <t>D29</t>
        </is>
      </c>
      <c r="B148" s="185" t="n">
        <v>195</v>
      </c>
      <c r="C148" s="185" t="n">
        <v>195</v>
      </c>
      <c r="D148" s="184" t="inlineStr">
        <is>
          <t>OPA/DGSA</t>
        </is>
      </c>
      <c r="E148" s="184" t="inlineStr">
        <is>
          <t>Rector</t>
        </is>
      </c>
      <c r="F148" s="184" t="inlineStr">
        <is>
          <t>Reveco Gómez, Jeannette</t>
        </is>
      </c>
      <c r="G148" s="184" t="inlineStr">
        <is>
          <t>Directora Nacional (s) de la Dirección Nacional de Obras Portuarias</t>
        </is>
      </c>
      <c r="H148" s="185" t="inlineStr">
        <is>
          <t>PENDIENTE</t>
        </is>
      </c>
      <c r="I148" s="184" t="inlineStr"/>
    </row>
    <row r="149" ht="19.5" customHeight="1">
      <c r="A149" s="162" t="inlineStr">
        <is>
          <t>D12</t>
        </is>
      </c>
      <c r="B149" s="162" t="n">
        <v>196</v>
      </c>
      <c r="C149" s="162" t="n">
        <v>196</v>
      </c>
      <c r="D149" s="161" t="inlineStr">
        <is>
          <t>OPA/CIVILES</t>
        </is>
      </c>
      <c r="E149" s="161" t="inlineStr">
        <is>
          <t>Alcalde</t>
        </is>
      </c>
      <c r="F149" s="161" t="inlineStr">
        <is>
          <t>Muñoz Uribe, Héctor</t>
        </is>
      </c>
      <c r="G149" s="161" t="inlineStr">
        <is>
          <t>Alcalde Ilustre Municipalidad de Concepción</t>
        </is>
      </c>
      <c r="H149" s="162" t="inlineStr">
        <is>
          <t>PENDIENTE</t>
        </is>
      </c>
      <c r="I149" s="161" t="inlineStr"/>
    </row>
    <row r="150" ht="19.5" customHeight="1">
      <c r="A150" s="185" t="inlineStr">
        <is>
          <t>D30</t>
        </is>
      </c>
      <c r="B150" s="185" t="n">
        <v>197</v>
      </c>
      <c r="C150" s="185" t="n">
        <v>197</v>
      </c>
      <c r="D150" s="184" t="inlineStr">
        <is>
          <t>OPA/CIVILES</t>
        </is>
      </c>
      <c r="E150" s="184" t="inlineStr">
        <is>
          <t>Alcalde</t>
        </is>
      </c>
      <c r="F150" s="184" t="inlineStr">
        <is>
          <t>Rivera Morales, Miguel</t>
        </is>
      </c>
      <c r="G150" s="184" t="inlineStr">
        <is>
          <t>Alcalde Ilustre Municipalidad de Hualpén</t>
        </is>
      </c>
      <c r="H150" s="185" t="inlineStr">
        <is>
          <t>SI</t>
        </is>
      </c>
      <c r="I150" s="184" t="inlineStr"/>
    </row>
    <row r="151" ht="19.5" customHeight="1">
      <c r="A151" s="162" t="inlineStr">
        <is>
          <t>D11</t>
        </is>
      </c>
      <c r="B151" s="162" t="n">
        <v>198</v>
      </c>
      <c r="C151" s="162" t="n">
        <v>198</v>
      </c>
      <c r="D151" s="161" t="inlineStr">
        <is>
          <t>OPA/CIVILES</t>
        </is>
      </c>
      <c r="E151" s="161" t="inlineStr">
        <is>
          <t>Alcalde</t>
        </is>
      </c>
      <c r="F151" s="161" t="inlineStr">
        <is>
          <t>Saavedra Bustos, Eduardo</t>
        </is>
      </c>
      <c r="G151" s="161" t="inlineStr">
        <is>
          <t>Alcalde Ilustre Municipalidad de Talcahuano</t>
        </is>
      </c>
      <c r="H151" s="162" t="inlineStr">
        <is>
          <t>SI</t>
        </is>
      </c>
      <c r="I151" s="161" t="inlineStr"/>
    </row>
    <row r="152" ht="19.5" customHeight="1">
      <c r="A152" s="185" t="inlineStr">
        <is>
          <t>D31</t>
        </is>
      </c>
      <c r="B152" s="185" t="n">
        <v>199</v>
      </c>
      <c r="C152" s="185" t="n">
        <v>199</v>
      </c>
      <c r="D152" s="184" t="inlineStr">
        <is>
          <t>OPA/CIVILES</t>
        </is>
      </c>
      <c r="E152" s="184" t="inlineStr">
        <is>
          <t>Alcalde</t>
        </is>
      </c>
      <c r="F152" s="184" t="inlineStr">
        <is>
          <t>Amtmann Fecci, Carla</t>
        </is>
      </c>
      <c r="G152" s="184" t="inlineStr">
        <is>
          <t>Alcaldesa de Valdivia</t>
        </is>
      </c>
      <c r="H152" s="185" t="inlineStr">
        <is>
          <t>SI</t>
        </is>
      </c>
      <c r="I152" s="184" t="inlineStr"/>
    </row>
    <row r="153" ht="19.5" customHeight="1">
      <c r="A153" s="162" t="inlineStr">
        <is>
          <t>D10</t>
        </is>
      </c>
      <c r="B153" s="162" t="n">
        <v>200</v>
      </c>
      <c r="C153" s="162" t="n">
        <v>200</v>
      </c>
      <c r="D153" s="161" t="inlineStr">
        <is>
          <t>OPA/CIVILES</t>
        </is>
      </c>
      <c r="E153" s="161" t="inlineStr">
        <is>
          <t>Alcalde</t>
        </is>
      </c>
      <c r="F153" s="161" t="inlineStr">
        <is>
          <t>Wainraight Galilea, Rodrigo</t>
        </is>
      </c>
      <c r="G153" s="161" t="inlineStr">
        <is>
          <t>Alcalde de Puerto Montt</t>
        </is>
      </c>
      <c r="H153" s="162" t="inlineStr">
        <is>
          <t>PENDIENTE</t>
        </is>
      </c>
      <c r="I153" s="161" t="inlineStr"/>
    </row>
    <row r="154" ht="19.5" customHeight="1">
      <c r="A154" s="185" t="inlineStr">
        <is>
          <t>D32</t>
        </is>
      </c>
      <c r="B154" s="185" t="n">
        <v>202</v>
      </c>
      <c r="C154" s="185" t="n">
        <v>202</v>
      </c>
      <c r="D154" s="184" t="inlineStr">
        <is>
          <t>OPA/CIVILES</t>
        </is>
      </c>
      <c r="E154" s="184" t="inlineStr">
        <is>
          <t>Alcalde</t>
        </is>
      </c>
      <c r="F154" s="184" t="inlineStr">
        <is>
          <t>Radonich Jiménez, Claudio</t>
        </is>
      </c>
      <c r="G154" s="184" t="inlineStr">
        <is>
          <t>Alcalde de Punta Arenas</t>
        </is>
      </c>
      <c r="H154" s="185" t="inlineStr">
        <is>
          <t>PENDIENTE</t>
        </is>
      </c>
      <c r="I154" s="184" t="inlineStr"/>
    </row>
    <row r="155" ht="19.5" customHeight="1">
      <c r="A155" s="162" t="inlineStr">
        <is>
          <t>D9</t>
        </is>
      </c>
      <c r="B155" s="162" t="n">
        <v>203</v>
      </c>
      <c r="C155" s="162" t="n">
        <v>203</v>
      </c>
      <c r="D155" s="161" t="inlineStr">
        <is>
          <t>OPA/CIVILES</t>
        </is>
      </c>
      <c r="E155" s="161" t="inlineStr">
        <is>
          <t>Rector</t>
        </is>
      </c>
      <c r="F155" s="161" t="inlineStr">
        <is>
          <t>Tapia Almonacid, María Soledad</t>
        </is>
      </c>
      <c r="G155" s="161" t="inlineStr">
        <is>
          <t>Director Nacional Servicio Nacional de Pesca y Acuicultura SERNAPESCA</t>
        </is>
      </c>
      <c r="H155" s="162" t="inlineStr">
        <is>
          <t>SI</t>
        </is>
      </c>
      <c r="I155" s="161" t="inlineStr"/>
    </row>
    <row r="156" ht="19.5" customHeight="1">
      <c r="A156" s="185" t="inlineStr">
        <is>
          <t>D33</t>
        </is>
      </c>
      <c r="B156" s="185" t="n">
        <v>204</v>
      </c>
      <c r="C156" s="185" t="n">
        <v>204</v>
      </c>
      <c r="D156" s="184" t="inlineStr">
        <is>
          <t>OPA/CIVILES</t>
        </is>
      </c>
      <c r="E156" s="184" t="inlineStr">
        <is>
          <t>Presidente</t>
        </is>
      </c>
      <c r="F156" s="184" t="inlineStr">
        <is>
          <t>Zavala Fernández, Pablo</t>
        </is>
      </c>
      <c r="G156" s="184" t="inlineStr">
        <is>
          <t>Presidente de la Ilustrísima Corte de Apelaciones de Concepción</t>
        </is>
      </c>
      <c r="H156" s="185" t="inlineStr">
        <is>
          <t>SI</t>
        </is>
      </c>
      <c r="I156" s="184" t="inlineStr"/>
    </row>
    <row r="157" ht="19.5" customHeight="1">
      <c r="A157" s="162" t="inlineStr">
        <is>
          <t>D8</t>
        </is>
      </c>
      <c r="B157" s="162" t="n">
        <v>205</v>
      </c>
      <c r="C157" s="162" t="n">
        <v>205</v>
      </c>
      <c r="D157" s="161" t="inlineStr">
        <is>
          <t>OPA/CIVILES</t>
        </is>
      </c>
      <c r="E157" s="161" t="inlineStr"/>
      <c r="F157" s="161" t="inlineStr">
        <is>
          <t>Cartagena Ramos, Marcela</t>
        </is>
      </c>
      <c r="G157" s="161" t="inlineStr">
        <is>
          <t>Fiscal Regional de Concepción</t>
        </is>
      </c>
      <c r="H157" s="162" t="inlineStr">
        <is>
          <t>SI</t>
        </is>
      </c>
      <c r="I157" s="161" t="inlineStr"/>
    </row>
    <row r="158" ht="19.5" customHeight="1">
      <c r="A158" s="185" t="inlineStr">
        <is>
          <t>D34</t>
        </is>
      </c>
      <c r="B158" s="185" t="n">
        <v>206</v>
      </c>
      <c r="C158" s="185" t="n">
        <v>206</v>
      </c>
      <c r="D158" s="184" t="inlineStr">
        <is>
          <t>OPA/CIVILES</t>
        </is>
      </c>
      <c r="E158" s="184" t="inlineStr"/>
      <c r="F158" s="184" t="inlineStr">
        <is>
          <t>Andrade Otarola, Claudio</t>
        </is>
      </c>
      <c r="G158" s="184" t="inlineStr">
        <is>
          <t>Director Regional de la Agencia Nacional de Inteligencia</t>
        </is>
      </c>
      <c r="H158" s="185" t="inlineStr">
        <is>
          <t>SI</t>
        </is>
      </c>
      <c r="I158" s="184" t="inlineStr"/>
    </row>
    <row r="159" ht="19.5" customHeight="1">
      <c r="A159" s="162" t="inlineStr">
        <is>
          <t>D7</t>
        </is>
      </c>
      <c r="B159" s="162" t="n">
        <v>207</v>
      </c>
      <c r="C159" s="162" t="n">
        <v>207</v>
      </c>
      <c r="D159" s="161" t="inlineStr">
        <is>
          <t>OPA/CIVILES</t>
        </is>
      </c>
      <c r="E159" s="161" t="inlineStr"/>
      <c r="F159" s="161" t="inlineStr">
        <is>
          <t>Ananías Itaim, Alvaro</t>
        </is>
      </c>
      <c r="G159" s="161" t="inlineStr">
        <is>
          <t>Presidernte de la Cámara de Producción y Comercio del Bio Bio</t>
        </is>
      </c>
      <c r="H159" s="162" t="inlineStr">
        <is>
          <t>SI</t>
        </is>
      </c>
      <c r="I159" s="161" t="inlineStr"/>
    </row>
    <row r="160" ht="19.5" customHeight="1">
      <c r="A160" s="185" t="inlineStr">
        <is>
          <t>D35</t>
        </is>
      </c>
      <c r="B160" s="185" t="n">
        <v>208</v>
      </c>
      <c r="C160" s="185" t="n">
        <v>208</v>
      </c>
      <c r="D160" s="184" t="inlineStr">
        <is>
          <t>OPA/CIVILES</t>
        </is>
      </c>
      <c r="E160" s="184" t="inlineStr"/>
      <c r="F160" s="184" t="inlineStr">
        <is>
          <t>Rivera Marin, Oscar</t>
        </is>
      </c>
      <c r="G160" s="184" t="inlineStr">
        <is>
          <t>Director Regional de Obras Portuarias</t>
        </is>
      </c>
      <c r="H160" s="185" t="inlineStr">
        <is>
          <t>PENDIENTE</t>
        </is>
      </c>
      <c r="I160" s="184" t="inlineStr"/>
    </row>
    <row r="161" ht="19.5" customHeight="1">
      <c r="A161" s="162" t="inlineStr">
        <is>
          <t>D6</t>
        </is>
      </c>
      <c r="B161" s="162" t="n">
        <v>209</v>
      </c>
      <c r="C161" s="162" t="n">
        <v>209</v>
      </c>
      <c r="D161" s="161" t="inlineStr">
        <is>
          <t>OPA/CIVILES</t>
        </is>
      </c>
      <c r="E161" s="161" t="inlineStr"/>
      <c r="F161" s="161" t="inlineStr">
        <is>
          <t>Basáez Valdebenito, Carlos</t>
        </is>
      </c>
      <c r="G161" s="161" t="inlineStr">
        <is>
          <t>Contralor Regional Bio Bio</t>
        </is>
      </c>
      <c r="H161" s="162" t="inlineStr">
        <is>
          <t>SI</t>
        </is>
      </c>
      <c r="I161" s="161" t="inlineStr"/>
    </row>
    <row r="162" ht="19.5" customHeight="1">
      <c r="A162" s="185" t="inlineStr">
        <is>
          <t>D36</t>
        </is>
      </c>
      <c r="B162" s="185" t="n">
        <v>210</v>
      </c>
      <c r="C162" s="185" t="n">
        <v>210</v>
      </c>
      <c r="D162" s="184" t="inlineStr">
        <is>
          <t>OPA/CIVILES</t>
        </is>
      </c>
      <c r="E162" s="184" t="inlineStr"/>
      <c r="F162" s="184" t="inlineStr">
        <is>
          <t>Chamorro Contreras, Claudia</t>
        </is>
      </c>
      <c r="G162" s="184" t="inlineStr">
        <is>
          <t>Jefe VIII Región Policial Bío Bío</t>
        </is>
      </c>
      <c r="H162" s="185" t="inlineStr">
        <is>
          <t>SI</t>
        </is>
      </c>
      <c r="I162" s="184" t="inlineStr"/>
    </row>
    <row r="163" ht="19.5" customHeight="1">
      <c r="A163" s="162" t="inlineStr">
        <is>
          <t>D5</t>
        </is>
      </c>
      <c r="B163" s="162" t="n">
        <v>211</v>
      </c>
      <c r="C163" s="162" t="n">
        <v>211</v>
      </c>
      <c r="D163" s="161" t="inlineStr">
        <is>
          <t>OPA/MILITAR</t>
        </is>
      </c>
      <c r="E163" s="161" t="inlineStr">
        <is>
          <t>General</t>
        </is>
      </c>
      <c r="F163" s="161" t="inlineStr">
        <is>
          <t>Miccono Villablanca, Renzo</t>
        </is>
      </c>
      <c r="G163" s="161" t="inlineStr">
        <is>
          <t>Jefe VIII Zona de Carabineros BIOBÍO</t>
        </is>
      </c>
      <c r="H163" s="162" t="inlineStr">
        <is>
          <t>SI</t>
        </is>
      </c>
      <c r="I163" s="161" t="inlineStr"/>
    </row>
    <row r="164" ht="19.5" customHeight="1">
      <c r="A164" s="185" t="inlineStr">
        <is>
          <t>D37</t>
        </is>
      </c>
      <c r="B164" s="185" t="n">
        <v>213</v>
      </c>
      <c r="C164" s="185" t="n">
        <v>213</v>
      </c>
      <c r="D164" s="184" t="inlineStr">
        <is>
          <t>OPA/MILITAR</t>
        </is>
      </c>
      <c r="E164" s="184" t="inlineStr">
        <is>
          <t>Vicealmirante</t>
        </is>
      </c>
      <c r="F164" s="184" t="inlineStr">
        <is>
          <t>Zamorano Goñi, Raúl</t>
        </is>
      </c>
      <c r="G164" s="184" t="inlineStr">
        <is>
          <t>Jefe del Estado Mayor General de la Armada</t>
        </is>
      </c>
      <c r="H164" s="185" t="inlineStr">
        <is>
          <t>SI</t>
        </is>
      </c>
      <c r="I164" s="184" t="inlineStr"/>
    </row>
    <row r="165" ht="19.5" customHeight="1">
      <c r="A165" s="162" t="inlineStr">
        <is>
          <t>D4</t>
        </is>
      </c>
      <c r="B165" s="162" t="n">
        <v>214</v>
      </c>
      <c r="C165" s="162" t="n">
        <v>214</v>
      </c>
      <c r="D165" s="161" t="inlineStr">
        <is>
          <t>OPA/MILITAR</t>
        </is>
      </c>
      <c r="E165" s="161" t="inlineStr">
        <is>
          <t>Vicealmirante</t>
        </is>
      </c>
      <c r="F165" s="161" t="inlineStr">
        <is>
          <t>Arenas Menares, Mauricio</t>
        </is>
      </c>
      <c r="G165" s="161" t="inlineStr">
        <is>
          <t>Directo General del Personal de la Armada</t>
        </is>
      </c>
      <c r="H165" s="162" t="inlineStr">
        <is>
          <t>SI</t>
        </is>
      </c>
      <c r="I165" s="161" t="inlineStr"/>
    </row>
    <row r="166" ht="19.5" customHeight="1">
      <c r="A166" s="185" t="inlineStr">
        <is>
          <t>D38</t>
        </is>
      </c>
      <c r="B166" s="185" t="n">
        <v>215</v>
      </c>
      <c r="C166" s="185" t="n">
        <v>215</v>
      </c>
      <c r="D166" s="184" t="inlineStr">
        <is>
          <t>OPA/MILITAR</t>
        </is>
      </c>
      <c r="E166" s="184" t="inlineStr">
        <is>
          <t>Vicealmirante</t>
        </is>
      </c>
      <c r="F166" s="184" t="inlineStr">
        <is>
          <t>Delgado Boffil, César</t>
        </is>
      </c>
      <c r="G166" s="184" t="inlineStr">
        <is>
          <t>Director General de los Servicios de la Armada</t>
        </is>
      </c>
      <c r="H166" s="185" t="inlineStr">
        <is>
          <t>SI</t>
        </is>
      </c>
      <c r="I166" s="184" t="inlineStr"/>
    </row>
    <row r="167" ht="19.5" customHeight="1">
      <c r="A167" s="162" t="inlineStr">
        <is>
          <t>D3</t>
        </is>
      </c>
      <c r="B167" s="162" t="n">
        <v>216</v>
      </c>
      <c r="C167" s="162" t="n">
        <v>216</v>
      </c>
      <c r="D167" s="161" t="inlineStr">
        <is>
          <t>OPA/MILITAR</t>
        </is>
      </c>
      <c r="E167" s="161" t="inlineStr">
        <is>
          <t>Vicealmirante</t>
        </is>
      </c>
      <c r="F167" s="161" t="inlineStr">
        <is>
          <t>Oxley Lizana, Arturo</t>
        </is>
      </c>
      <c r="G167" s="161" t="inlineStr">
        <is>
          <t>Director General del Territorio Marítimo y de Marina Mercante</t>
        </is>
      </c>
      <c r="H167" s="162" t="inlineStr">
        <is>
          <t>SI</t>
        </is>
      </c>
      <c r="I167" s="161" t="inlineStr"/>
    </row>
    <row r="168" ht="19.5" customHeight="1">
      <c r="A168" s="185" t="inlineStr">
        <is>
          <t>D39</t>
        </is>
      </c>
      <c r="B168" s="185" t="n">
        <v>217</v>
      </c>
      <c r="C168" s="185" t="n">
        <v>217</v>
      </c>
      <c r="D168" s="184" t="inlineStr">
        <is>
          <t>OPA/MILITAR</t>
        </is>
      </c>
      <c r="E168" s="184" t="inlineStr">
        <is>
          <t>Vicealmirante</t>
        </is>
      </c>
      <c r="F168" s="184" t="inlineStr">
        <is>
          <t>Marín Fernández, Juan Pablo</t>
        </is>
      </c>
      <c r="G168" s="184" t="inlineStr">
        <is>
          <t>Subjefe del Estado Mayor Conjunto</t>
        </is>
      </c>
      <c r="H168" s="185" t="inlineStr">
        <is>
          <t>SI</t>
        </is>
      </c>
      <c r="I168" s="184" t="inlineStr"/>
    </row>
    <row r="169">
      <c r="A169" s="162" t="inlineStr">
        <is>
          <t>D2</t>
        </is>
      </c>
      <c r="B169" s="162" t="n">
        <v>218</v>
      </c>
      <c r="C169" s="162" t="n">
        <v>218</v>
      </c>
      <c r="D169" s="161" t="inlineStr">
        <is>
          <t>OPA/MILITAR</t>
        </is>
      </c>
      <c r="E169" s="161" t="inlineStr">
        <is>
          <t>Vicealmirante</t>
        </is>
      </c>
      <c r="F169" s="161" t="inlineStr">
        <is>
          <t>Muñoz Miranda, Daniel</t>
        </is>
      </c>
      <c r="G169" s="161" t="inlineStr">
        <is>
          <t>*Comandante de Operaciones Navales</t>
        </is>
      </c>
      <c r="H169" s="162" t="inlineStr">
        <is>
          <t>SI</t>
        </is>
      </c>
      <c r="I169" s="161" t="inlineStr"/>
    </row>
    <row r="170">
      <c r="A170" s="185" t="inlineStr">
        <is>
          <t>D40</t>
        </is>
      </c>
      <c r="B170" s="185" t="n">
        <v>219</v>
      </c>
      <c r="C170" s="185" t="n">
        <v>219</v>
      </c>
      <c r="D170" s="184" t="inlineStr">
        <is>
          <t>OPA/MILITAR</t>
        </is>
      </c>
      <c r="E170" s="184" t="inlineStr">
        <is>
          <t>Contraalmirante</t>
        </is>
      </c>
      <c r="F170" s="184" t="inlineStr">
        <is>
          <t>Hernández Jacir, José Miguel</t>
        </is>
      </c>
      <c r="G170" s="184" t="inlineStr">
        <is>
          <t>Director de Astilleros y Maestranzas de la Armada</t>
        </is>
      </c>
      <c r="H170" s="185" t="inlineStr">
        <is>
          <t>SI</t>
        </is>
      </c>
      <c r="I170" s="184" t="inlineStr"/>
    </row>
    <row r="171">
      <c r="A171" s="162" t="inlineStr">
        <is>
          <t>D1</t>
        </is>
      </c>
      <c r="B171" s="162" t="n">
        <v>220</v>
      </c>
      <c r="C171" s="162" t="n">
        <v>220</v>
      </c>
      <c r="D171" s="161" t="inlineStr">
        <is>
          <t>OPA/MILITAR</t>
        </is>
      </c>
      <c r="E171" s="161" t="inlineStr">
        <is>
          <t>Contraalmirante</t>
        </is>
      </c>
      <c r="F171" s="161" t="inlineStr">
        <is>
          <t>Manzano Sanguineti, Oscar</t>
        </is>
      </c>
      <c r="G171" s="161" t="inlineStr">
        <is>
          <t>Director de Recuperaciones de Unidades de la Armada</t>
        </is>
      </c>
      <c r="H171" s="162" t="inlineStr">
        <is>
          <t>SI</t>
        </is>
      </c>
      <c r="I171" s="161" t="inlineStr"/>
    </row>
    <row r="172">
      <c r="A172" s="185" t="inlineStr">
        <is>
          <t>D41</t>
        </is>
      </c>
      <c r="B172" s="185" t="n">
        <v>221</v>
      </c>
      <c r="C172" s="185" t="n">
        <v>221</v>
      </c>
      <c r="D172" s="184" t="inlineStr">
        <is>
          <t>OPA/MILITAR</t>
        </is>
      </c>
      <c r="E172" s="184" t="inlineStr">
        <is>
          <t>Contraalmirante</t>
        </is>
      </c>
      <c r="F172" s="184" t="inlineStr">
        <is>
          <t>Pájaro Márquez, José Agustín</t>
        </is>
      </c>
      <c r="G172" s="184" t="inlineStr">
        <is>
          <t>Director de Operaciones del Estado Mayor General de la Armada</t>
        </is>
      </c>
      <c r="H172" s="185" t="inlineStr">
        <is>
          <t>SI</t>
        </is>
      </c>
      <c r="I172" s="184" t="inlineStr"/>
    </row>
  </sheetData>
  <mergeCells count="6">
    <mergeCell ref="A18:H18"/>
    <mergeCell ref="A1:AP1"/>
    <mergeCell ref="A6:AP6"/>
    <mergeCell ref="A2:AP2"/>
    <mergeCell ref="A22:I22"/>
    <mergeCell ref="J18:M18"/>
  </mergeCells>
  <pageMargins left="0.75" right="0.75" top="1" bottom="1" header="0.511811023622047" footer="0.511811023622047"/>
  <pageSetup orientation="landscape" paperSize="9" fitToHeight="0" fitToWidth="1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I138"/>
  <sheetViews>
    <sheetView showGridLines="0" zoomScaleNormal="100" workbookViewId="0">
      <pane ySplit="1" topLeftCell="A2" activePane="bottomLeft" state="frozen"/>
      <selection pane="bottomLeft" activeCell="A1" sqref="A1"/>
    </sheetView>
  </sheetViews>
  <sheetFormatPr baseColWidth="10" defaultColWidth="8.7109375" defaultRowHeight="15" customHeight="1"/>
  <cols>
    <col width="8" customWidth="1" style="1" min="1" max="1"/>
    <col width="12" customWidth="1" style="1" min="2" max="2"/>
    <col width="18" customWidth="1" style="1" min="3" max="3"/>
    <col width="22" customWidth="1" style="1" min="4" max="4"/>
    <col width="15" customWidth="1" style="1" min="5" max="5"/>
    <col width="32" customWidth="1" style="1" min="6" max="6"/>
    <col width="12" customWidth="1" style="1" min="7" max="7"/>
    <col width="45" customWidth="1" style="1" min="8" max="8"/>
    <col width="30" customWidth="1" style="1" min="9" max="9"/>
  </cols>
  <sheetData>
    <row r="1" ht="24" customHeight="1">
      <c r="A1" s="183" t="inlineStr">
        <is>
          <t>N°</t>
        </is>
      </c>
      <c r="B1" s="183" t="inlineStr">
        <is>
          <t>Precedencia</t>
        </is>
      </c>
      <c r="C1" s="183" t="inlineStr">
        <is>
          <t>Fuente</t>
        </is>
      </c>
      <c r="D1" s="183" t="inlineStr">
        <is>
          <t>Tratamiento</t>
        </is>
      </c>
      <c r="E1" s="183" t="inlineStr">
        <is>
          <t>Tribuna</t>
        </is>
      </c>
      <c r="F1" s="183" t="inlineStr">
        <is>
          <t>Nombre Completo</t>
        </is>
      </c>
      <c r="G1" s="183" t="inlineStr">
        <is>
          <t>AST.</t>
        </is>
      </c>
      <c r="H1" s="183" t="inlineStr">
        <is>
          <t>Cargo</t>
        </is>
      </c>
      <c r="I1" s="183" t="inlineStr">
        <is>
          <t>Motivo</t>
        </is>
      </c>
    </row>
    <row r="2" ht="24" customHeight="1">
      <c r="A2" s="185" t="n">
        <v>222</v>
      </c>
      <c r="B2" s="185" t="n">
        <v>222</v>
      </c>
      <c r="C2" s="184" t="inlineStr">
        <is>
          <t>OPA/MILITAR</t>
        </is>
      </c>
      <c r="D2" s="184" t="inlineStr">
        <is>
          <t>Contraalmirante</t>
        </is>
      </c>
      <c r="E2" s="185" t="inlineStr">
        <is>
          <t>VIP</t>
        </is>
      </c>
      <c r="F2" s="184" t="inlineStr">
        <is>
          <t>Acevedo Pérez, Edgardo</t>
        </is>
      </c>
      <c r="G2" s="185" t="inlineStr">
        <is>
          <t>SI</t>
        </is>
      </c>
      <c r="H2" s="184" t="inlineStr">
        <is>
          <t>*Comandante en Jefe de la Segunda Zona Naval</t>
        </is>
      </c>
      <c r="I2" s="184" t="inlineStr">
        <is>
          <t>Sin asiento VIP: excede capacidad 149</t>
        </is>
      </c>
    </row>
    <row r="3" ht="24" customHeight="1">
      <c r="A3" s="162" t="n">
        <v>223</v>
      </c>
      <c r="B3" s="162" t="n">
        <v>223</v>
      </c>
      <c r="C3" s="161" t="inlineStr">
        <is>
          <t>OPA/MILITAR</t>
        </is>
      </c>
      <c r="D3" s="161" t="inlineStr">
        <is>
          <t>Contraalmirante</t>
        </is>
      </c>
      <c r="E3" s="162" t="inlineStr">
        <is>
          <t>VIP</t>
        </is>
      </c>
      <c r="F3" s="161" t="inlineStr">
        <is>
          <t>Saelzer Concha, Federico</t>
        </is>
      </c>
      <c r="G3" s="162" t="inlineStr">
        <is>
          <t>SI</t>
        </is>
      </c>
      <c r="H3" s="161" t="inlineStr">
        <is>
          <t>*Comandante en Jefe de la Fuerza de Submarinos</t>
        </is>
      </c>
      <c r="I3" s="161" t="inlineStr">
        <is>
          <t>Sin asiento VIP: excede capacidad 149</t>
        </is>
      </c>
    </row>
    <row r="4" ht="24" customHeight="1">
      <c r="A4" s="185" t="n">
        <v>224</v>
      </c>
      <c r="B4" s="185" t="n">
        <v>224</v>
      </c>
      <c r="C4" s="184" t="inlineStr">
        <is>
          <t>OPA/MILITAR</t>
        </is>
      </c>
      <c r="D4" s="184" t="inlineStr">
        <is>
          <t>Señora</t>
        </is>
      </c>
      <c r="E4" s="185" t="inlineStr">
        <is>
          <t>VIP</t>
        </is>
      </c>
      <c r="F4" s="184" t="inlineStr">
        <is>
          <t>Arrieta Figueroa, Claudia</t>
        </is>
      </c>
      <c r="G4" s="185" t="inlineStr">
        <is>
          <t>SI</t>
        </is>
      </c>
      <c r="H4" s="184" t="inlineStr">
        <is>
          <t>Esposa Comandante en Jefe de la Fuerza de Submarinos</t>
        </is>
      </c>
      <c r="I4" s="184" t="inlineStr">
        <is>
          <t>Sin asiento VIP: excede capacidad 149</t>
        </is>
      </c>
    </row>
    <row r="5" ht="24" customHeight="1">
      <c r="A5" s="162" t="n">
        <v>225</v>
      </c>
      <c r="B5" s="162" t="n">
        <v>225</v>
      </c>
      <c r="C5" s="161" t="inlineStr">
        <is>
          <t>OPA/MILITAR</t>
        </is>
      </c>
      <c r="D5" s="161" t="inlineStr">
        <is>
          <t>Contraalmirante IM</t>
        </is>
      </c>
      <c r="E5" s="162" t="inlineStr">
        <is>
          <t>VIP</t>
        </is>
      </c>
      <c r="F5" s="161" t="inlineStr">
        <is>
          <t>Opazo Riquelme, Daniel</t>
        </is>
      </c>
      <c r="G5" s="162" t="inlineStr">
        <is>
          <t>SI</t>
        </is>
      </c>
      <c r="H5" s="161" t="inlineStr">
        <is>
          <t>*Comandante General del Cuerpo de Infantería de Marina</t>
        </is>
      </c>
      <c r="I5" s="161" t="inlineStr">
        <is>
          <t>Sin asiento VIP: excede capacidad 149</t>
        </is>
      </c>
    </row>
    <row r="6" ht="24" customHeight="1">
      <c r="A6" s="185" t="n">
        <v>226</v>
      </c>
      <c r="B6" s="185" t="n">
        <v>226</v>
      </c>
      <c r="C6" s="184" t="inlineStr">
        <is>
          <t>OPA/MILITAR</t>
        </is>
      </c>
      <c r="D6" s="184" t="inlineStr">
        <is>
          <t>Contraalmirante</t>
        </is>
      </c>
      <c r="E6" s="185" t="inlineStr">
        <is>
          <t>VIP</t>
        </is>
      </c>
      <c r="F6" s="184" t="inlineStr">
        <is>
          <t>Guerrero García, Alberto</t>
        </is>
      </c>
      <c r="G6" s="185" t="inlineStr">
        <is>
          <t>SI</t>
        </is>
      </c>
      <c r="H6" s="184" t="inlineStr">
        <is>
          <t>Director de Programas, Investigación y Desarrollo de la Armada</t>
        </is>
      </c>
      <c r="I6" s="184" t="inlineStr">
        <is>
          <t>Sin asiento VIP: excede capacidad 149</t>
        </is>
      </c>
    </row>
    <row r="7" ht="24" customHeight="1">
      <c r="A7" s="162" t="n">
        <v>227</v>
      </c>
      <c r="B7" s="162" t="n">
        <v>227</v>
      </c>
      <c r="C7" s="161" t="inlineStr">
        <is>
          <t>OPA/MILITAR</t>
        </is>
      </c>
      <c r="D7" s="161" t="inlineStr">
        <is>
          <t>Contraalmirante</t>
        </is>
      </c>
      <c r="E7" s="162" t="inlineStr">
        <is>
          <t>VIP</t>
        </is>
      </c>
      <c r="F7" s="161" t="inlineStr">
        <is>
          <t>Muñoz Cabrera, Claudio</t>
        </is>
      </c>
      <c r="G7" s="162" t="inlineStr">
        <is>
          <t>SI</t>
        </is>
      </c>
      <c r="H7" s="161" t="inlineStr">
        <is>
          <t>Contralor de la Armada</t>
        </is>
      </c>
      <c r="I7" s="161" t="inlineStr">
        <is>
          <t>Sin asiento VIP: excede capacidad 149</t>
        </is>
      </c>
    </row>
    <row r="8" ht="24" customHeight="1">
      <c r="A8" s="185" t="n">
        <v>228</v>
      </c>
      <c r="B8" s="185" t="n">
        <v>228</v>
      </c>
      <c r="C8" s="184" t="inlineStr">
        <is>
          <t>OPA/MILITAR</t>
        </is>
      </c>
      <c r="D8" s="184" t="inlineStr">
        <is>
          <t>Contraalmirante AB</t>
        </is>
      </c>
      <c r="E8" s="185" t="inlineStr">
        <is>
          <t>VIP</t>
        </is>
      </c>
      <c r="F8" s="184" t="inlineStr">
        <is>
          <t>Fort Santander, Marcel</t>
        </is>
      </c>
      <c r="G8" s="185" t="inlineStr">
        <is>
          <t>SI</t>
        </is>
      </c>
      <c r="H8" s="184" t="inlineStr">
        <is>
          <t>Director de finanzaas de la Armada.</t>
        </is>
      </c>
      <c r="I8" s="184" t="inlineStr">
        <is>
          <t>Sin asiento VIP: excede capacidad 149</t>
        </is>
      </c>
    </row>
    <row r="9" ht="24" customHeight="1">
      <c r="A9" s="162" t="n">
        <v>229</v>
      </c>
      <c r="B9" s="162" t="n">
        <v>229</v>
      </c>
      <c r="C9" s="161" t="inlineStr">
        <is>
          <t>OPA/MILITAR</t>
        </is>
      </c>
      <c r="D9" s="161" t="inlineStr">
        <is>
          <t>Contraalmirante</t>
        </is>
      </c>
      <c r="E9" s="162" t="inlineStr">
        <is>
          <t>VIP</t>
        </is>
      </c>
      <c r="F9" s="161" t="inlineStr">
        <is>
          <t>Torres Horton, Alejandro</t>
        </is>
      </c>
      <c r="G9" s="162" t="inlineStr">
        <is>
          <t>SI</t>
        </is>
      </c>
      <c r="H9" s="161" t="inlineStr">
        <is>
          <t>SUBMAYOR Consejo Superior ASMAR</t>
        </is>
      </c>
      <c r="I9" s="161" t="inlineStr">
        <is>
          <t>Sin asiento VIP: excede capacidad 149</t>
        </is>
      </c>
    </row>
    <row r="10" ht="24" customHeight="1">
      <c r="A10" s="185" t="n">
        <v>230</v>
      </c>
      <c r="B10" s="185" t="n">
        <v>230</v>
      </c>
      <c r="C10" s="184" t="inlineStr">
        <is>
          <t>OPA/MILITAR</t>
        </is>
      </c>
      <c r="D10" s="184" t="inlineStr">
        <is>
          <t>Contraalmirante</t>
        </is>
      </c>
      <c r="E10" s="185" t="inlineStr">
        <is>
          <t>VIP</t>
        </is>
      </c>
      <c r="F10" s="184" t="inlineStr">
        <is>
          <t>Mendez Tapia, Juan Cristobal</t>
        </is>
      </c>
      <c r="G10" s="185" t="inlineStr">
        <is>
          <t>SI</t>
        </is>
      </c>
      <c r="H10" s="184" t="inlineStr">
        <is>
          <t>DIRISNAV Consejo Superior ASMAR</t>
        </is>
      </c>
      <c r="I10" s="184" t="inlineStr">
        <is>
          <t>Sin asiento VIP: excede capacidad 149</t>
        </is>
      </c>
    </row>
    <row r="11" ht="24" customHeight="1">
      <c r="A11" s="162" t="n">
        <v>231</v>
      </c>
      <c r="B11" s="162" t="n">
        <v>231</v>
      </c>
      <c r="C11" s="161" t="inlineStr">
        <is>
          <t>OPA/MILITAR</t>
        </is>
      </c>
      <c r="D11" s="161" t="inlineStr">
        <is>
          <t>Comodoro</t>
        </is>
      </c>
      <c r="E11" s="162" t="inlineStr">
        <is>
          <t>VIP</t>
        </is>
      </c>
      <c r="F11" s="161" t="inlineStr">
        <is>
          <t>Valenzuea Azócar, Rene</t>
        </is>
      </c>
      <c r="G11" s="162" t="inlineStr">
        <is>
          <t>SI</t>
        </is>
      </c>
      <c r="H11" s="161" t="inlineStr">
        <is>
          <t>Secretario General de la Armada</t>
        </is>
      </c>
      <c r="I11" s="161" t="inlineStr">
        <is>
          <t>Sin asiento VIP: excede capacidad 149</t>
        </is>
      </c>
    </row>
    <row r="12" ht="24" customHeight="1">
      <c r="A12" s="185" t="n">
        <v>232</v>
      </c>
      <c r="B12" s="185" t="n">
        <v>232</v>
      </c>
      <c r="C12" s="184" t="inlineStr">
        <is>
          <t>OPA/MILITAR</t>
        </is>
      </c>
      <c r="D12" s="184" t="inlineStr">
        <is>
          <t>Comodoro AB</t>
        </is>
      </c>
      <c r="E12" s="185" t="inlineStr">
        <is>
          <t>VIP</t>
        </is>
      </c>
      <c r="F12" s="184" t="inlineStr">
        <is>
          <t>Vidal Berrocal, Jorge</t>
        </is>
      </c>
      <c r="G12" s="185" t="inlineStr">
        <is>
          <t>SI</t>
        </is>
      </c>
      <c r="H12" s="184" t="inlineStr">
        <is>
          <t>DABA Consejo Superior ASMAR</t>
        </is>
      </c>
      <c r="I12" s="184" t="inlineStr">
        <is>
          <t>Sin asiento VIP: excede capacidad 149</t>
        </is>
      </c>
    </row>
    <row r="13" ht="24" customHeight="1">
      <c r="A13" s="162" t="n">
        <v>233</v>
      </c>
      <c r="B13" s="162" t="n">
        <v>233</v>
      </c>
      <c r="C13" s="161" t="inlineStr">
        <is>
          <t>OPA/MILITAR</t>
        </is>
      </c>
      <c r="D13" s="161" t="inlineStr">
        <is>
          <t>General de Brigada</t>
        </is>
      </c>
      <c r="E13" s="162" t="inlineStr">
        <is>
          <t>VIP</t>
        </is>
      </c>
      <c r="F13" s="161" t="inlineStr">
        <is>
          <t>Espinoza Villalobos, Luis</t>
        </is>
      </c>
      <c r="G13" s="162" t="inlineStr">
        <is>
          <t>PENDIENTE</t>
        </is>
      </c>
      <c r="H13" s="161" t="inlineStr">
        <is>
          <t>Representante Ejército Consejo Superior ASMAR</t>
        </is>
      </c>
      <c r="I13" s="161" t="inlineStr">
        <is>
          <t>Sin asiento VIP: excede capacidad 149</t>
        </is>
      </c>
    </row>
    <row r="14" ht="24" customHeight="1">
      <c r="A14" s="185" t="n">
        <v>235</v>
      </c>
      <c r="B14" s="185" t="n">
        <v>235</v>
      </c>
      <c r="C14" s="184" t="inlineStr">
        <is>
          <t>ACADÉMICOS</t>
        </is>
      </c>
      <c r="D14" s="184" t="inlineStr">
        <is>
          <t>Señor</t>
        </is>
      </c>
      <c r="E14" s="185" t="inlineStr">
        <is>
          <t>VIP</t>
        </is>
      </c>
      <c r="F14" s="184" t="inlineStr">
        <is>
          <t>Lara Valenzuela, Cristian</t>
        </is>
      </c>
      <c r="G14" s="185" t="inlineStr">
        <is>
          <t>SI</t>
        </is>
      </c>
      <c r="H14" s="184" t="inlineStr">
        <is>
          <t>Director Universidad Técnica Federico Santa María Sede Concepción</t>
        </is>
      </c>
      <c r="I14" s="184" t="inlineStr">
        <is>
          <t>Sin asiento VIP: excede capacidad 149</t>
        </is>
      </c>
    </row>
    <row r="15" ht="24" customHeight="1">
      <c r="A15" s="162" t="n">
        <v>236</v>
      </c>
      <c r="B15" s="162" t="n">
        <v>236</v>
      </c>
      <c r="C15" s="161" t="inlineStr">
        <is>
          <t>ACADÉMICOS</t>
        </is>
      </c>
      <c r="D15" s="161" t="inlineStr">
        <is>
          <t>Rector</t>
        </is>
      </c>
      <c r="E15" s="162" t="inlineStr">
        <is>
          <t>VIP</t>
        </is>
      </c>
      <c r="F15" s="161" t="inlineStr">
        <is>
          <t>Valdebenito , Victor</t>
        </is>
      </c>
      <c r="G15" s="162" t="inlineStr">
        <is>
          <t>SI</t>
        </is>
      </c>
      <c r="H15" s="161" t="inlineStr">
        <is>
          <t>Director de Vinculacion con el Medio Sede Concepción. Universidad Técnica Federico Santa María</t>
        </is>
      </c>
      <c r="I15" s="161" t="inlineStr">
        <is>
          <t>Sin asiento VIP: excede capacidad 149</t>
        </is>
      </c>
    </row>
    <row r="16" ht="24" customHeight="1">
      <c r="A16" s="185" t="n">
        <v>237</v>
      </c>
      <c r="B16" s="185" t="n">
        <v>237</v>
      </c>
      <c r="C16" s="184" t="inlineStr">
        <is>
          <t>ACADÉMICOS</t>
        </is>
      </c>
      <c r="D16" s="184" t="inlineStr">
        <is>
          <t>Rector</t>
        </is>
      </c>
      <c r="E16" s="185" t="inlineStr">
        <is>
          <t>VIP</t>
        </is>
      </c>
      <c r="F16" s="184" t="inlineStr">
        <is>
          <t>Klischies Nevermann, Thomas</t>
        </is>
      </c>
      <c r="G16" s="185" t="inlineStr">
        <is>
          <t>PENDIENTE</t>
        </is>
      </c>
      <c r="H16" s="184" t="inlineStr">
        <is>
          <t>Director DUOC UC Sede San Andrés de Concepción</t>
        </is>
      </c>
      <c r="I16" s="184" t="inlineStr">
        <is>
          <t>Sin asiento VIP: excede capacidad 149</t>
        </is>
      </c>
    </row>
    <row r="17" ht="24" customHeight="1">
      <c r="A17" s="162" t="n">
        <v>238</v>
      </c>
      <c r="B17" s="162" t="n">
        <v>238</v>
      </c>
      <c r="C17" s="161" t="inlineStr">
        <is>
          <t>ACADÉMICOS</t>
        </is>
      </c>
      <c r="D17" s="161" t="inlineStr">
        <is>
          <t>Rector</t>
        </is>
      </c>
      <c r="E17" s="162" t="inlineStr">
        <is>
          <t>VIP</t>
        </is>
      </c>
      <c r="F17" s="161" t="inlineStr">
        <is>
          <t>Montecinos Montecinos, Egon</t>
        </is>
      </c>
      <c r="G17" s="162" t="inlineStr">
        <is>
          <t>PENDIENTE</t>
        </is>
      </c>
      <c r="H17" s="161" t="inlineStr">
        <is>
          <t>Rector Universidad Austral</t>
        </is>
      </c>
      <c r="I17" s="161" t="inlineStr">
        <is>
          <t>Sin asiento VIP: excede capacidad 149</t>
        </is>
      </c>
    </row>
    <row r="18" ht="24" customHeight="1">
      <c r="A18" s="185" t="n">
        <v>240</v>
      </c>
      <c r="B18" s="185" t="n">
        <v>240</v>
      </c>
      <c r="C18" s="184" t="inlineStr">
        <is>
          <t>ACADÉMICOS</t>
        </is>
      </c>
      <c r="D18" s="184" t="inlineStr">
        <is>
          <t>Rector</t>
        </is>
      </c>
      <c r="E18" s="185" t="inlineStr">
        <is>
          <t>VIP</t>
        </is>
      </c>
      <c r="F18" s="184" t="inlineStr">
        <is>
          <t>Sepúlveda Carreño, Jacqueline</t>
        </is>
      </c>
      <c r="G18" s="185" t="inlineStr">
        <is>
          <t>SI</t>
        </is>
      </c>
      <c r="H18" s="184" t="inlineStr">
        <is>
          <t>Rector Universidad de Concepción</t>
        </is>
      </c>
      <c r="I18" s="184" t="inlineStr">
        <is>
          <t>Sin asiento VIP: excede capacidad 149</t>
        </is>
      </c>
    </row>
    <row r="19" ht="24" customHeight="1">
      <c r="A19" s="162" t="n">
        <v>242</v>
      </c>
      <c r="B19" s="162" t="n">
        <v>242</v>
      </c>
      <c r="C19" s="161" t="inlineStr">
        <is>
          <t>ACADÉMICOS</t>
        </is>
      </c>
      <c r="D19" s="161" t="inlineStr">
        <is>
          <t>Rector</t>
        </is>
      </c>
      <c r="E19" s="162" t="inlineStr">
        <is>
          <t>VIP</t>
        </is>
      </c>
      <c r="F19" s="161" t="inlineStr">
        <is>
          <t>Umaña Hermosilla, Benito</t>
        </is>
      </c>
      <c r="G19" s="162" t="inlineStr">
        <is>
          <t>PENDIENTE</t>
        </is>
      </c>
      <c r="H19" s="161" t="inlineStr">
        <is>
          <t>Rector Universidad del Bío-Bío</t>
        </is>
      </c>
      <c r="I19" s="161" t="inlineStr">
        <is>
          <t>Sin asiento VIP: excede capacidad 149</t>
        </is>
      </c>
    </row>
    <row r="20" ht="24" customHeight="1">
      <c r="A20" s="185" t="n">
        <v>245</v>
      </c>
      <c r="B20" s="185" t="n">
        <v>245</v>
      </c>
      <c r="C20" s="184" t="inlineStr">
        <is>
          <t>ACADÉMICOS</t>
        </is>
      </c>
      <c r="D20" s="184" t="inlineStr">
        <is>
          <t>Rector</t>
        </is>
      </c>
      <c r="E20" s="185" t="inlineStr">
        <is>
          <t>VIP</t>
        </is>
      </c>
      <c r="F20" s="184" t="inlineStr">
        <is>
          <t>Sepulveda Carrasco, Roger</t>
        </is>
      </c>
      <c r="G20" s="185" t="inlineStr">
        <is>
          <t>PENDIENTE</t>
        </is>
      </c>
      <c r="H20" s="184" t="inlineStr">
        <is>
          <t>Rector Universidad Santo Tomás</t>
        </is>
      </c>
      <c r="I20" s="184" t="inlineStr">
        <is>
          <t>Sin asiento VIP: excede capacidad 149</t>
        </is>
      </c>
    </row>
    <row r="21" ht="24" customHeight="1">
      <c r="A21" s="162" t="n">
        <v>246</v>
      </c>
      <c r="B21" s="162" t="n">
        <v>246</v>
      </c>
      <c r="C21" s="161" t="inlineStr">
        <is>
          <t>ACADÉMICOS</t>
        </is>
      </c>
      <c r="D21" s="161" t="inlineStr">
        <is>
          <t>Rector</t>
        </is>
      </c>
      <c r="E21" s="162" t="inlineStr">
        <is>
          <t>VIP</t>
        </is>
      </c>
      <c r="F21" s="161" t="inlineStr">
        <is>
          <t>Valdés Lafontaine, Federico</t>
        </is>
      </c>
      <c r="G21" s="162" t="inlineStr">
        <is>
          <t>PENDIENTE</t>
        </is>
      </c>
      <c r="H21" s="161" t="inlineStr">
        <is>
          <t>Rector U.D.D. Sede Concepción</t>
        </is>
      </c>
      <c r="I21" s="161" t="inlineStr">
        <is>
          <t>Sin asiento VIP: excede capacidad 149</t>
        </is>
      </c>
    </row>
    <row r="22" ht="24" customHeight="1">
      <c r="A22" s="185" t="n">
        <v>248</v>
      </c>
      <c r="B22" s="185" t="n">
        <v>248</v>
      </c>
      <c r="C22" s="184" t="inlineStr">
        <is>
          <t>ACADÉMICOS</t>
        </is>
      </c>
      <c r="D22" s="184" t="inlineStr">
        <is>
          <t>Señor</t>
        </is>
      </c>
      <c r="E22" s="185" t="inlineStr">
        <is>
          <t>VIP</t>
        </is>
      </c>
      <c r="F22" s="184" t="inlineStr">
        <is>
          <t>Silva Riquelme, Pedro</t>
        </is>
      </c>
      <c r="G22" s="185" t="inlineStr">
        <is>
          <t>SI</t>
        </is>
      </c>
      <c r="H22" s="184" t="inlineStr">
        <is>
          <t>Director Vinculación con el Medio UDD</t>
        </is>
      </c>
      <c r="I22" s="184" t="inlineStr">
        <is>
          <t>Sin asiento VIP: excede capacidad 149</t>
        </is>
      </c>
    </row>
    <row r="23" ht="24" customHeight="1">
      <c r="A23" s="162" t="n">
        <v>249</v>
      </c>
      <c r="B23" s="162" t="n">
        <v>249</v>
      </c>
      <c r="C23" s="161" t="inlineStr">
        <is>
          <t>ACADÉMICOS</t>
        </is>
      </c>
      <c r="D23" s="161" t="inlineStr">
        <is>
          <t>Rector</t>
        </is>
      </c>
      <c r="E23" s="162" t="inlineStr">
        <is>
          <t>VIP</t>
        </is>
      </c>
      <c r="F23" s="161" t="inlineStr">
        <is>
          <t>Mellado Cid, Cristhian</t>
        </is>
      </c>
      <c r="G23" s="162" t="inlineStr">
        <is>
          <t>PENDIENTE</t>
        </is>
      </c>
      <c r="H23" s="161" t="inlineStr">
        <is>
          <t>Rector Universidad Católica de la Santísima Concepción</t>
        </is>
      </c>
      <c r="I23" s="161" t="inlineStr">
        <is>
          <t>Sin asiento VIP: excede capacidad 149</t>
        </is>
      </c>
    </row>
    <row r="24" ht="24" customHeight="1">
      <c r="A24" s="185" t="n">
        <v>250</v>
      </c>
      <c r="B24" s="185" t="n">
        <v>250</v>
      </c>
      <c r="C24" s="184" t="inlineStr">
        <is>
          <t>ACADÉMICOS</t>
        </is>
      </c>
      <c r="D24" s="184" t="inlineStr">
        <is>
          <t>Rector</t>
        </is>
      </c>
      <c r="E24" s="185" t="inlineStr">
        <is>
          <t>VIP</t>
        </is>
      </c>
      <c r="F24" s="184" t="inlineStr">
        <is>
          <t>Concha Navalón, Claudio</t>
        </is>
      </c>
      <c r="G24" s="185" t="inlineStr">
        <is>
          <t>PENDIENTE</t>
        </is>
      </c>
      <c r="H24" s="184" t="inlineStr">
        <is>
          <t>Vicerrector Universidad San Sebastián</t>
        </is>
      </c>
      <c r="I24" s="184" t="inlineStr">
        <is>
          <t>Sin asiento VIP: excede capacidad 149</t>
        </is>
      </c>
    </row>
    <row r="25" ht="24" customHeight="1">
      <c r="A25" s="162" t="n">
        <v>252</v>
      </c>
      <c r="B25" s="162" t="n">
        <v>252</v>
      </c>
      <c r="C25" s="161" t="inlineStr">
        <is>
          <t>ACADÉMICOS</t>
        </is>
      </c>
      <c r="D25" s="161" t="inlineStr">
        <is>
          <t>Rector</t>
        </is>
      </c>
      <c r="E25" s="162" t="inlineStr">
        <is>
          <t>VIP</t>
        </is>
      </c>
      <c r="F25" s="161" t="inlineStr">
        <is>
          <t>Monks Ruiz, Henry</t>
        </is>
      </c>
      <c r="G25" s="162" t="inlineStr">
        <is>
          <t>PENDIENTE</t>
        </is>
      </c>
      <c r="H25" s="161" t="inlineStr">
        <is>
          <t>Vicerrector Inacap</t>
        </is>
      </c>
      <c r="I25" s="161" t="inlineStr">
        <is>
          <t>Sin asiento VIP: excede capacidad 149</t>
        </is>
      </c>
    </row>
    <row r="26" ht="24" customHeight="1">
      <c r="A26" s="185" t="n">
        <v>253</v>
      </c>
      <c r="B26" s="185" t="n">
        <v>253</v>
      </c>
      <c r="C26" s="184" t="inlineStr">
        <is>
          <t>ACADÉMICOS</t>
        </is>
      </c>
      <c r="D26" s="184" t="inlineStr">
        <is>
          <t>Rector</t>
        </is>
      </c>
      <c r="E26" s="185" t="inlineStr">
        <is>
          <t>VIP</t>
        </is>
      </c>
      <c r="F26" s="184" t="inlineStr">
        <is>
          <t>Gonzälez Correa, Carlos</t>
        </is>
      </c>
      <c r="G26" s="185" t="inlineStr">
        <is>
          <t>PENDIENTE</t>
        </is>
      </c>
      <c r="H26" s="184" t="inlineStr">
        <is>
          <t>Vicerrector Universidad Andrés Bello</t>
        </is>
      </c>
      <c r="I26" s="184" t="inlineStr">
        <is>
          <t>Sin asiento VIP: excede capacidad 149</t>
        </is>
      </c>
    </row>
    <row r="27" ht="24" customHeight="1">
      <c r="A27" s="162" t="n">
        <v>254</v>
      </c>
      <c r="B27" s="162" t="n">
        <v>254</v>
      </c>
      <c r="C27" s="161" t="inlineStr">
        <is>
          <t>ACADÉMICOS</t>
        </is>
      </c>
      <c r="D27" s="161" t="inlineStr">
        <is>
          <t>Señor</t>
        </is>
      </c>
      <c r="E27" s="162" t="inlineStr">
        <is>
          <t>VIP</t>
        </is>
      </c>
      <c r="F27" s="161" t="inlineStr">
        <is>
          <t>Carpinelli , Jorge</t>
        </is>
      </c>
      <c r="G27" s="162" t="inlineStr">
        <is>
          <t>SI</t>
        </is>
      </c>
      <c r="H27" s="161" t="inlineStr">
        <is>
          <t>Director de Innovación y Transferencia Tecnológica Universidad Andrés Bello</t>
        </is>
      </c>
      <c r="I27" s="161" t="inlineStr">
        <is>
          <t>Sin asiento VIP: excede capacidad 149</t>
        </is>
      </c>
    </row>
    <row r="28" ht="24" customHeight="1">
      <c r="A28" s="185" t="n">
        <v>255</v>
      </c>
      <c r="B28" s="185" t="n">
        <v>255</v>
      </c>
      <c r="C28" s="184" t="inlineStr">
        <is>
          <t>ACADÉMICOS</t>
        </is>
      </c>
      <c r="D28" s="184" t="inlineStr">
        <is>
          <t>Señora</t>
        </is>
      </c>
      <c r="E28" s="185" t="inlineStr">
        <is>
          <t>VIP</t>
        </is>
      </c>
      <c r="F28" s="184" t="inlineStr">
        <is>
          <t>Hormazábal Poblete, Paz</t>
        </is>
      </c>
      <c r="G28" s="185" t="inlineStr">
        <is>
          <t>SI</t>
        </is>
      </c>
      <c r="H28" s="184" t="inlineStr">
        <is>
          <t>Vicerrectora Universidad de Las Américas sede Concepción - Vicepresidenta CIDERE Biobio</t>
        </is>
      </c>
      <c r="I28" s="184" t="inlineStr">
        <is>
          <t>Sin asiento VIP: excede capacidad 149</t>
        </is>
      </c>
    </row>
    <row r="29" ht="24" customHeight="1">
      <c r="A29" s="162" t="n">
        <v>259</v>
      </c>
      <c r="B29" s="162" t="n">
        <v>259</v>
      </c>
      <c r="C29" s="161" t="inlineStr">
        <is>
          <t>MADRINA</t>
        </is>
      </c>
      <c r="D29" s="161" t="inlineStr">
        <is>
          <t>Presidente</t>
        </is>
      </c>
      <c r="E29" s="162" t="inlineStr">
        <is>
          <t>VIP</t>
        </is>
      </c>
      <c r="F29" s="161" t="inlineStr">
        <is>
          <t>Paulmann , Holger</t>
        </is>
      </c>
      <c r="G29" s="162" t="inlineStr">
        <is>
          <t>PENDIENTE</t>
        </is>
      </c>
      <c r="H29" s="161" t="inlineStr">
        <is>
          <t>Presidente ICARE</t>
        </is>
      </c>
      <c r="I29" s="161" t="inlineStr">
        <is>
          <t>Sin asiento VIP: excede capacidad 149</t>
        </is>
      </c>
    </row>
    <row r="30" ht="24" customHeight="1">
      <c r="A30" s="185" t="n">
        <v>260</v>
      </c>
      <c r="B30" s="185" t="n">
        <v>260</v>
      </c>
      <c r="C30" s="184" t="inlineStr">
        <is>
          <t>MADRINA</t>
        </is>
      </c>
      <c r="D30" s="184" t="inlineStr"/>
      <c r="E30" s="185" t="inlineStr">
        <is>
          <t>VIP</t>
        </is>
      </c>
      <c r="F30" s="184" t="inlineStr">
        <is>
          <t>Álvarez P., Mónica</t>
        </is>
      </c>
      <c r="G30" s="185" t="inlineStr">
        <is>
          <t>PENDIENTE</t>
        </is>
      </c>
      <c r="H30" s="184" t="inlineStr">
        <is>
          <t>Vicepresidenta ICARE</t>
        </is>
      </c>
      <c r="I30" s="184" t="inlineStr">
        <is>
          <t>Sin asiento VIP: excede capacidad 149</t>
        </is>
      </c>
    </row>
    <row r="31" ht="24" customHeight="1">
      <c r="A31" s="162" t="n">
        <v>261</v>
      </c>
      <c r="B31" s="162" t="n">
        <v>261</v>
      </c>
      <c r="C31" s="161" t="inlineStr">
        <is>
          <t>MADRINA</t>
        </is>
      </c>
      <c r="D31" s="161" t="inlineStr">
        <is>
          <t>Rector</t>
        </is>
      </c>
      <c r="E31" s="162" t="inlineStr">
        <is>
          <t>VIP</t>
        </is>
      </c>
      <c r="F31" s="161" t="inlineStr">
        <is>
          <t>Corona S., Renzo</t>
        </is>
      </c>
      <c r="G31" s="162" t="inlineStr">
        <is>
          <t>PENDIENTE</t>
        </is>
      </c>
      <c r="H31" s="161" t="inlineStr">
        <is>
          <t>Director Tesorero ICARE</t>
        </is>
      </c>
      <c r="I31" s="161" t="inlineStr">
        <is>
          <t>Sin asiento VIP: excede capacidad 149</t>
        </is>
      </c>
    </row>
    <row r="32" ht="24" customHeight="1">
      <c r="A32" s="185" t="n">
        <v>287</v>
      </c>
      <c r="B32" s="185" t="n">
        <v>287</v>
      </c>
      <c r="C32" s="184" t="inlineStr">
        <is>
          <t>INVITADOS DGSA</t>
        </is>
      </c>
      <c r="D32" s="184" t="inlineStr">
        <is>
          <t>Rector</t>
        </is>
      </c>
      <c r="E32" s="185" t="inlineStr">
        <is>
          <t>VIP</t>
        </is>
      </c>
      <c r="F32" s="184" t="inlineStr">
        <is>
          <t>Dagá Kunze, Joaquin</t>
        </is>
      </c>
      <c r="G32" s="185" t="inlineStr">
        <is>
          <t>PENDIENTE</t>
        </is>
      </c>
      <c r="H32" s="184" t="inlineStr">
        <is>
          <t>Director General de Obras Públicas</t>
        </is>
      </c>
      <c r="I32" s="184" t="inlineStr">
        <is>
          <t>Sin asiento VIP: excede capacidad 149</t>
        </is>
      </c>
    </row>
    <row r="33" ht="24" customHeight="1">
      <c r="A33" s="162" t="n">
        <v>290</v>
      </c>
      <c r="B33" s="162" t="n">
        <v>290</v>
      </c>
      <c r="C33" s="161" t="inlineStr">
        <is>
          <t>INVITADOS DGSA</t>
        </is>
      </c>
      <c r="D33" s="161" t="inlineStr">
        <is>
          <t>Capitán de Fragata</t>
        </is>
      </c>
      <c r="E33" s="162" t="inlineStr">
        <is>
          <t>VIP</t>
        </is>
      </c>
      <c r="F33" s="161" t="inlineStr">
        <is>
          <t>Morais , Nelson</t>
        </is>
      </c>
      <c r="G33" s="162" t="inlineStr">
        <is>
          <t>PENDIENTE</t>
        </is>
      </c>
      <c r="H33" s="161" t="inlineStr">
        <is>
          <t>MFG PoN Program Office representative Armada de Portugal</t>
        </is>
      </c>
      <c r="I33" s="161" t="inlineStr">
        <is>
          <t>Sin asiento VIP: excede capacidad 149</t>
        </is>
      </c>
    </row>
    <row r="34" ht="24" customHeight="1">
      <c r="A34" s="185" t="n">
        <v>297</v>
      </c>
      <c r="B34" s="185" t="n">
        <v>297</v>
      </c>
      <c r="C34" s="184" t="inlineStr">
        <is>
          <t>INVITADOS DGSA</t>
        </is>
      </c>
      <c r="D34" s="184" t="inlineStr"/>
      <c r="E34" s="185" t="inlineStr">
        <is>
          <t>VIP</t>
        </is>
      </c>
      <c r="F34" s="184" t="inlineStr">
        <is>
          <t>Gonzalez Lorenzo, David</t>
        </is>
      </c>
      <c r="G34" s="185" t="inlineStr">
        <is>
          <t>SI</t>
        </is>
      </c>
      <c r="H34" s="184" t="inlineStr">
        <is>
          <t>Gerente General Puerto Huachipato</t>
        </is>
      </c>
      <c r="I34" s="184" t="inlineStr">
        <is>
          <t>Sin asiento VIP: excede capacidad 149</t>
        </is>
      </c>
    </row>
    <row r="35" ht="24" customHeight="1">
      <c r="A35" s="162" t="n">
        <v>301</v>
      </c>
      <c r="B35" s="162" t="n">
        <v>301</v>
      </c>
      <c r="C35" s="161" t="inlineStr">
        <is>
          <t>CIVILES</t>
        </is>
      </c>
      <c r="D35" s="161" t="inlineStr">
        <is>
          <t>Señor</t>
        </is>
      </c>
      <c r="E35" s="162" t="inlineStr">
        <is>
          <t>VIP</t>
        </is>
      </c>
      <c r="F35" s="161" t="inlineStr">
        <is>
          <t>Tampier Brockhaus, Gonzalo</t>
        </is>
      </c>
      <c r="G35" s="162" t="inlineStr">
        <is>
          <t>SI</t>
        </is>
      </c>
      <c r="H35" s="161" t="inlineStr">
        <is>
          <t>Director de Desarrrollo e Innovación Universidad Austral - Comité CORFO</t>
        </is>
      </c>
      <c r="I35" s="161" t="inlineStr">
        <is>
          <t>Sin asiento VIP: excede capacidad 149</t>
        </is>
      </c>
    </row>
    <row r="36" ht="24" customHeight="1">
      <c r="A36" s="185" t="n">
        <v>306</v>
      </c>
      <c r="B36" s="185" t="n">
        <v>306</v>
      </c>
      <c r="C36" s="184" t="inlineStr">
        <is>
          <t>MILITARES</t>
        </is>
      </c>
      <c r="D36" s="184" t="inlineStr">
        <is>
          <t>Capitán de Navío</t>
        </is>
      </c>
      <c r="E36" s="185" t="inlineStr">
        <is>
          <t>VIP</t>
        </is>
      </c>
      <c r="F36" s="184" t="inlineStr">
        <is>
          <t>Pereyra Barbieri, Roberto</t>
        </is>
      </c>
      <c r="G36" s="185" t="inlineStr">
        <is>
          <t>SI</t>
        </is>
      </c>
      <c r="H36" s="184" t="inlineStr">
        <is>
          <t>Comandante del Comando Anfibio y de Transportes Navales</t>
        </is>
      </c>
      <c r="I36" s="184" t="inlineStr">
        <is>
          <t>Sin asiento VIP: excede capacidad 149</t>
        </is>
      </c>
    </row>
    <row r="37" ht="24" customHeight="1">
      <c r="A37" s="162" t="n">
        <v>314</v>
      </c>
      <c r="B37" s="162" t="n">
        <v>314</v>
      </c>
      <c r="C37" s="161" t="inlineStr">
        <is>
          <t>MILITARES</t>
        </is>
      </c>
      <c r="D37" s="161" t="inlineStr">
        <is>
          <t>Capitán de Navío</t>
        </is>
      </c>
      <c r="E37" s="162" t="inlineStr">
        <is>
          <t>VIP</t>
        </is>
      </c>
      <c r="F37" s="161" t="inlineStr">
        <is>
          <t>Pulleghini Flores, Alessandro</t>
        </is>
      </c>
      <c r="G37" s="162" t="inlineStr">
        <is>
          <t>SI</t>
        </is>
      </c>
      <c r="H37" s="161" t="inlineStr">
        <is>
          <t>Edecán SEPRE</t>
        </is>
      </c>
      <c r="I37" s="161" t="inlineStr">
        <is>
          <t>Sin asiento VIP: excede capacidad 149</t>
        </is>
      </c>
    </row>
    <row r="38" ht="24" customHeight="1">
      <c r="A38" s="185" t="n">
        <v>315</v>
      </c>
      <c r="B38" s="185" t="n">
        <v>315</v>
      </c>
      <c r="C38" s="184" t="inlineStr">
        <is>
          <t>MILITARES</t>
        </is>
      </c>
      <c r="D38" s="184" t="inlineStr">
        <is>
          <t>Capitán de Fragata</t>
        </is>
      </c>
      <c r="E38" s="185" t="inlineStr">
        <is>
          <t>VIP</t>
        </is>
      </c>
      <c r="F38" s="184" t="inlineStr">
        <is>
          <t>Berg Aldoney, Pablo</t>
        </is>
      </c>
      <c r="G38" s="185" t="inlineStr">
        <is>
          <t>SI</t>
        </is>
      </c>
      <c r="H38" s="184" t="inlineStr">
        <is>
          <t>AYUDORALM</t>
        </is>
      </c>
      <c r="I38" s="184" t="inlineStr">
        <is>
          <t>Sin asiento VIP: excede capacidad 149</t>
        </is>
      </c>
    </row>
    <row r="39" ht="24" customHeight="1">
      <c r="A39" s="162" t="n">
        <v>317</v>
      </c>
      <c r="B39" s="162" t="n">
        <v>317</v>
      </c>
      <c r="C39" s="161" t="inlineStr">
        <is>
          <t>MILITARES</t>
        </is>
      </c>
      <c r="D39" s="161" t="inlineStr">
        <is>
          <t>Capitán de Navío</t>
        </is>
      </c>
      <c r="E39" s="162" t="inlineStr">
        <is>
          <t>VIP</t>
        </is>
      </c>
      <c r="F39" s="161" t="inlineStr">
        <is>
          <t>Marambio Taylor, Christian</t>
        </is>
      </c>
      <c r="G39" s="162" t="inlineStr">
        <is>
          <t>SI</t>
        </is>
      </c>
      <c r="H39" s="161" t="inlineStr">
        <is>
          <t>Edecan Presidente del Senado</t>
        </is>
      </c>
      <c r="I39" s="161" t="inlineStr">
        <is>
          <t>Sin asiento VIP: excede capacidad 149</t>
        </is>
      </c>
    </row>
    <row r="40" ht="24" customHeight="1">
      <c r="A40" s="185" t="n">
        <v>318</v>
      </c>
      <c r="B40" s="185" t="n">
        <v>318</v>
      </c>
      <c r="C40" s="184" t="inlineStr">
        <is>
          <t>MILITARES</t>
        </is>
      </c>
      <c r="D40" s="184" t="inlineStr">
        <is>
          <t>Capitán de Fragata</t>
        </is>
      </c>
      <c r="E40" s="185" t="inlineStr">
        <is>
          <t>VIP</t>
        </is>
      </c>
      <c r="F40" s="184" t="inlineStr">
        <is>
          <t>Opazo Rojas, Joaquín</t>
        </is>
      </c>
      <c r="G40" s="185" t="inlineStr">
        <is>
          <t>SI</t>
        </is>
      </c>
      <c r="H40" s="184" t="inlineStr">
        <is>
          <t>Ayudor MINDEF</t>
        </is>
      </c>
      <c r="I40" s="184" t="inlineStr">
        <is>
          <t>Sin asiento VIP: excede capacidad 149</t>
        </is>
      </c>
    </row>
    <row r="41" ht="24" customHeight="1">
      <c r="A41" s="162" t="n">
        <v>319</v>
      </c>
      <c r="B41" s="162" t="n">
        <v>319</v>
      </c>
      <c r="C41" s="161" t="inlineStr">
        <is>
          <t>MILITARES</t>
        </is>
      </c>
      <c r="D41" s="161" t="inlineStr">
        <is>
          <t>Capitán de Fragata</t>
        </is>
      </c>
      <c r="E41" s="162" t="inlineStr">
        <is>
          <t>VIP</t>
        </is>
      </c>
      <c r="F41" s="161" t="inlineStr">
        <is>
          <t>González Otero, Luis</t>
        </is>
      </c>
      <c r="G41" s="162" t="inlineStr">
        <is>
          <t>SI</t>
        </is>
      </c>
      <c r="H41" s="161" t="inlineStr">
        <is>
          <t>Ayudor VA peruano</t>
        </is>
      </c>
      <c r="I41" s="161" t="inlineStr">
        <is>
          <t>Sin asiento VIP: excede capacidad 149</t>
        </is>
      </c>
    </row>
    <row r="42" ht="24" customHeight="1">
      <c r="A42" s="185" t="n">
        <v>341</v>
      </c>
      <c r="B42" s="185" t="n">
        <v>341</v>
      </c>
      <c r="C42" s="184" t="inlineStr">
        <is>
          <t>MILITARES</t>
        </is>
      </c>
      <c r="D42" s="184" t="inlineStr">
        <is>
          <t>Contraalmirante</t>
        </is>
      </c>
      <c r="E42" s="185" t="inlineStr">
        <is>
          <t>VIP</t>
        </is>
      </c>
      <c r="F42" s="184" t="inlineStr">
        <is>
          <t>Pasquel Meléndez, Victor</t>
        </is>
      </c>
      <c r="G42" s="185" t="inlineStr">
        <is>
          <t>PENDIENTE</t>
        </is>
      </c>
      <c r="H42" s="184" t="inlineStr">
        <is>
          <t>Agregado Naval de México</t>
        </is>
      </c>
      <c r="I42" s="184" t="inlineStr">
        <is>
          <t>Sin asiento VIP: excede capacidad 149</t>
        </is>
      </c>
    </row>
    <row r="43" ht="24" customHeight="1">
      <c r="A43" s="162" t="n">
        <v>395</v>
      </c>
      <c r="B43" s="162" t="n">
        <v>395</v>
      </c>
      <c r="C43" s="161" t="inlineStr">
        <is>
          <t>INVITADOS ASMAR</t>
        </is>
      </c>
      <c r="D43" s="161" t="inlineStr">
        <is>
          <t>Señora</t>
        </is>
      </c>
      <c r="E43" s="162" t="inlineStr">
        <is>
          <t>VIP</t>
        </is>
      </c>
      <c r="F43" s="161" t="inlineStr">
        <is>
          <t>Krakman , Karen</t>
        </is>
      </c>
      <c r="G43" s="162" t="inlineStr">
        <is>
          <t>SI</t>
        </is>
      </c>
      <c r="H43" s="161" t="inlineStr">
        <is>
          <t>Consul Países Bajos Concepción</t>
        </is>
      </c>
      <c r="I43" s="161" t="inlineStr">
        <is>
          <t>Sin asiento VIP: excede capacidad 149</t>
        </is>
      </c>
    </row>
    <row r="44" ht="24" customHeight="1">
      <c r="A44" s="185" t="n">
        <v>396</v>
      </c>
      <c r="B44" s="185" t="n">
        <v>396</v>
      </c>
      <c r="C44" s="184" t="inlineStr">
        <is>
          <t>INVITADOS ASMAR</t>
        </is>
      </c>
      <c r="D44" s="184" t="inlineStr">
        <is>
          <t>Presidente</t>
        </is>
      </c>
      <c r="E44" s="185" t="inlineStr">
        <is>
          <t>VIP</t>
        </is>
      </c>
      <c r="F44" s="184" t="inlineStr">
        <is>
          <t>Fisher , Alvaro</t>
        </is>
      </c>
      <c r="G44" s="185" t="inlineStr">
        <is>
          <t>PENDIENTE</t>
        </is>
      </c>
      <c r="H44" s="184" t="inlineStr">
        <is>
          <t>Presidente del Consejo Nacional de Innovación para el Desarrollo (CNID)</t>
        </is>
      </c>
      <c r="I44" s="184" t="inlineStr">
        <is>
          <t>Sin asiento VIP: excede capacidad 149</t>
        </is>
      </c>
    </row>
    <row r="45" ht="24" customHeight="1">
      <c r="A45" s="162" t="n">
        <v>397</v>
      </c>
      <c r="B45" s="162" t="n">
        <v>397</v>
      </c>
      <c r="C45" s="161" t="inlineStr">
        <is>
          <t>INVITADOS ASMAR</t>
        </is>
      </c>
      <c r="D45" s="161" t="inlineStr"/>
      <c r="E45" s="162" t="inlineStr">
        <is>
          <t>VIP</t>
        </is>
      </c>
      <c r="F45" s="161" t="inlineStr">
        <is>
          <t>Fuster Roa, Marcelo</t>
        </is>
      </c>
      <c r="G45" s="162" t="inlineStr">
        <is>
          <t>PENDIENTE</t>
        </is>
      </c>
      <c r="H45" s="161" t="inlineStr">
        <is>
          <t>Gerente General Corporativo ASIMET A.G. - Comité CORFO</t>
        </is>
      </c>
      <c r="I45" s="161" t="inlineStr">
        <is>
          <t>Sin asiento VIP: excede capacidad 149</t>
        </is>
      </c>
    </row>
    <row r="46" ht="24" customHeight="1">
      <c r="A46" s="185" t="n">
        <v>398</v>
      </c>
      <c r="B46" s="185" t="n">
        <v>398</v>
      </c>
      <c r="C46" s="184" t="inlineStr">
        <is>
          <t>INVITADOS ASMAR</t>
        </is>
      </c>
      <c r="D46" s="184" t="inlineStr">
        <is>
          <t>Presidente</t>
        </is>
      </c>
      <c r="E46" s="185" t="inlineStr">
        <is>
          <t>VIP</t>
        </is>
      </c>
      <c r="F46" s="184" t="inlineStr">
        <is>
          <t>García , Fernando</t>
        </is>
      </c>
      <c r="G46" s="185" t="inlineStr">
        <is>
          <t>PENDIENTE</t>
        </is>
      </c>
      <c r="H46" s="184" t="inlineStr">
        <is>
          <t>Presidente ASIMET A.G.</t>
        </is>
      </c>
      <c r="I46" s="184" t="inlineStr">
        <is>
          <t>Sin asiento VIP: excede capacidad 149</t>
        </is>
      </c>
    </row>
    <row r="47" ht="24" customHeight="1">
      <c r="A47" s="162" t="n">
        <v>402</v>
      </c>
      <c r="B47" s="162" t="n">
        <v>402</v>
      </c>
      <c r="C47" s="161" t="inlineStr">
        <is>
          <t>INVITADOS ASMAR</t>
        </is>
      </c>
      <c r="D47" s="161" t="inlineStr">
        <is>
          <t>BANCOS</t>
        </is>
      </c>
      <c r="E47" s="162" t="inlineStr">
        <is>
          <t>VIP</t>
        </is>
      </c>
      <c r="F47" s="161" t="inlineStr">
        <is>
          <t>Donoso Smith, Camilo</t>
        </is>
      </c>
      <c r="G47" s="162" t="inlineStr">
        <is>
          <t>SI</t>
        </is>
      </c>
      <c r="H47" s="161" t="inlineStr">
        <is>
          <t>Gerente Sucursal Las Salinas de Banco Edwards</t>
        </is>
      </c>
      <c r="I47" s="161" t="inlineStr">
        <is>
          <t>Sin asiento VIP: excede capacidad 149</t>
        </is>
      </c>
    </row>
    <row r="48" ht="24" customHeight="1">
      <c r="A48" s="185" t="n">
        <v>412</v>
      </c>
      <c r="B48" s="185" t="n">
        <v>412</v>
      </c>
      <c r="C48" s="184" t="inlineStr">
        <is>
          <t>INVITADOS ASMAR</t>
        </is>
      </c>
      <c r="D48" s="184" t="inlineStr">
        <is>
          <t>BANCOS</t>
        </is>
      </c>
      <c r="E48" s="185" t="inlineStr">
        <is>
          <t>VIP</t>
        </is>
      </c>
      <c r="F48" s="184" t="inlineStr">
        <is>
          <t>Matte Larraín, Bernardo</t>
        </is>
      </c>
      <c r="G48" s="185" t="inlineStr">
        <is>
          <t>PENDIENTE</t>
        </is>
      </c>
      <c r="H48" s="184" t="inlineStr">
        <is>
          <t>Vicepresidente Banco BICE</t>
        </is>
      </c>
      <c r="I48" s="184" t="inlineStr">
        <is>
          <t>Sin asiento VIP: excede capacidad 149</t>
        </is>
      </c>
    </row>
    <row r="49" ht="24" customHeight="1">
      <c r="A49" s="162" t="n">
        <v>425</v>
      </c>
      <c r="B49" s="162" t="n">
        <v>425</v>
      </c>
      <c r="C49" s="161" t="inlineStr">
        <is>
          <t>INVITADOS ASMAR</t>
        </is>
      </c>
      <c r="D49" s="161" t="inlineStr">
        <is>
          <t>SEGUROS</t>
        </is>
      </c>
      <c r="E49" s="162" t="inlineStr">
        <is>
          <t>VIP</t>
        </is>
      </c>
      <c r="F49" s="161" t="inlineStr">
        <is>
          <t>Foley , Peter</t>
        </is>
      </c>
      <c r="G49" s="162" t="inlineStr">
        <is>
          <t>PENDIENTE</t>
        </is>
      </c>
      <c r="H49" s="161" t="inlineStr">
        <is>
          <t>Gerente General Lockton Seguros</t>
        </is>
      </c>
      <c r="I49" s="161" t="inlineStr">
        <is>
          <t>Sin asiento VIP: excede capacidad 149</t>
        </is>
      </c>
    </row>
    <row r="50" ht="24" customHeight="1">
      <c r="A50" s="185" t="n">
        <v>427</v>
      </c>
      <c r="B50" s="185" t="n">
        <v>427</v>
      </c>
      <c r="C50" s="184" t="inlineStr">
        <is>
          <t>INVITADOS ASMAR</t>
        </is>
      </c>
      <c r="D50" s="184" t="inlineStr">
        <is>
          <t>SEGUROS</t>
        </is>
      </c>
      <c r="E50" s="185" t="inlineStr">
        <is>
          <t>VIP</t>
        </is>
      </c>
      <c r="F50" s="184" t="inlineStr">
        <is>
          <t>Martínez Fernández, Patricio</t>
        </is>
      </c>
      <c r="G50" s="185" t="inlineStr">
        <is>
          <t>SI</t>
        </is>
      </c>
      <c r="H50" s="184" t="inlineStr">
        <is>
          <t>Gerente General Mutual de Seguros de Chile</t>
        </is>
      </c>
      <c r="I50" s="184" t="inlineStr">
        <is>
          <t>Sin asiento VIP: excede capacidad 149</t>
        </is>
      </c>
    </row>
    <row r="51" ht="24" customHeight="1">
      <c r="A51" s="162" t="n">
        <v>431</v>
      </c>
      <c r="B51" s="162" t="n">
        <v>431</v>
      </c>
      <c r="C51" s="161" t="inlineStr">
        <is>
          <t>INVITADOS ASMAR</t>
        </is>
      </c>
      <c r="D51" s="161" t="inlineStr"/>
      <c r="E51" s="162" t="inlineStr">
        <is>
          <t>VIP</t>
        </is>
      </c>
      <c r="F51" s="161" t="inlineStr">
        <is>
          <t>Bagnara , Manuel</t>
        </is>
      </c>
      <c r="G51" s="162" t="inlineStr">
        <is>
          <t>PENDIENTE</t>
        </is>
      </c>
      <c r="H51" s="161" t="inlineStr">
        <is>
          <t>Gerente General en ARMASUR A.G. - Comité CORFO</t>
        </is>
      </c>
      <c r="I51" s="161" t="inlineStr">
        <is>
          <t>Sin asiento VIP: excede capacidad 149</t>
        </is>
      </c>
    </row>
    <row r="52" ht="24" customHeight="1">
      <c r="A52" s="185" t="n">
        <v>439</v>
      </c>
      <c r="B52" s="185" t="n">
        <v>439</v>
      </c>
      <c r="C52" s="184" t="inlineStr">
        <is>
          <t>INVITADOS ASMAR</t>
        </is>
      </c>
      <c r="D52" s="184" t="inlineStr">
        <is>
          <t>Rector</t>
        </is>
      </c>
      <c r="E52" s="185" t="inlineStr">
        <is>
          <t>VIP</t>
        </is>
      </c>
      <c r="F52" s="184" t="inlineStr">
        <is>
          <t>Sabag Villalobos, Jorge</t>
        </is>
      </c>
      <c r="G52" s="185" t="inlineStr">
        <is>
          <t>PENDIENTE</t>
        </is>
      </c>
      <c r="H52" s="184" t="inlineStr">
        <is>
          <t>Presidente Directorio EFE Sur</t>
        </is>
      </c>
      <c r="I52" s="184" t="inlineStr">
        <is>
          <t>Sin asiento VIP: excede capacidad 149</t>
        </is>
      </c>
    </row>
    <row r="53" ht="24" customHeight="1">
      <c r="A53" s="162" t="n">
        <v>442</v>
      </c>
      <c r="B53" s="162" t="n">
        <v>442</v>
      </c>
      <c r="C53" s="161" t="inlineStr">
        <is>
          <t>INVITADOS ASMAR</t>
        </is>
      </c>
      <c r="D53" s="161" t="inlineStr"/>
      <c r="E53" s="162" t="inlineStr">
        <is>
          <t>VIP</t>
        </is>
      </c>
      <c r="F53" s="161" t="inlineStr">
        <is>
          <t>Salas , Juan Pablo</t>
        </is>
      </c>
      <c r="G53" s="162" t="inlineStr">
        <is>
          <t>PENDIENTE</t>
        </is>
      </c>
      <c r="H53" s="161" t="inlineStr">
        <is>
          <t>Gerente General Astillero ASCON Socio fundador</t>
        </is>
      </c>
      <c r="I53" s="161" t="inlineStr">
        <is>
          <t>Sin asiento VIP: excede capacidad 149</t>
        </is>
      </c>
    </row>
    <row r="54" ht="24" customHeight="1">
      <c r="A54" s="185" t="n">
        <v>443</v>
      </c>
      <c r="B54" s="185" t="n">
        <v>443</v>
      </c>
      <c r="C54" s="184" t="inlineStr">
        <is>
          <t>INVITADOS ASMAR</t>
        </is>
      </c>
      <c r="D54" s="184" t="inlineStr"/>
      <c r="E54" s="185" t="inlineStr">
        <is>
          <t>VIP</t>
        </is>
      </c>
      <c r="F54" s="184" t="inlineStr">
        <is>
          <t>Aravena , Manuel</t>
        </is>
      </c>
      <c r="G54" s="185" t="inlineStr">
        <is>
          <t>PENDIENTE</t>
        </is>
      </c>
      <c r="H54" s="184" t="inlineStr">
        <is>
          <t>Socio fundador Astillero ASCON</t>
        </is>
      </c>
      <c r="I54" s="184" t="inlineStr">
        <is>
          <t>Sin asiento VIP: excede capacidad 149</t>
        </is>
      </c>
    </row>
    <row r="55" ht="24" customHeight="1">
      <c r="A55" s="162" t="n">
        <v>444</v>
      </c>
      <c r="B55" s="162" t="n">
        <v>444</v>
      </c>
      <c r="C55" s="161" t="inlineStr">
        <is>
          <t>INVITADOS ASMAR</t>
        </is>
      </c>
      <c r="D55" s="161" t="inlineStr">
        <is>
          <t>Señora</t>
        </is>
      </c>
      <c r="E55" s="162" t="inlineStr">
        <is>
          <t>VIP</t>
        </is>
      </c>
      <c r="F55" s="161" t="inlineStr">
        <is>
          <t>Gavilán Ortiz, Milka</t>
        </is>
      </c>
      <c r="G55" s="162" t="inlineStr">
        <is>
          <t>SI</t>
        </is>
      </c>
      <c r="H55" s="161" t="inlineStr">
        <is>
          <t>Comité CORFO - Presidenta Sindicato ASMAR</t>
        </is>
      </c>
      <c r="I55" s="161" t="inlineStr">
        <is>
          <t>Sin asiento VIP: excede capacidad 149</t>
        </is>
      </c>
    </row>
    <row r="56" ht="24" customHeight="1">
      <c r="A56" s="185" t="n">
        <v>453</v>
      </c>
      <c r="B56" s="185" t="n">
        <v>453</v>
      </c>
      <c r="C56" s="184" t="inlineStr">
        <is>
          <t>INVITADOS ASMAR</t>
        </is>
      </c>
      <c r="D56" s="184" t="inlineStr">
        <is>
          <t>Contraalmirante</t>
        </is>
      </c>
      <c r="E56" s="185" t="inlineStr">
        <is>
          <t>VIP</t>
        </is>
      </c>
      <c r="F56" s="184" t="inlineStr">
        <is>
          <t>Varela Jenschke, Joaquin</t>
        </is>
      </c>
      <c r="G56" s="185" t="inlineStr">
        <is>
          <t>SI</t>
        </is>
      </c>
      <c r="H56" s="184" t="inlineStr">
        <is>
          <t>Ex Gerente Corporativo de Construcción Naval</t>
        </is>
      </c>
      <c r="I56" s="184" t="inlineStr">
        <is>
          <t>Sin asiento VIP: excede capacidad 149</t>
        </is>
      </c>
    </row>
    <row r="57" ht="24" customHeight="1">
      <c r="A57" s="162" t="n">
        <v>466</v>
      </c>
      <c r="B57" s="162" t="n">
        <v>466</v>
      </c>
      <c r="C57" s="161" t="inlineStr">
        <is>
          <t>INVITADOS ASMAR</t>
        </is>
      </c>
      <c r="D57" s="161" t="inlineStr">
        <is>
          <t>Señor</t>
        </is>
      </c>
      <c r="E57" s="162" t="inlineStr">
        <is>
          <t>VIP</t>
        </is>
      </c>
      <c r="F57" s="161" t="inlineStr">
        <is>
          <t>Cardoen Cornejo, Carlos</t>
        </is>
      </c>
      <c r="G57" s="162" t="inlineStr">
        <is>
          <t>SI</t>
        </is>
      </c>
      <c r="H57" s="161" t="inlineStr">
        <is>
          <t>Invitado Especial Director ASMAR</t>
        </is>
      </c>
      <c r="I57" s="161" t="inlineStr">
        <is>
          <t>Sin asiento VIP: excede capacidad 149</t>
        </is>
      </c>
    </row>
    <row r="58" ht="24" customHeight="1">
      <c r="A58" s="185" t="n">
        <v>467</v>
      </c>
      <c r="B58" s="185" t="n">
        <v>467</v>
      </c>
      <c r="C58" s="184" t="inlineStr">
        <is>
          <t>INVITADOS ASMAR</t>
        </is>
      </c>
      <c r="D58" s="184" t="inlineStr">
        <is>
          <t>Señor</t>
        </is>
      </c>
      <c r="E58" s="185" t="inlineStr">
        <is>
          <t>VIP</t>
        </is>
      </c>
      <c r="F58" s="184" t="inlineStr">
        <is>
          <t>Cardoen Aylwin, Rodrigo</t>
        </is>
      </c>
      <c r="G58" s="185" t="inlineStr">
        <is>
          <t>SI</t>
        </is>
      </c>
      <c r="H58" s="184" t="inlineStr">
        <is>
          <t>Invitado Especial Director ASMAR</t>
        </is>
      </c>
      <c r="I58" s="184" t="inlineStr">
        <is>
          <t>Sin asiento VIP: excede capacidad 149</t>
        </is>
      </c>
    </row>
    <row r="59" ht="24" customHeight="1">
      <c r="A59" s="162" t="n">
        <v>468</v>
      </c>
      <c r="B59" s="162" t="n">
        <v>468</v>
      </c>
      <c r="C59" s="161" t="inlineStr">
        <is>
          <t>INVITADOS ASMAR</t>
        </is>
      </c>
      <c r="D59" s="161" t="inlineStr">
        <is>
          <t>Vicealmirante</t>
        </is>
      </c>
      <c r="E59" s="162" t="inlineStr">
        <is>
          <t>VIP</t>
        </is>
      </c>
      <c r="F59" s="161" t="inlineStr">
        <is>
          <t>Gantes Young, Cristian</t>
        </is>
      </c>
      <c r="G59" s="162" t="inlineStr">
        <is>
          <t>SI</t>
        </is>
      </c>
      <c r="H59" s="161" t="inlineStr">
        <is>
          <t>Invitado Especial Director ASMAR</t>
        </is>
      </c>
      <c r="I59" s="161" t="inlineStr">
        <is>
          <t>Sin asiento VIP: excede capacidad 149</t>
        </is>
      </c>
    </row>
    <row r="60" ht="24" customHeight="1">
      <c r="A60" s="185" t="n">
        <v>472</v>
      </c>
      <c r="B60" s="185" t="n">
        <v>472</v>
      </c>
      <c r="C60" s="184" t="inlineStr">
        <is>
          <t>INVITADOS ASMAR</t>
        </is>
      </c>
      <c r="D60" s="184" t="inlineStr">
        <is>
          <t>Vicealmirante</t>
        </is>
      </c>
      <c r="E60" s="185" t="inlineStr">
        <is>
          <t>VIP</t>
        </is>
      </c>
      <c r="F60" s="184" t="inlineStr">
        <is>
          <t>Fernández Morales, José Luis</t>
        </is>
      </c>
      <c r="G60" s="185" t="inlineStr">
        <is>
          <t>PENDIENTE</t>
        </is>
      </c>
      <c r="H60" s="184" t="inlineStr">
        <is>
          <t>Invitado Especial Director ASMAR</t>
        </is>
      </c>
      <c r="I60" s="184" t="inlineStr">
        <is>
          <t>Sin asiento VIP: excede capacidad 149</t>
        </is>
      </c>
    </row>
    <row r="61" ht="24" customHeight="1">
      <c r="A61" s="162" t="n">
        <v>475</v>
      </c>
      <c r="B61" s="162" t="n">
        <v>475</v>
      </c>
      <c r="C61" s="161" t="inlineStr">
        <is>
          <t>INVITADOS ASMAR</t>
        </is>
      </c>
      <c r="D61" s="161" t="inlineStr">
        <is>
          <t>Contraalmirante</t>
        </is>
      </c>
      <c r="E61" s="162" t="inlineStr">
        <is>
          <t>VIP</t>
        </is>
      </c>
      <c r="F61" s="161" t="inlineStr">
        <is>
          <t>Davanzo Hyslop, Jorge</t>
        </is>
      </c>
      <c r="G61" s="162" t="inlineStr">
        <is>
          <t>SI</t>
        </is>
      </c>
      <c r="H61" s="161" t="inlineStr">
        <is>
          <t>Invitado Especial Director ASMAR</t>
        </is>
      </c>
      <c r="I61" s="161" t="inlineStr">
        <is>
          <t>Sin asiento VIP: excede capacidad 149</t>
        </is>
      </c>
    </row>
    <row r="62" ht="24" customHeight="1">
      <c r="A62" s="185" t="n">
        <v>481</v>
      </c>
      <c r="B62" s="185" t="n">
        <v>481</v>
      </c>
      <c r="C62" s="184" t="inlineStr">
        <is>
          <t>INVITADOS ASMAR</t>
        </is>
      </c>
      <c r="D62" s="184" t="inlineStr"/>
      <c r="E62" s="185" t="inlineStr">
        <is>
          <t>VIP</t>
        </is>
      </c>
      <c r="F62" s="184" t="inlineStr">
        <is>
          <t>Vergara , Cristian</t>
        </is>
      </c>
      <c r="G62" s="185" t="inlineStr">
        <is>
          <t>SI</t>
        </is>
      </c>
      <c r="H62" s="184" t="inlineStr">
        <is>
          <t>Gerente General ESSBIO</t>
        </is>
      </c>
      <c r="I62" s="184" t="inlineStr">
        <is>
          <t>Sin asiento VIP: excede capacidad 149</t>
        </is>
      </c>
    </row>
    <row r="63" ht="24" customHeight="1">
      <c r="A63" s="162" t="n">
        <v>482</v>
      </c>
      <c r="B63" s="162" t="n">
        <v>482</v>
      </c>
      <c r="C63" s="161" t="inlineStr">
        <is>
          <t>INVITADOS ASMAR</t>
        </is>
      </c>
      <c r="D63" s="161" t="inlineStr"/>
      <c r="E63" s="162" t="inlineStr">
        <is>
          <t>VIP</t>
        </is>
      </c>
      <c r="F63" s="161" t="inlineStr">
        <is>
          <t>Schmohl , Peter</t>
        </is>
      </c>
      <c r="G63" s="162" t="inlineStr">
        <is>
          <t>PENDIENTE</t>
        </is>
      </c>
      <c r="H63" s="161" t="inlineStr">
        <is>
          <t>Gerente Zonal ESSBIO</t>
        </is>
      </c>
      <c r="I63" s="161" t="inlineStr">
        <is>
          <t>Sin asiento VIP: excede capacidad 149</t>
        </is>
      </c>
    </row>
    <row r="64" ht="24" customHeight="1">
      <c r="A64" s="185" t="n">
        <v>483</v>
      </c>
      <c r="B64" s="185" t="n">
        <v>483</v>
      </c>
      <c r="C64" s="184" t="inlineStr">
        <is>
          <t>INVITADOS ASMAR</t>
        </is>
      </c>
      <c r="D64" s="184" t="inlineStr"/>
      <c r="E64" s="185" t="inlineStr">
        <is>
          <t>VIP</t>
        </is>
      </c>
      <c r="F64" s="184" t="inlineStr">
        <is>
          <t>Fernández , David</t>
        </is>
      </c>
      <c r="G64" s="185" t="inlineStr">
        <is>
          <t>PENDIENTE</t>
        </is>
      </c>
      <c r="H64" s="184" t="inlineStr">
        <is>
          <t>Gerente General CIDERE</t>
        </is>
      </c>
      <c r="I64" s="184" t="inlineStr">
        <is>
          <t>Sin asiento VIP: excede capacidad 149</t>
        </is>
      </c>
    </row>
    <row r="65" ht="24" customHeight="1">
      <c r="A65" s="162" t="n">
        <v>484</v>
      </c>
      <c r="B65" s="162" t="n">
        <v>484</v>
      </c>
      <c r="C65" s="161" t="inlineStr">
        <is>
          <t>INVITADOS ASMAR</t>
        </is>
      </c>
      <c r="D65" s="161" t="inlineStr">
        <is>
          <t>Señor</t>
        </is>
      </c>
      <c r="E65" s="162" t="inlineStr">
        <is>
          <t>VIP</t>
        </is>
      </c>
      <c r="F65" s="161" t="inlineStr">
        <is>
          <t>Donoso , Nelson</t>
        </is>
      </c>
      <c r="G65" s="162" t="inlineStr">
        <is>
          <t>SI</t>
        </is>
      </c>
      <c r="H65" s="161" t="inlineStr">
        <is>
          <t>Presidente IRADE</t>
        </is>
      </c>
      <c r="I65" s="161" t="inlineStr">
        <is>
          <t>Sin asiento VIP: excede capacidad 149</t>
        </is>
      </c>
    </row>
    <row r="66" ht="24" customHeight="1">
      <c r="A66" s="185" t="n">
        <v>485</v>
      </c>
      <c r="B66" s="185" t="n">
        <v>485</v>
      </c>
      <c r="C66" s="184" t="inlineStr">
        <is>
          <t>INVITADOS ASMAR</t>
        </is>
      </c>
      <c r="D66" s="184" t="inlineStr">
        <is>
          <t>Señora</t>
        </is>
      </c>
      <c r="E66" s="185" t="inlineStr">
        <is>
          <t>VIP</t>
        </is>
      </c>
      <c r="F66" s="184" t="inlineStr">
        <is>
          <t>Roa Astete, Bernardita</t>
        </is>
      </c>
      <c r="G66" s="185" t="inlineStr">
        <is>
          <t>SI</t>
        </is>
      </c>
      <c r="H66" s="184" t="inlineStr">
        <is>
          <t>Gerente General IRADE</t>
        </is>
      </c>
      <c r="I66" s="184" t="inlineStr">
        <is>
          <t>Sin asiento VIP: excede capacidad 149</t>
        </is>
      </c>
    </row>
    <row r="67" ht="24" customHeight="1">
      <c r="A67" s="162" t="n">
        <v>490</v>
      </c>
      <c r="B67" s="162" t="n">
        <v>490</v>
      </c>
      <c r="C67" s="161" t="inlineStr">
        <is>
          <t>INVITADOS ASMAR</t>
        </is>
      </c>
      <c r="D67" s="161" t="inlineStr">
        <is>
          <t>Rector</t>
        </is>
      </c>
      <c r="E67" s="162" t="inlineStr">
        <is>
          <t>VIP</t>
        </is>
      </c>
      <c r="F67" s="161" t="inlineStr">
        <is>
          <t>Riffo , Ximena</t>
        </is>
      </c>
      <c r="G67" s="162" t="inlineStr">
        <is>
          <t>PENDIENTE</t>
        </is>
      </c>
      <c r="H67" s="161" t="inlineStr">
        <is>
          <t>Directora Ejecutiva (s) CORFO BioBio</t>
        </is>
      </c>
      <c r="I67" s="161" t="inlineStr">
        <is>
          <t>Sin asiento VIP: excede capacidad 149</t>
        </is>
      </c>
    </row>
    <row r="68" ht="24" customHeight="1">
      <c r="A68" s="185" t="n">
        <v>502</v>
      </c>
      <c r="B68" s="185" t="n">
        <v>502</v>
      </c>
      <c r="C68" s="184" t="inlineStr">
        <is>
          <t>INVITADOS ASMAR</t>
        </is>
      </c>
      <c r="D68" s="184" t="inlineStr">
        <is>
          <t>Señor</t>
        </is>
      </c>
      <c r="E68" s="185" t="inlineStr">
        <is>
          <t>VIP</t>
        </is>
      </c>
      <c r="F68" s="184" t="inlineStr">
        <is>
          <t>Sotomayor , Francisco</t>
        </is>
      </c>
      <c r="G68" s="185" t="inlineStr">
        <is>
          <t>SI</t>
        </is>
      </c>
      <c r="H68" s="184" t="inlineStr">
        <is>
          <t>CEO GL Events Chile</t>
        </is>
      </c>
      <c r="I68" s="184" t="inlineStr">
        <is>
          <t>Sin asiento VIP: excede capacidad 149</t>
        </is>
      </c>
    </row>
    <row r="69" ht="24" customHeight="1">
      <c r="A69" s="162" t="n">
        <v>503</v>
      </c>
      <c r="B69" s="162" t="n">
        <v>503</v>
      </c>
      <c r="C69" s="161" t="inlineStr">
        <is>
          <t>INVITADOS ASMAR</t>
        </is>
      </c>
      <c r="D69" s="161" t="inlineStr">
        <is>
          <t>Capitán de Fragata (R)</t>
        </is>
      </c>
      <c r="E69" s="162" t="inlineStr">
        <is>
          <t>VIP</t>
        </is>
      </c>
      <c r="F69" s="161" t="inlineStr">
        <is>
          <t>Lobo , Rodrigo</t>
        </is>
      </c>
      <c r="G69" s="162" t="inlineStr">
        <is>
          <t>SI</t>
        </is>
      </c>
      <c r="H69" s="161" t="inlineStr">
        <is>
          <t>Director de Relaciones Institucionales y Desarrollo de Negocios GL Events Chile</t>
        </is>
      </c>
      <c r="I69" s="161" t="inlineStr">
        <is>
          <t>Sin asiento VIP: excede capacidad 149</t>
        </is>
      </c>
    </row>
    <row r="70" ht="24" customHeight="1">
      <c r="A70" s="185" t="n">
        <v>505</v>
      </c>
      <c r="B70" s="185" t="n">
        <v>505</v>
      </c>
      <c r="C70" s="184" t="inlineStr">
        <is>
          <t>INVITADOS ASMAR</t>
        </is>
      </c>
      <c r="D70" s="184" t="inlineStr">
        <is>
          <t>Rector</t>
        </is>
      </c>
      <c r="E70" s="185" t="inlineStr">
        <is>
          <t>VIP</t>
        </is>
      </c>
      <c r="F70" s="184" t="inlineStr">
        <is>
          <t>Bachur Melcher, Christian</t>
        </is>
      </c>
      <c r="G70" s="185" t="inlineStr">
        <is>
          <t>PENDIENTE</t>
        </is>
      </c>
      <c r="H70" s="184" t="inlineStr">
        <is>
          <t>Director Regional CGE</t>
        </is>
      </c>
      <c r="I70" s="184" t="inlineStr">
        <is>
          <t>Sin asiento VIP: excede capacidad 149</t>
        </is>
      </c>
    </row>
    <row r="71" ht="24" customHeight="1">
      <c r="A71" s="162" t="n">
        <v>512</v>
      </c>
      <c r="B71" s="162" t="n">
        <v>512</v>
      </c>
      <c r="C71" s="161" t="inlineStr">
        <is>
          <t>INVITADOS ASMAR</t>
        </is>
      </c>
      <c r="D71" s="161" t="inlineStr">
        <is>
          <t>Rector</t>
        </is>
      </c>
      <c r="E71" s="162" t="inlineStr">
        <is>
          <t>VIP</t>
        </is>
      </c>
      <c r="F71" s="161" t="inlineStr">
        <is>
          <t>Castillo , Marcelo</t>
        </is>
      </c>
      <c r="G71" s="162" t="inlineStr">
        <is>
          <t>PENDIENTE</t>
        </is>
      </c>
      <c r="H71" s="161" t="inlineStr">
        <is>
          <t>Presidente Directorio ENEL Chile</t>
        </is>
      </c>
      <c r="I71" s="161" t="inlineStr">
        <is>
          <t>Sin asiento VIP: excede capacidad 149</t>
        </is>
      </c>
    </row>
    <row r="72" ht="24" customHeight="1">
      <c r="A72" s="185" t="n">
        <v>513</v>
      </c>
      <c r="B72" s="185" t="n">
        <v>513</v>
      </c>
      <c r="C72" s="184" t="inlineStr">
        <is>
          <t>INVITADOS ASMAR</t>
        </is>
      </c>
      <c r="D72" s="184" t="inlineStr"/>
      <c r="E72" s="185" t="inlineStr">
        <is>
          <t>VIP</t>
        </is>
      </c>
      <c r="F72" s="184" t="inlineStr">
        <is>
          <t>Palumbo , Gianluca</t>
        </is>
      </c>
      <c r="G72" s="185" t="inlineStr">
        <is>
          <t>PENDIENTE</t>
        </is>
      </c>
      <c r="H72" s="184" t="inlineStr">
        <is>
          <t>Gerente General ENEL Chile</t>
        </is>
      </c>
      <c r="I72" s="184" t="inlineStr">
        <is>
          <t>Sin asiento VIP: excede capacidad 149</t>
        </is>
      </c>
    </row>
    <row r="73" ht="24" customHeight="1">
      <c r="A73" s="162" t="n">
        <v>515</v>
      </c>
      <c r="B73" s="162" t="n">
        <v>515</v>
      </c>
      <c r="C73" s="161" t="inlineStr">
        <is>
          <t>INVITADOS ASMAR</t>
        </is>
      </c>
      <c r="D73" s="161" t="inlineStr"/>
      <c r="E73" s="162" t="inlineStr">
        <is>
          <t>VIP</t>
        </is>
      </c>
      <c r="F73" s="161" t="inlineStr">
        <is>
          <t>Iglesias Hurtubia, Miguel</t>
        </is>
      </c>
      <c r="G73" s="162" t="inlineStr">
        <is>
          <t>PENDIENTE</t>
        </is>
      </c>
      <c r="H73" s="161" t="inlineStr">
        <is>
          <t>Gerente General de ENERGY ASSET</t>
        </is>
      </c>
      <c r="I73" s="161" t="inlineStr">
        <is>
          <t>Sin asiento VIP: excede capacidad 149</t>
        </is>
      </c>
    </row>
    <row r="74" ht="24" customHeight="1">
      <c r="A74" s="185" t="n">
        <v>516</v>
      </c>
      <c r="B74" s="185" t="n">
        <v>516</v>
      </c>
      <c r="C74" s="184" t="inlineStr">
        <is>
          <t>PROVEEDORES</t>
        </is>
      </c>
      <c r="D74" s="184" t="inlineStr">
        <is>
          <t>Rector</t>
        </is>
      </c>
      <c r="E74" s="185" t="inlineStr">
        <is>
          <t>VIP</t>
        </is>
      </c>
      <c r="F74" s="184" t="inlineStr">
        <is>
          <t>Kossmann , Hans</t>
        </is>
      </c>
      <c r="G74" s="185" t="inlineStr">
        <is>
          <t>PENDIENTE</t>
        </is>
      </c>
      <c r="H74" s="184" t="inlineStr">
        <is>
          <t>Presidente Directorio ASENAV</t>
        </is>
      </c>
      <c r="I74" s="184" t="inlineStr">
        <is>
          <t>Sin asiento VIP: excede capacidad 149</t>
        </is>
      </c>
    </row>
    <row r="75" ht="24" customHeight="1">
      <c r="A75" s="162" t="n">
        <v>517</v>
      </c>
      <c r="B75" s="162" t="n">
        <v>517</v>
      </c>
      <c r="C75" s="161" t="inlineStr">
        <is>
          <t>PROVEEDORES</t>
        </is>
      </c>
      <c r="D75" s="161" t="inlineStr"/>
      <c r="E75" s="162" t="inlineStr">
        <is>
          <t>VIP</t>
        </is>
      </c>
      <c r="F75" s="161" t="inlineStr">
        <is>
          <t>Rodríguez , Fernando</t>
        </is>
      </c>
      <c r="G75" s="162" t="inlineStr">
        <is>
          <t>SI</t>
        </is>
      </c>
      <c r="H75" s="161" t="inlineStr">
        <is>
          <t>Gerente General ASENAV</t>
        </is>
      </c>
      <c r="I75" s="161" t="inlineStr">
        <is>
          <t>Sin asiento VIP: excede capacidad 149</t>
        </is>
      </c>
    </row>
    <row r="76" ht="24" customHeight="1">
      <c r="A76" s="185" t="n">
        <v>521</v>
      </c>
      <c r="B76" s="185" t="n">
        <v>521</v>
      </c>
      <c r="C76" s="184" t="inlineStr">
        <is>
          <t>PROVEEDORES</t>
        </is>
      </c>
      <c r="D76" s="184" t="inlineStr">
        <is>
          <t>Capitán de Navío (R)</t>
        </is>
      </c>
      <c r="E76" s="185" t="inlineStr">
        <is>
          <t>VIP</t>
        </is>
      </c>
      <c r="F76" s="184" t="inlineStr">
        <is>
          <t>Hederra Pinto, Francisco</t>
        </is>
      </c>
      <c r="G76" s="185" t="inlineStr">
        <is>
          <t>SI</t>
        </is>
      </c>
      <c r="H76" s="184" t="inlineStr">
        <is>
          <t>Gerente General SISDEF</t>
        </is>
      </c>
      <c r="I76" s="184" t="inlineStr">
        <is>
          <t>Sin asiento VIP: excede capacidad 149</t>
        </is>
      </c>
    </row>
    <row r="77" ht="24" customHeight="1">
      <c r="A77" s="162" t="n">
        <v>529</v>
      </c>
      <c r="B77" s="162" t="n">
        <v>529</v>
      </c>
      <c r="C77" s="161" t="inlineStr">
        <is>
          <t>PROVEEDORES</t>
        </is>
      </c>
      <c r="D77" s="161" t="inlineStr">
        <is>
          <t>Señor</t>
        </is>
      </c>
      <c r="E77" s="162" t="inlineStr">
        <is>
          <t>VIP</t>
        </is>
      </c>
      <c r="F77" s="161" t="inlineStr">
        <is>
          <t>Mutschler Castillo, Jorge</t>
        </is>
      </c>
      <c r="G77" s="162" t="inlineStr">
        <is>
          <t>SI</t>
        </is>
      </c>
      <c r="H77" s="161" t="inlineStr">
        <is>
          <t>Gerente General Sociedad Comercial Equipos Industriales S.A. INDUELECTRO</t>
        </is>
      </c>
      <c r="I77" s="161" t="inlineStr">
        <is>
          <t>Sin asiento VIP: excede capacidad 149</t>
        </is>
      </c>
    </row>
    <row r="78" ht="24" customHeight="1">
      <c r="A78" s="185" t="n">
        <v>530</v>
      </c>
      <c r="B78" s="185" t="n">
        <v>530</v>
      </c>
      <c r="C78" s="184" t="inlineStr">
        <is>
          <t>PROVEEDORES</t>
        </is>
      </c>
      <c r="D78" s="184" t="inlineStr"/>
      <c r="E78" s="185" t="inlineStr">
        <is>
          <t>VIP</t>
        </is>
      </c>
      <c r="F78" s="184" t="inlineStr">
        <is>
          <t>Mutschler , Roberta</t>
        </is>
      </c>
      <c r="G78" s="185" t="inlineStr">
        <is>
          <t>SI</t>
        </is>
      </c>
      <c r="H78" s="184" t="inlineStr">
        <is>
          <t>Subgerente General Sociedad Comercial Equipos Industriales S.A. INDUELECTRO</t>
        </is>
      </c>
      <c r="I78" s="184" t="inlineStr">
        <is>
          <t>Sin asiento VIP: excede capacidad 149</t>
        </is>
      </c>
    </row>
    <row r="79" ht="24" customHeight="1">
      <c r="A79" s="162" t="n">
        <v>532</v>
      </c>
      <c r="B79" s="162" t="n">
        <v>532</v>
      </c>
      <c r="C79" s="161" t="inlineStr">
        <is>
          <t>PROVEEDORES</t>
        </is>
      </c>
      <c r="D79" s="161" t="inlineStr"/>
      <c r="E79" s="162" t="inlineStr">
        <is>
          <t>VIP</t>
        </is>
      </c>
      <c r="F79" s="161" t="inlineStr">
        <is>
          <t>Fauré Cañas, José Luis</t>
        </is>
      </c>
      <c r="G79" s="162" t="inlineStr">
        <is>
          <t>SI</t>
        </is>
      </c>
      <c r="H79" s="161" t="inlineStr">
        <is>
          <t>Gerente General CODELPA S.A.</t>
        </is>
      </c>
      <c r="I79" s="161" t="inlineStr">
        <is>
          <t>Sin asiento VIP: excede capacidad 149</t>
        </is>
      </c>
    </row>
    <row r="80" ht="24" customHeight="1">
      <c r="A80" s="185" t="n">
        <v>533</v>
      </c>
      <c r="B80" s="185" t="n">
        <v>533</v>
      </c>
      <c r="C80" s="184" t="inlineStr">
        <is>
          <t>PROVEEDORES</t>
        </is>
      </c>
      <c r="D80" s="184" t="inlineStr"/>
      <c r="E80" s="185" t="inlineStr">
        <is>
          <t>VIP</t>
        </is>
      </c>
      <c r="F80" s="184" t="inlineStr">
        <is>
          <t>Iturriaga González, Pedro</t>
        </is>
      </c>
      <c r="G80" s="185" t="inlineStr">
        <is>
          <t>SI</t>
        </is>
      </c>
      <c r="H80" s="184" t="inlineStr">
        <is>
          <t>Gerente General PROINGAS S.A.</t>
        </is>
      </c>
      <c r="I80" s="184" t="inlineStr">
        <is>
          <t>Sin asiento VIP: excede capacidad 149</t>
        </is>
      </c>
    </row>
    <row r="81" ht="24" customHeight="1">
      <c r="A81" s="162" t="n">
        <v>535</v>
      </c>
      <c r="B81" s="162" t="n">
        <v>535</v>
      </c>
      <c r="C81" s="161" t="inlineStr">
        <is>
          <t>PROVEEDORES</t>
        </is>
      </c>
      <c r="D81" s="161" t="inlineStr">
        <is>
          <t>Rector</t>
        </is>
      </c>
      <c r="E81" s="162" t="inlineStr">
        <is>
          <t>VIP</t>
        </is>
      </c>
      <c r="F81" s="161" t="inlineStr">
        <is>
          <t>Rodriguez , Roberto</t>
        </is>
      </c>
      <c r="G81" s="162" t="inlineStr">
        <is>
          <t>SI</t>
        </is>
      </c>
      <c r="H81" s="161" t="inlineStr">
        <is>
          <t>Director General IBERCISA DECK Machinery S.A.</t>
        </is>
      </c>
      <c r="I81" s="161" t="inlineStr">
        <is>
          <t>Sin asiento VIP: excede capacidad 149</t>
        </is>
      </c>
    </row>
    <row r="82" ht="24" customHeight="1">
      <c r="A82" s="185" t="n">
        <v>537</v>
      </c>
      <c r="B82" s="185" t="n">
        <v>537</v>
      </c>
      <c r="C82" s="184" t="inlineStr">
        <is>
          <t>PROVEEDORES</t>
        </is>
      </c>
      <c r="D82" s="184" t="inlineStr">
        <is>
          <t>Capitán de Navío (R)</t>
        </is>
      </c>
      <c r="E82" s="185" t="inlineStr">
        <is>
          <t>VIP</t>
        </is>
      </c>
      <c r="F82" s="184" t="inlineStr">
        <is>
          <t>Chellew Daydi, Sidney</t>
        </is>
      </c>
      <c r="G82" s="185" t="inlineStr">
        <is>
          <t>SI</t>
        </is>
      </c>
      <c r="H82" s="184" t="inlineStr">
        <is>
          <t>Gerente General SOCIBER</t>
        </is>
      </c>
      <c r="I82" s="184" t="inlineStr">
        <is>
          <t>Sin asiento VIP: excede capacidad 149</t>
        </is>
      </c>
    </row>
    <row r="83" ht="24" customHeight="1">
      <c r="A83" s="162" t="n">
        <v>540</v>
      </c>
      <c r="B83" s="162" t="n">
        <v>540</v>
      </c>
      <c r="C83" s="161" t="inlineStr">
        <is>
          <t>PROVEEDORES</t>
        </is>
      </c>
      <c r="D83" s="161" t="inlineStr"/>
      <c r="E83" s="162" t="inlineStr">
        <is>
          <t>VIP</t>
        </is>
      </c>
      <c r="F83" s="161" t="inlineStr">
        <is>
          <t>Van Mourik , Gise</t>
        </is>
      </c>
      <c r="G83" s="162" t="inlineStr">
        <is>
          <t>SI</t>
        </is>
      </c>
      <c r="H83" s="161" t="inlineStr">
        <is>
          <t>Gerente Ventas, Wärtsilä Marine</t>
        </is>
      </c>
      <c r="I83" s="161" t="inlineStr">
        <is>
          <t>Sin asiento VIP: excede capacidad 149</t>
        </is>
      </c>
    </row>
    <row r="84" ht="24" customHeight="1">
      <c r="A84" s="185" t="n">
        <v>545</v>
      </c>
      <c r="B84" s="185" t="n">
        <v>545</v>
      </c>
      <c r="C84" s="184" t="inlineStr">
        <is>
          <t>PROVEEDORES</t>
        </is>
      </c>
      <c r="D84" s="184" t="inlineStr"/>
      <c r="E84" s="185" t="inlineStr">
        <is>
          <t>VIP</t>
        </is>
      </c>
      <c r="F84" s="184" t="inlineStr">
        <is>
          <t>Almendra , Iván</t>
        </is>
      </c>
      <c r="G84" s="185" t="inlineStr">
        <is>
          <t>PENDIENTE</t>
        </is>
      </c>
      <c r="H84" s="184" t="inlineStr">
        <is>
          <t>Gerente Zona Sur B. Bosch</t>
        </is>
      </c>
      <c r="I84" s="184" t="inlineStr">
        <is>
          <t>Sin asiento VIP: excede capacidad 149</t>
        </is>
      </c>
    </row>
    <row r="85" ht="24" customHeight="1">
      <c r="A85" s="162" t="n">
        <v>546</v>
      </c>
      <c r="B85" s="162" t="n">
        <v>546</v>
      </c>
      <c r="C85" s="161" t="inlineStr">
        <is>
          <t>PROVEEDORES</t>
        </is>
      </c>
      <c r="D85" s="161" t="inlineStr">
        <is>
          <t>Presidente</t>
        </is>
      </c>
      <c r="E85" s="162" t="inlineStr">
        <is>
          <t>VIP</t>
        </is>
      </c>
      <c r="F85" s="161" t="inlineStr">
        <is>
          <t>Gamundi Fernández, Javier</t>
        </is>
      </c>
      <c r="G85" s="162" t="inlineStr">
        <is>
          <t>PENDIENTE</t>
        </is>
      </c>
      <c r="H85" s="161" t="inlineStr">
        <is>
          <t>Presidente FRIZONIA</t>
        </is>
      </c>
      <c r="I85" s="161" t="inlineStr">
        <is>
          <t>Sin asiento VIP: excede capacidad 149</t>
        </is>
      </c>
    </row>
    <row r="86" ht="24" customHeight="1">
      <c r="A86" s="185" t="n">
        <v>547</v>
      </c>
      <c r="B86" s="185" t="n">
        <v>547</v>
      </c>
      <c r="C86" s="184" t="inlineStr">
        <is>
          <t>PROVEEDORES</t>
        </is>
      </c>
      <c r="D86" s="184" t="inlineStr"/>
      <c r="E86" s="185" t="inlineStr">
        <is>
          <t>VIP</t>
        </is>
      </c>
      <c r="F86" s="184" t="inlineStr">
        <is>
          <t>González , Carlos</t>
        </is>
      </c>
      <c r="G86" s="185" t="inlineStr">
        <is>
          <t>SI</t>
        </is>
      </c>
      <c r="H86" s="184" t="inlineStr">
        <is>
          <t>CEO  FRIZONIA Regrigeración, climatización .S.L.</t>
        </is>
      </c>
      <c r="I86" s="184" t="inlineStr">
        <is>
          <t>Sin asiento VIP: excede capacidad 149</t>
        </is>
      </c>
    </row>
    <row r="87" ht="24" customHeight="1">
      <c r="A87" s="162" t="n">
        <v>548</v>
      </c>
      <c r="B87" s="162" t="n">
        <v>548</v>
      </c>
      <c r="C87" s="161" t="inlineStr">
        <is>
          <t>PROVEEDORES</t>
        </is>
      </c>
      <c r="D87" s="161" t="inlineStr">
        <is>
          <t>Presidente</t>
        </is>
      </c>
      <c r="E87" s="162" t="inlineStr">
        <is>
          <t>VIP</t>
        </is>
      </c>
      <c r="F87" s="161" t="inlineStr">
        <is>
          <t>Fernández Goberna, Patricio</t>
        </is>
      </c>
      <c r="G87" s="162" t="inlineStr">
        <is>
          <t>SI</t>
        </is>
      </c>
      <c r="H87" s="161" t="inlineStr">
        <is>
          <t>Presidente Industrias Ferri S.A.</t>
        </is>
      </c>
      <c r="I87" s="161" t="inlineStr">
        <is>
          <t>Sin asiento VIP: excede capacidad 149</t>
        </is>
      </c>
    </row>
    <row r="88" ht="24" customHeight="1">
      <c r="A88" s="185" t="n">
        <v>549</v>
      </c>
      <c r="B88" s="185" t="n">
        <v>549</v>
      </c>
      <c r="C88" s="184" t="inlineStr">
        <is>
          <t>PROVEEDORES</t>
        </is>
      </c>
      <c r="D88" s="184" t="inlineStr"/>
      <c r="E88" s="185" t="inlineStr">
        <is>
          <t>VIP</t>
        </is>
      </c>
      <c r="F88" s="184" t="inlineStr">
        <is>
          <t>Fernández Félix, Marisela</t>
        </is>
      </c>
      <c r="G88" s="185" t="inlineStr">
        <is>
          <t>PENDIENTE</t>
        </is>
      </c>
      <c r="H88" s="184" t="inlineStr">
        <is>
          <t>Desarrollo de Negocios Industrias Ferri S.A.</t>
        </is>
      </c>
      <c r="I88" s="184" t="inlineStr">
        <is>
          <t>Sin asiento VIP: excede capacidad 149</t>
        </is>
      </c>
    </row>
    <row r="89" ht="24" customHeight="1">
      <c r="A89" s="162" t="n">
        <v>552</v>
      </c>
      <c r="B89" s="162" t="n">
        <v>552</v>
      </c>
      <c r="C89" s="161" t="inlineStr">
        <is>
          <t>PROVEEDORES</t>
        </is>
      </c>
      <c r="D89" s="161" t="inlineStr"/>
      <c r="E89" s="162" t="inlineStr">
        <is>
          <t>VIP</t>
        </is>
      </c>
      <c r="F89" s="161" t="inlineStr">
        <is>
          <t>Sánchez de Pablo , Daniel</t>
        </is>
      </c>
      <c r="G89" s="162" t="inlineStr">
        <is>
          <t>PENDIENTE</t>
        </is>
      </c>
      <c r="H89" s="161" t="inlineStr">
        <is>
          <t>Executive Vicepresident  SP Consultores y Servicios</t>
        </is>
      </c>
      <c r="I89" s="161" t="inlineStr">
        <is>
          <t>Sin asiento VIP: excede capacidad 149</t>
        </is>
      </c>
    </row>
    <row r="90" ht="24" customHeight="1">
      <c r="A90" s="185" t="n">
        <v>553</v>
      </c>
      <c r="B90" s="185" t="n">
        <v>553</v>
      </c>
      <c r="C90" s="184" t="inlineStr">
        <is>
          <t>PROVEEDORES</t>
        </is>
      </c>
      <c r="D90" s="184" t="inlineStr"/>
      <c r="E90" s="185" t="inlineStr">
        <is>
          <t>VIP</t>
        </is>
      </c>
      <c r="F90" s="184" t="inlineStr">
        <is>
          <t>Llago Hermida, Antonio José</t>
        </is>
      </c>
      <c r="G90" s="185" t="inlineStr">
        <is>
          <t>PENDIENTE</t>
        </is>
      </c>
      <c r="H90" s="184" t="inlineStr">
        <is>
          <t>CEO GABADI</t>
        </is>
      </c>
      <c r="I90" s="184" t="inlineStr">
        <is>
          <t>Sin asiento VIP: excede capacidad 149</t>
        </is>
      </c>
    </row>
    <row r="91" ht="24" customHeight="1">
      <c r="A91" s="162" t="n">
        <v>554</v>
      </c>
      <c r="B91" s="162" t="n">
        <v>554</v>
      </c>
      <c r="C91" s="161" t="inlineStr">
        <is>
          <t>PROVEEDORES</t>
        </is>
      </c>
      <c r="D91" s="161" t="inlineStr"/>
      <c r="E91" s="162" t="inlineStr">
        <is>
          <t>VIP</t>
        </is>
      </c>
      <c r="F91" s="161" t="inlineStr">
        <is>
          <t>Guerrero Salgado, Pablo</t>
        </is>
      </c>
      <c r="G91" s="162" t="inlineStr">
        <is>
          <t>SI</t>
        </is>
      </c>
      <c r="H91" s="161" t="inlineStr">
        <is>
          <t>COO GABADI</t>
        </is>
      </c>
      <c r="I91" s="161" t="inlineStr">
        <is>
          <t>Sin asiento VIP: excede capacidad 149</t>
        </is>
      </c>
    </row>
    <row r="92" ht="24" customHeight="1">
      <c r="A92" s="185" t="n">
        <v>555</v>
      </c>
      <c r="B92" s="185" t="n">
        <v>555</v>
      </c>
      <c r="C92" s="184" t="inlineStr">
        <is>
          <t>PROVEEDORES</t>
        </is>
      </c>
      <c r="D92" s="184" t="inlineStr"/>
      <c r="E92" s="185" t="inlineStr">
        <is>
          <t>VIP</t>
        </is>
      </c>
      <c r="F92" s="184" t="inlineStr">
        <is>
          <t>David Monsen, Atle</t>
        </is>
      </c>
      <c r="G92" s="185" t="inlineStr">
        <is>
          <t>PENDIENTE</t>
        </is>
      </c>
      <c r="H92" s="184" t="inlineStr">
        <is>
          <t>Sales and marketing KONGSBERG MARITIME AS</t>
        </is>
      </c>
      <c r="I92" s="184" t="inlineStr">
        <is>
          <t>Sin asiento VIP: excede capacidad 149</t>
        </is>
      </c>
    </row>
    <row r="93" ht="24" customHeight="1">
      <c r="A93" s="162" t="n">
        <v>556</v>
      </c>
      <c r="B93" s="162" t="n">
        <v>556</v>
      </c>
      <c r="C93" s="161" t="inlineStr">
        <is>
          <t>PROVEEDORES</t>
        </is>
      </c>
      <c r="D93" s="161" t="inlineStr"/>
      <c r="E93" s="162" t="inlineStr">
        <is>
          <t>VIP</t>
        </is>
      </c>
      <c r="F93" s="161" t="inlineStr">
        <is>
          <t>Danchev Ivanov, Ivan</t>
        </is>
      </c>
      <c r="G93" s="162" t="inlineStr">
        <is>
          <t>PENDIENTE</t>
        </is>
      </c>
      <c r="H93" s="161" t="inlineStr">
        <is>
          <t>Project Manager KONGSBERG MARITIME AS</t>
        </is>
      </c>
      <c r="I93" s="161" t="inlineStr">
        <is>
          <t>Sin asiento VIP: excede capacidad 149</t>
        </is>
      </c>
    </row>
    <row r="94" ht="24" customHeight="1">
      <c r="A94" s="185" t="n">
        <v>557</v>
      </c>
      <c r="B94" s="185" t="n">
        <v>557</v>
      </c>
      <c r="C94" s="184" t="inlineStr">
        <is>
          <t>PROVEEDORES</t>
        </is>
      </c>
      <c r="D94" s="184" t="inlineStr"/>
      <c r="E94" s="185" t="inlineStr">
        <is>
          <t>VIP</t>
        </is>
      </c>
      <c r="F94" s="184" t="inlineStr">
        <is>
          <t>Catanzato , Benedetto</t>
        </is>
      </c>
      <c r="G94" s="185" t="inlineStr">
        <is>
          <t>PENDIENTE</t>
        </is>
      </c>
      <c r="H94" s="184" t="inlineStr">
        <is>
          <t>CEO MELCAL SpA</t>
        </is>
      </c>
      <c r="I94" s="184" t="inlineStr">
        <is>
          <t>Sin asiento VIP: excede capacidad 149</t>
        </is>
      </c>
    </row>
    <row r="95" ht="24" customHeight="1">
      <c r="A95" s="162" t="n">
        <v>558</v>
      </c>
      <c r="B95" s="162" t="n">
        <v>558</v>
      </c>
      <c r="C95" s="161" t="inlineStr">
        <is>
          <t>PROVEEDORES</t>
        </is>
      </c>
      <c r="D95" s="161" t="inlineStr"/>
      <c r="E95" s="162" t="inlineStr">
        <is>
          <t>VIP</t>
        </is>
      </c>
      <c r="F95" s="161" t="inlineStr">
        <is>
          <t>Apolo , Daniele</t>
        </is>
      </c>
      <c r="G95" s="162" t="inlineStr">
        <is>
          <t>PENDIENTE</t>
        </is>
      </c>
      <c r="H95" s="161" t="inlineStr">
        <is>
          <t>Project Manager MELCAL SpA</t>
        </is>
      </c>
      <c r="I95" s="161" t="inlineStr">
        <is>
          <t>Sin asiento VIP: excede capacidad 149</t>
        </is>
      </c>
    </row>
    <row r="96" ht="24" customHeight="1">
      <c r="A96" s="185" t="n">
        <v>559</v>
      </c>
      <c r="B96" s="185" t="n">
        <v>559</v>
      </c>
      <c r="C96" s="184" t="inlineStr">
        <is>
          <t>PROVEEDORES</t>
        </is>
      </c>
      <c r="D96" s="184" t="inlineStr"/>
      <c r="E96" s="185" t="inlineStr">
        <is>
          <t>VIP</t>
        </is>
      </c>
      <c r="F96" s="184" t="inlineStr">
        <is>
          <t>Ullbro , Björn</t>
        </is>
      </c>
      <c r="G96" s="185" t="inlineStr">
        <is>
          <t>PENDIENTE</t>
        </is>
      </c>
      <c r="H96" s="184" t="inlineStr">
        <is>
          <t>CEO de EVAC Group</t>
        </is>
      </c>
      <c r="I96" s="184" t="inlineStr">
        <is>
          <t>Sin asiento VIP: excede capacidad 149</t>
        </is>
      </c>
    </row>
    <row r="97" ht="24" customHeight="1">
      <c r="A97" s="162" t="n">
        <v>560</v>
      </c>
      <c r="B97" s="162" t="n">
        <v>560</v>
      </c>
      <c r="C97" s="161" t="inlineStr">
        <is>
          <t>PROVEEDORES</t>
        </is>
      </c>
      <c r="D97" s="161" t="inlineStr"/>
      <c r="E97" s="162" t="inlineStr">
        <is>
          <t>VIP</t>
        </is>
      </c>
      <c r="F97" s="161" t="inlineStr">
        <is>
          <t>Chen , Li</t>
        </is>
      </c>
      <c r="G97" s="162" t="inlineStr">
        <is>
          <t>PENDIENTE</t>
        </is>
      </c>
      <c r="H97" s="161" t="inlineStr">
        <is>
          <t>Project Manager de EVAC Group</t>
        </is>
      </c>
      <c r="I97" s="161" t="inlineStr">
        <is>
          <t>Sin asiento VIP: excede capacidad 149</t>
        </is>
      </c>
    </row>
    <row r="98" ht="24" customHeight="1">
      <c r="A98" s="185" t="n">
        <v>561</v>
      </c>
      <c r="B98" s="185" t="n">
        <v>561</v>
      </c>
      <c r="C98" s="184" t="inlineStr">
        <is>
          <t>PROVEEDORES</t>
        </is>
      </c>
      <c r="D98" s="184" t="inlineStr"/>
      <c r="E98" s="185" t="inlineStr">
        <is>
          <t>VIP</t>
        </is>
      </c>
      <c r="F98" s="184" t="inlineStr">
        <is>
          <t>Lange , Dirk</t>
        </is>
      </c>
      <c r="G98" s="185" t="inlineStr">
        <is>
          <t>PENDIENTE</t>
        </is>
      </c>
      <c r="H98" s="184" t="inlineStr">
        <is>
          <t>Senior Project Manager Damen Marine Components</t>
        </is>
      </c>
      <c r="I98" s="184" t="inlineStr">
        <is>
          <t>Sin asiento VIP: excede capacidad 149</t>
        </is>
      </c>
    </row>
    <row r="99" ht="24" customHeight="1">
      <c r="A99" s="162" t="n">
        <v>563</v>
      </c>
      <c r="B99" s="162" t="n">
        <v>563</v>
      </c>
      <c r="C99" s="161" t="inlineStr">
        <is>
          <t>PROVEEDORES</t>
        </is>
      </c>
      <c r="D99" s="161" t="inlineStr"/>
      <c r="E99" s="162" t="inlineStr">
        <is>
          <t>VIP</t>
        </is>
      </c>
      <c r="F99" s="161" t="inlineStr">
        <is>
          <t>Zimmermann , Tobias</t>
        </is>
      </c>
      <c r="G99" s="162" t="inlineStr">
        <is>
          <t>PENDIENTE</t>
        </is>
      </c>
      <c r="H99" s="161" t="inlineStr">
        <is>
          <t>Technical Project Manager KARL DOSE GmbH</t>
        </is>
      </c>
      <c r="I99" s="161" t="inlineStr">
        <is>
          <t>Sin asiento VIP: excede capacidad 149</t>
        </is>
      </c>
    </row>
    <row r="100" ht="24" customHeight="1">
      <c r="A100" s="185" t="n">
        <v>568</v>
      </c>
      <c r="B100" s="185" t="n">
        <v>568</v>
      </c>
      <c r="C100" s="184" t="inlineStr">
        <is>
          <t>PROVEEDORES</t>
        </is>
      </c>
      <c r="D100" s="184" t="inlineStr"/>
      <c r="E100" s="185" t="inlineStr">
        <is>
          <t>VIP</t>
        </is>
      </c>
      <c r="F100" s="184" t="inlineStr">
        <is>
          <t>Ekdahl , Hans</t>
        </is>
      </c>
      <c r="G100" s="185" t="inlineStr">
        <is>
          <t>SI</t>
        </is>
      </c>
      <c r="H100" s="184" t="inlineStr">
        <is>
          <t>DNV Chile Maritime Station Manager DNV</t>
        </is>
      </c>
      <c r="I100" s="184" t="inlineStr">
        <is>
          <t>Sin asiento VIP: excede capacidad 149</t>
        </is>
      </c>
    </row>
    <row r="101" ht="24" customHeight="1">
      <c r="A101" s="162" t="n">
        <v>569</v>
      </c>
      <c r="B101" s="162" t="n">
        <v>569</v>
      </c>
      <c r="C101" s="161" t="inlineStr">
        <is>
          <t>PROVEEDORES</t>
        </is>
      </c>
      <c r="D101" s="161" t="inlineStr"/>
      <c r="E101" s="162" t="inlineStr">
        <is>
          <t>VIP</t>
        </is>
      </c>
      <c r="F101" s="161" t="inlineStr">
        <is>
          <t>Muller , Ernesto</t>
        </is>
      </c>
      <c r="G101" s="162" t="inlineStr">
        <is>
          <t>SI</t>
        </is>
      </c>
      <c r="H101" s="161" t="inlineStr">
        <is>
          <t>Project Manager Expert Surveyor DNV</t>
        </is>
      </c>
      <c r="I101" s="161" t="inlineStr">
        <is>
          <t>Sin asiento VIP: excede capacidad 149</t>
        </is>
      </c>
    </row>
    <row r="102" ht="24" customHeight="1">
      <c r="A102" s="185" t="n">
        <v>571</v>
      </c>
      <c r="B102" s="185" t="n">
        <v>571</v>
      </c>
      <c r="C102" s="184" t="inlineStr">
        <is>
          <t>PROVEEDORES</t>
        </is>
      </c>
      <c r="D102" s="184" t="inlineStr"/>
      <c r="E102" s="185" t="inlineStr">
        <is>
          <t>VIP</t>
        </is>
      </c>
      <c r="F102" s="184" t="inlineStr">
        <is>
          <t>Hupka , Kai</t>
        </is>
      </c>
      <c r="G102" s="185" t="inlineStr">
        <is>
          <t>PENDIENTE</t>
        </is>
      </c>
      <c r="H102" s="184" t="inlineStr">
        <is>
          <t>Project Manager MINIMAX Fire Solutions</t>
        </is>
      </c>
      <c r="I102" s="184" t="inlineStr">
        <is>
          <t>Sin asiento VIP: excede capacidad 149</t>
        </is>
      </c>
    </row>
    <row r="103" ht="24" customHeight="1">
      <c r="A103" s="162" t="n">
        <v>572</v>
      </c>
      <c r="B103" s="162" t="n">
        <v>572</v>
      </c>
      <c r="C103" s="161" t="inlineStr">
        <is>
          <t>PROVEEDORES</t>
        </is>
      </c>
      <c r="D103" s="161" t="inlineStr"/>
      <c r="E103" s="162" t="inlineStr">
        <is>
          <t>VIP</t>
        </is>
      </c>
      <c r="F103" s="161" t="inlineStr">
        <is>
          <t>Manzoliz , Ricardo</t>
        </is>
      </c>
      <c r="G103" s="162" t="inlineStr">
        <is>
          <t>SI</t>
        </is>
      </c>
      <c r="H103" s="161" t="inlineStr">
        <is>
          <t>Gerente General Astillero SITECNA</t>
        </is>
      </c>
      <c r="I103" s="161" t="inlineStr">
        <is>
          <t>Sin asiento VIP: excede capacidad 149</t>
        </is>
      </c>
    </row>
    <row r="104" ht="24" customHeight="1">
      <c r="A104" s="185" t="n">
        <v>574</v>
      </c>
      <c r="B104" s="185" t="n">
        <v>574</v>
      </c>
      <c r="C104" s="184" t="inlineStr">
        <is>
          <t>PROVEEDORES</t>
        </is>
      </c>
      <c r="D104" s="184" t="inlineStr"/>
      <c r="E104" s="185" t="inlineStr">
        <is>
          <t>VIP</t>
        </is>
      </c>
      <c r="F104" s="184" t="inlineStr">
        <is>
          <t>Espinoza Birr, Walter</t>
        </is>
      </c>
      <c r="G104" s="185" t="inlineStr">
        <is>
          <t>SI</t>
        </is>
      </c>
      <c r="H104" s="184" t="inlineStr">
        <is>
          <t>Agente VARD Marine Brasil</t>
        </is>
      </c>
      <c r="I104" s="184" t="inlineStr">
        <is>
          <t>Sin asiento VIP: excede capacidad 149</t>
        </is>
      </c>
    </row>
    <row r="105" ht="24" customHeight="1">
      <c r="A105" s="162" t="n">
        <v>577</v>
      </c>
      <c r="B105" s="162" t="n">
        <v>577</v>
      </c>
      <c r="C105" s="161" t="inlineStr">
        <is>
          <t>PROVEEDORES</t>
        </is>
      </c>
      <c r="D105" s="161" t="inlineStr"/>
      <c r="E105" s="162" t="inlineStr">
        <is>
          <t>VIP</t>
        </is>
      </c>
      <c r="F105" s="161" t="inlineStr">
        <is>
          <t>Meza , Felipe</t>
        </is>
      </c>
      <c r="G105" s="162" t="inlineStr">
        <is>
          <t>SI</t>
        </is>
      </c>
      <c r="H105" s="161" t="inlineStr">
        <is>
          <t>Gerente Armatorial, Remolcadores ULTRATUG</t>
        </is>
      </c>
      <c r="I105" s="161" t="inlineStr">
        <is>
          <t>Sin asiento VIP: excede capacidad 149</t>
        </is>
      </c>
    </row>
    <row r="106" ht="24" customHeight="1">
      <c r="A106" s="185" t="n">
        <v>581</v>
      </c>
      <c r="B106" s="185" t="n">
        <v>581</v>
      </c>
      <c r="C106" s="184" t="inlineStr">
        <is>
          <t>PROVEEDORES</t>
        </is>
      </c>
      <c r="D106" s="184" t="inlineStr"/>
      <c r="E106" s="185" t="inlineStr">
        <is>
          <t>VIP</t>
        </is>
      </c>
      <c r="F106" s="184" t="inlineStr">
        <is>
          <t>Howard , Felipe</t>
        </is>
      </c>
      <c r="G106" s="185" t="inlineStr">
        <is>
          <t>SI</t>
        </is>
      </c>
      <c r="H106" s="184" t="inlineStr">
        <is>
          <t>Gerente General HUMBOLDT</t>
        </is>
      </c>
      <c r="I106" s="184" t="inlineStr">
        <is>
          <t>Sin asiento VIP: excede capacidad 149</t>
        </is>
      </c>
    </row>
    <row r="107" ht="24" customHeight="1">
      <c r="A107" s="162" t="n">
        <v>582</v>
      </c>
      <c r="B107" s="162" t="n">
        <v>582</v>
      </c>
      <c r="C107" s="161" t="inlineStr">
        <is>
          <t>PROVEEDORES</t>
        </is>
      </c>
      <c r="D107" s="161" t="inlineStr"/>
      <c r="E107" s="162" t="inlineStr">
        <is>
          <t>VIP</t>
        </is>
      </c>
      <c r="F107" s="161" t="inlineStr">
        <is>
          <t>Fernández Mizgier, Alvaro</t>
        </is>
      </c>
      <c r="G107" s="162" t="inlineStr">
        <is>
          <t>SI</t>
        </is>
      </c>
      <c r="H107" s="161" t="inlineStr">
        <is>
          <t>Naviera Canales Australes SpA</t>
        </is>
      </c>
      <c r="I107" s="161" t="inlineStr">
        <is>
          <t>Sin asiento VIP: excede capacidad 149</t>
        </is>
      </c>
    </row>
    <row r="108" ht="24" customHeight="1">
      <c r="A108" s="185" t="n">
        <v>583</v>
      </c>
      <c r="B108" s="185" t="n">
        <v>583</v>
      </c>
      <c r="C108" s="184" t="inlineStr">
        <is>
          <t>PROVEEDORES</t>
        </is>
      </c>
      <c r="D108" s="184" t="inlineStr">
        <is>
          <t>Rector</t>
        </is>
      </c>
      <c r="E108" s="185" t="inlineStr">
        <is>
          <t>VIP</t>
        </is>
      </c>
      <c r="F108" s="184" t="inlineStr">
        <is>
          <t>De La Cueva , Juan</t>
        </is>
      </c>
      <c r="G108" s="185" t="inlineStr">
        <is>
          <t>PENDIENTE</t>
        </is>
      </c>
      <c r="H108" s="184" t="inlineStr">
        <is>
          <t>Director Comercial NAVANTIA</t>
        </is>
      </c>
      <c r="I108" s="184" t="inlineStr">
        <is>
          <t>Sin asiento VIP: excede capacidad 149</t>
        </is>
      </c>
    </row>
    <row r="109" ht="24" customHeight="1">
      <c r="A109" s="162" t="n">
        <v>584</v>
      </c>
      <c r="B109" s="162" t="n">
        <v>584</v>
      </c>
      <c r="C109" s="161" t="inlineStr">
        <is>
          <t>PROVEEDORES</t>
        </is>
      </c>
      <c r="D109" s="161" t="inlineStr">
        <is>
          <t>Almte.</t>
        </is>
      </c>
      <c r="E109" s="162" t="inlineStr">
        <is>
          <t>VIP</t>
        </is>
      </c>
      <c r="F109" s="161" t="inlineStr">
        <is>
          <t>Romero Caramelo, Javier</t>
        </is>
      </c>
      <c r="G109" s="162" t="inlineStr">
        <is>
          <t>SI</t>
        </is>
      </c>
      <c r="H109" s="161" t="inlineStr">
        <is>
          <t>Director de Gabinete Presidente- Líder de la Delegacion de NAVANTIA</t>
        </is>
      </c>
      <c r="I109" s="161" t="inlineStr">
        <is>
          <t>Sin asiento VIP: excede capacidad 149</t>
        </is>
      </c>
    </row>
    <row r="110" ht="24" customHeight="1">
      <c r="A110" s="185" t="n">
        <v>585</v>
      </c>
      <c r="B110" s="185" t="n">
        <v>585</v>
      </c>
      <c r="C110" s="184" t="inlineStr">
        <is>
          <t>PROVEEDORES</t>
        </is>
      </c>
      <c r="D110" s="184" t="inlineStr"/>
      <c r="E110" s="185" t="inlineStr">
        <is>
          <t>VIP</t>
        </is>
      </c>
      <c r="F110" s="184" t="inlineStr">
        <is>
          <t>López , Aaron</t>
        </is>
      </c>
      <c r="G110" s="185" t="inlineStr">
        <is>
          <t>PENDIENTE</t>
        </is>
      </c>
      <c r="H110" s="184" t="inlineStr">
        <is>
          <t>Ex Country Manager NAVANTIA</t>
        </is>
      </c>
      <c r="I110" s="184" t="inlineStr">
        <is>
          <t>Sin asiento VIP: excede capacidad 149</t>
        </is>
      </c>
    </row>
    <row r="111" ht="24" customHeight="1">
      <c r="A111" s="162" t="n">
        <v>586</v>
      </c>
      <c r="B111" s="162" t="n">
        <v>586</v>
      </c>
      <c r="C111" s="161" t="inlineStr">
        <is>
          <t>PROVEEDORES</t>
        </is>
      </c>
      <c r="D111" s="161" t="inlineStr">
        <is>
          <t>Presidente</t>
        </is>
      </c>
      <c r="E111" s="162" t="inlineStr">
        <is>
          <t>VIP</t>
        </is>
      </c>
      <c r="F111" s="161" t="inlineStr">
        <is>
          <t>Domínguez , Ricardo</t>
        </is>
      </c>
      <c r="G111" s="162" t="inlineStr">
        <is>
          <t>PENDIENTE</t>
        </is>
      </c>
      <c r="H111" s="161" t="inlineStr">
        <is>
          <t>Presidente NAVANTIA</t>
        </is>
      </c>
      <c r="I111" s="161" t="inlineStr">
        <is>
          <t>Sin asiento VIP: excede capacidad 149</t>
        </is>
      </c>
    </row>
    <row r="112" ht="24" customHeight="1">
      <c r="A112" s="185" t="n">
        <v>587</v>
      </c>
      <c r="B112" s="185" t="n">
        <v>587</v>
      </c>
      <c r="C112" s="184" t="inlineStr">
        <is>
          <t>PROVEEDORES</t>
        </is>
      </c>
      <c r="D112" s="184" t="inlineStr">
        <is>
          <t>Presidente</t>
        </is>
      </c>
      <c r="E112" s="185" t="inlineStr">
        <is>
          <t>VIP</t>
        </is>
      </c>
      <c r="F112" s="184" t="inlineStr">
        <is>
          <t>Dobarro Rubido, Eduardo</t>
        </is>
      </c>
      <c r="G112" s="185" t="inlineStr">
        <is>
          <t>SI</t>
        </is>
      </c>
      <c r="H112" s="184" t="inlineStr">
        <is>
          <t>Vicepresidente Negocio de Fragatas y Buques de Intervención NAVANTIA</t>
        </is>
      </c>
      <c r="I112" s="184" t="inlineStr">
        <is>
          <t>Sin asiento VIP: excede capacidad 149</t>
        </is>
      </c>
    </row>
    <row r="113" ht="24" customHeight="1">
      <c r="A113" s="162" t="n">
        <v>588</v>
      </c>
      <c r="B113" s="162" t="n">
        <v>588</v>
      </c>
      <c r="C113" s="161" t="inlineStr">
        <is>
          <t>PROVEEDORES</t>
        </is>
      </c>
      <c r="D113" s="161" t="inlineStr">
        <is>
          <t>Rector</t>
        </is>
      </c>
      <c r="E113" s="162" t="inlineStr">
        <is>
          <t>VIP</t>
        </is>
      </c>
      <c r="F113" s="161" t="inlineStr">
        <is>
          <t>Menéndez Gómez, Pablo</t>
        </is>
      </c>
      <c r="G113" s="162" t="inlineStr">
        <is>
          <t>SI</t>
        </is>
      </c>
      <c r="H113" s="161" t="inlineStr">
        <is>
          <t>Director Comercial América, NAVANTIA</t>
        </is>
      </c>
      <c r="I113" s="161" t="inlineStr">
        <is>
          <t>Sin asiento VIP: excede capacidad 149</t>
        </is>
      </c>
    </row>
    <row r="114" ht="24" customHeight="1">
      <c r="A114" s="185" t="n">
        <v>589</v>
      </c>
      <c r="B114" s="185" t="n">
        <v>589</v>
      </c>
      <c r="C114" s="184" t="inlineStr">
        <is>
          <t>PROVEEDORES</t>
        </is>
      </c>
      <c r="D114" s="184" t="inlineStr">
        <is>
          <t>Rector</t>
        </is>
      </c>
      <c r="E114" s="185" t="inlineStr">
        <is>
          <t>VIP</t>
        </is>
      </c>
      <c r="F114" s="184" t="inlineStr">
        <is>
          <t>Mateo , Gonzalo</t>
        </is>
      </c>
      <c r="G114" s="185" t="inlineStr">
        <is>
          <t>PENDIENTE</t>
        </is>
      </c>
      <c r="H114" s="184" t="inlineStr">
        <is>
          <t>Director NAVANTIA</t>
        </is>
      </c>
      <c r="I114" s="184" t="inlineStr">
        <is>
          <t>Sin asiento VIP: excede capacidad 149</t>
        </is>
      </c>
    </row>
    <row r="115" ht="24" customHeight="1">
      <c r="A115" s="162" t="n">
        <v>591</v>
      </c>
      <c r="B115" s="162" t="n">
        <v>591</v>
      </c>
      <c r="C115" s="161" t="inlineStr">
        <is>
          <t>PROVEEDORES</t>
        </is>
      </c>
      <c r="D115" s="161" t="inlineStr">
        <is>
          <t>Rector</t>
        </is>
      </c>
      <c r="E115" s="162" t="inlineStr">
        <is>
          <t>VIP</t>
        </is>
      </c>
      <c r="F115" s="161" t="inlineStr">
        <is>
          <t>Fernández , Pablo</t>
        </is>
      </c>
      <c r="G115" s="162" t="inlineStr">
        <is>
          <t>SI</t>
        </is>
      </c>
      <c r="H115" s="161" t="inlineStr">
        <is>
          <t>Director Corporativo Grupo Fernandez Jove</t>
        </is>
      </c>
      <c r="I115" s="161" t="inlineStr">
        <is>
          <t>Sin asiento VIP: excede capacidad 149</t>
        </is>
      </c>
    </row>
    <row r="116" ht="24" customHeight="1">
      <c r="A116" s="185" t="n">
        <v>593</v>
      </c>
      <c r="B116" s="185" t="n">
        <v>593</v>
      </c>
      <c r="C116" s="184" t="inlineStr">
        <is>
          <t>PROVEEDORES</t>
        </is>
      </c>
      <c r="D116" s="184" t="inlineStr"/>
      <c r="E116" s="185" t="inlineStr">
        <is>
          <t>VIP</t>
        </is>
      </c>
      <c r="F116" s="184" t="inlineStr">
        <is>
          <t>Álvarez Ordoñez, Federico</t>
        </is>
      </c>
      <c r="G116" s="185" t="inlineStr">
        <is>
          <t>PENDIENTE</t>
        </is>
      </c>
      <c r="H116" s="184" t="inlineStr">
        <is>
          <t>Gerente Comercial División Marina GHENOVA</t>
        </is>
      </c>
      <c r="I116" s="184" t="inlineStr">
        <is>
          <t>Sin asiento VIP: excede capacidad 149</t>
        </is>
      </c>
    </row>
    <row r="117" ht="24" customHeight="1">
      <c r="A117" s="162" t="n">
        <v>596</v>
      </c>
      <c r="B117" s="162" t="n">
        <v>596</v>
      </c>
      <c r="C117" s="161" t="inlineStr">
        <is>
          <t>PROVEEDORES</t>
        </is>
      </c>
      <c r="D117" s="161" t="inlineStr"/>
      <c r="E117" s="162" t="inlineStr">
        <is>
          <t>VIP</t>
        </is>
      </c>
      <c r="F117" s="161" t="inlineStr">
        <is>
          <t>Bacigalupo Falcón, Héctor</t>
        </is>
      </c>
      <c r="G117" s="162" t="inlineStr">
        <is>
          <t>PENDIENTE</t>
        </is>
      </c>
      <c r="H117" s="161" t="inlineStr">
        <is>
          <t>Gerente General SONAPESCA</t>
        </is>
      </c>
      <c r="I117" s="161" t="inlineStr">
        <is>
          <t>Sin asiento VIP: excede capacidad 149</t>
        </is>
      </c>
    </row>
    <row r="118" ht="24" customHeight="1">
      <c r="A118" s="185" t="n">
        <v>597</v>
      </c>
      <c r="B118" s="185" t="n">
        <v>597</v>
      </c>
      <c r="C118" s="184" t="inlineStr">
        <is>
          <t>ASMAR</t>
        </is>
      </c>
      <c r="D118" s="184" t="inlineStr">
        <is>
          <t>Capitán de Navío</t>
        </is>
      </c>
      <c r="E118" s="185" t="inlineStr">
        <is>
          <t>VIP</t>
        </is>
      </c>
      <c r="F118" s="184" t="inlineStr">
        <is>
          <t>Callejas Quiróz, Juan</t>
        </is>
      </c>
      <c r="G118" s="185" t="inlineStr">
        <is>
          <t>SI</t>
        </is>
      </c>
      <c r="H118" s="184" t="inlineStr">
        <is>
          <t>Administrador ASMAR(M)</t>
        </is>
      </c>
      <c r="I118" s="184" t="inlineStr">
        <is>
          <t>Sin asiento VIP: excede capacidad 149</t>
        </is>
      </c>
    </row>
    <row r="119" ht="24" customHeight="1">
      <c r="A119" s="162" t="n">
        <v>598</v>
      </c>
      <c r="B119" s="162" t="n">
        <v>598</v>
      </c>
      <c r="C119" s="161" t="inlineStr">
        <is>
          <t>ASMAR</t>
        </is>
      </c>
      <c r="D119" s="161" t="inlineStr">
        <is>
          <t>Capitán de Navío</t>
        </is>
      </c>
      <c r="E119" s="162" t="inlineStr">
        <is>
          <t>VIP</t>
        </is>
      </c>
      <c r="F119" s="161" t="inlineStr">
        <is>
          <t>Illanes Guerra, Sebastián</t>
        </is>
      </c>
      <c r="G119" s="162" t="inlineStr">
        <is>
          <t>SI</t>
        </is>
      </c>
      <c r="H119" s="161" t="inlineStr">
        <is>
          <t>Administrador ASMAR(V)</t>
        </is>
      </c>
      <c r="I119" s="161" t="inlineStr">
        <is>
          <t>Sin asiento VIP: excede capacidad 149</t>
        </is>
      </c>
    </row>
    <row r="120" ht="24" customHeight="1">
      <c r="A120" s="185" t="n">
        <v>599</v>
      </c>
      <c r="B120" s="185" t="n">
        <v>599</v>
      </c>
      <c r="C120" s="184" t="inlineStr">
        <is>
          <t>ASMAR</t>
        </is>
      </c>
      <c r="D120" s="184" t="inlineStr">
        <is>
          <t>Capitán de Navío</t>
        </is>
      </c>
      <c r="E120" s="185" t="inlineStr">
        <is>
          <t>VIP</t>
        </is>
      </c>
      <c r="F120" s="184" t="inlineStr">
        <is>
          <t>Castillo Vallejos, Rafael</t>
        </is>
      </c>
      <c r="G120" s="185" t="inlineStr">
        <is>
          <t>SI</t>
        </is>
      </c>
      <c r="H120" s="184" t="inlineStr">
        <is>
          <t>Admistrador ASMAR (T)</t>
        </is>
      </c>
      <c r="I120" s="184" t="inlineStr">
        <is>
          <t>Sin asiento VIP: excede capacidad 149</t>
        </is>
      </c>
    </row>
    <row r="121" ht="24" customHeight="1">
      <c r="A121" s="162" t="n">
        <v>600</v>
      </c>
      <c r="B121" s="162" t="n">
        <v>600</v>
      </c>
      <c r="C121" s="161" t="inlineStr">
        <is>
          <t>ASMAR DIRECCIÓN</t>
        </is>
      </c>
      <c r="D121" s="161" t="inlineStr">
        <is>
          <t>Capitán de Navío</t>
        </is>
      </c>
      <c r="E121" s="162" t="inlineStr">
        <is>
          <t>VIP</t>
        </is>
      </c>
      <c r="F121" s="161" t="inlineStr">
        <is>
          <t>Makray Baylaucq, Luis</t>
        </is>
      </c>
      <c r="G121" s="162" t="inlineStr">
        <is>
          <t>SI</t>
        </is>
      </c>
      <c r="H121" s="161" t="inlineStr">
        <is>
          <t>Subdirector ASMAR</t>
        </is>
      </c>
      <c r="I121" s="161" t="inlineStr">
        <is>
          <t>Sin asiento VIP: excede capacidad 149</t>
        </is>
      </c>
    </row>
    <row r="122" ht="24" customHeight="1">
      <c r="A122" s="185" t="n">
        <v>601</v>
      </c>
      <c r="B122" s="185" t="n">
        <v>601</v>
      </c>
      <c r="C122" s="184" t="inlineStr">
        <is>
          <t>ASMAR DIRECCIÓN</t>
        </is>
      </c>
      <c r="D122" s="184" t="inlineStr">
        <is>
          <t>Capitán de Navío (R)</t>
        </is>
      </c>
      <c r="E122" s="185" t="inlineStr">
        <is>
          <t>VIP</t>
        </is>
      </c>
      <c r="F122" s="184" t="inlineStr">
        <is>
          <t>Terrazas Michell, Jorge</t>
        </is>
      </c>
      <c r="G122" s="185" t="inlineStr">
        <is>
          <t>SI</t>
        </is>
      </c>
      <c r="H122" s="184" t="inlineStr">
        <is>
          <t>Secretario General</t>
        </is>
      </c>
      <c r="I122" s="184" t="inlineStr">
        <is>
          <t>Sin asiento VIP: excede capacidad 149</t>
        </is>
      </c>
    </row>
    <row r="123" ht="24" customHeight="1">
      <c r="A123" s="162" t="n">
        <v>602</v>
      </c>
      <c r="B123" s="162" t="n">
        <v>602</v>
      </c>
      <c r="C123" s="161" t="inlineStr">
        <is>
          <t>ASMAR DIRECCIÓN</t>
        </is>
      </c>
      <c r="D123" s="161" t="inlineStr">
        <is>
          <t>Vicealmirante</t>
        </is>
      </c>
      <c r="E123" s="162" t="inlineStr">
        <is>
          <t>VIP</t>
        </is>
      </c>
      <c r="F123" s="161" t="inlineStr">
        <is>
          <t>Niemann Figari, Pablo</t>
        </is>
      </c>
      <c r="G123" s="162" t="inlineStr">
        <is>
          <t>SI</t>
        </is>
      </c>
      <c r="H123" s="161" t="inlineStr">
        <is>
          <t>Gerente de Asuntos Corporativos</t>
        </is>
      </c>
      <c r="I123" s="161" t="inlineStr">
        <is>
          <t>Sin asiento VIP: excede capacidad 149</t>
        </is>
      </c>
    </row>
    <row r="124" ht="24" customHeight="1">
      <c r="A124" s="185" t="n">
        <v>603</v>
      </c>
      <c r="B124" s="185" t="n">
        <v>603</v>
      </c>
      <c r="C124" s="184" t="inlineStr">
        <is>
          <t>ASMAR DIRECCIÓN</t>
        </is>
      </c>
      <c r="D124" s="184" t="inlineStr">
        <is>
          <t>Contraalmirante</t>
        </is>
      </c>
      <c r="E124" s="185" t="inlineStr">
        <is>
          <t>VIP</t>
        </is>
      </c>
      <c r="F124" s="184" t="inlineStr">
        <is>
          <t>Sotomayor Bustamante, Jaime</t>
        </is>
      </c>
      <c r="G124" s="185" t="inlineStr">
        <is>
          <t>SI</t>
        </is>
      </c>
      <c r="H124" s="184" t="inlineStr">
        <is>
          <t>Gerente Comercial Corporativo</t>
        </is>
      </c>
      <c r="I124" s="184" t="inlineStr">
        <is>
          <t>Sin asiento VIP: excede capacidad 149</t>
        </is>
      </c>
    </row>
    <row r="125" ht="24" customHeight="1">
      <c r="A125" s="162" t="n">
        <v>604</v>
      </c>
      <c r="B125" s="162" t="n">
        <v>604</v>
      </c>
      <c r="C125" s="161" t="inlineStr">
        <is>
          <t>ASMAR DIRECCIÓN</t>
        </is>
      </c>
      <c r="D125" s="161" t="inlineStr">
        <is>
          <t>Contraalmirante</t>
        </is>
      </c>
      <c r="E125" s="162" t="inlineStr">
        <is>
          <t>VIP</t>
        </is>
      </c>
      <c r="F125" s="161" t="inlineStr">
        <is>
          <t>Cabrera Crespo, Guido</t>
        </is>
      </c>
      <c r="G125" s="162" t="inlineStr">
        <is>
          <t>SI</t>
        </is>
      </c>
      <c r="H125" s="161" t="inlineStr">
        <is>
          <t>Auditor Corporativo</t>
        </is>
      </c>
      <c r="I125" s="161" t="inlineStr">
        <is>
          <t>Sin asiento VIP: excede capacidad 149</t>
        </is>
      </c>
    </row>
    <row r="126" ht="24" customHeight="1">
      <c r="A126" s="185" t="n">
        <v>605</v>
      </c>
      <c r="B126" s="185" t="n">
        <v>605</v>
      </c>
      <c r="C126" s="184" t="inlineStr">
        <is>
          <t>ASMAR DIRECCIÓN</t>
        </is>
      </c>
      <c r="D126" s="184" t="inlineStr">
        <is>
          <t>Contraalmirante</t>
        </is>
      </c>
      <c r="E126" s="185" t="inlineStr">
        <is>
          <t>VIP</t>
        </is>
      </c>
      <c r="F126" s="184" t="inlineStr">
        <is>
          <t>Cereceda Valenzuela, Claudio</t>
        </is>
      </c>
      <c r="G126" s="185" t="inlineStr">
        <is>
          <t>SI</t>
        </is>
      </c>
      <c r="H126" s="184" t="inlineStr">
        <is>
          <t>Fiscal</t>
        </is>
      </c>
      <c r="I126" s="184" t="inlineStr">
        <is>
          <t>Sin asiento VIP: excede capacidad 149</t>
        </is>
      </c>
    </row>
    <row r="127" ht="24" customHeight="1">
      <c r="A127" s="162" t="n">
        <v>606</v>
      </c>
      <c r="B127" s="162" t="n">
        <v>606</v>
      </c>
      <c r="C127" s="161" t="inlineStr">
        <is>
          <t>ASMAR DIRECCIÓN</t>
        </is>
      </c>
      <c r="D127" s="161" t="inlineStr">
        <is>
          <t>Contraalmirante</t>
        </is>
      </c>
      <c r="E127" s="162" t="inlineStr">
        <is>
          <t>VIP</t>
        </is>
      </c>
      <c r="F127" s="161" t="inlineStr">
        <is>
          <t>Kohler Gary, Luis</t>
        </is>
      </c>
      <c r="G127" s="162" t="inlineStr">
        <is>
          <t>SI</t>
        </is>
      </c>
      <c r="H127" s="161" t="inlineStr">
        <is>
          <t>Gerente Corp. Operaciones</t>
        </is>
      </c>
      <c r="I127" s="161" t="inlineStr">
        <is>
          <t>Sin asiento VIP: excede capacidad 149</t>
        </is>
      </c>
    </row>
    <row r="128" ht="24" customHeight="1">
      <c r="A128" s="185" t="n">
        <v>607</v>
      </c>
      <c r="B128" s="185" t="n">
        <v>607</v>
      </c>
      <c r="C128" s="184" t="inlineStr">
        <is>
          <t>ASMAR DIRECCIÓN</t>
        </is>
      </c>
      <c r="D128" s="184" t="inlineStr">
        <is>
          <t>Vicealmirante</t>
        </is>
      </c>
      <c r="E128" s="185" t="inlineStr">
        <is>
          <t>VIP</t>
        </is>
      </c>
      <c r="F128" s="184" t="inlineStr">
        <is>
          <t>Ramos Perez, Cristian</t>
        </is>
      </c>
      <c r="G128" s="185" t="inlineStr">
        <is>
          <t>SI</t>
        </is>
      </c>
      <c r="H128" s="184" t="inlineStr">
        <is>
          <t>Gerente Corp. Planificación y Desarrollo</t>
        </is>
      </c>
      <c r="I128" s="184" t="inlineStr">
        <is>
          <t>Sin asiento VIP: excede capacidad 149</t>
        </is>
      </c>
    </row>
    <row r="129" ht="24" customHeight="1">
      <c r="A129" s="162" t="n">
        <v>608</v>
      </c>
      <c r="B129" s="162" t="n">
        <v>608</v>
      </c>
      <c r="C129" s="161" t="inlineStr">
        <is>
          <t>ASMAR DIRECCIÓN</t>
        </is>
      </c>
      <c r="D129" s="161" t="inlineStr">
        <is>
          <t>Señor</t>
        </is>
      </c>
      <c r="E129" s="162" t="inlineStr">
        <is>
          <t>VIP</t>
        </is>
      </c>
      <c r="F129" s="161" t="inlineStr">
        <is>
          <t>Gómez García, Francisco</t>
        </is>
      </c>
      <c r="G129" s="162" t="inlineStr">
        <is>
          <t>SI</t>
        </is>
      </c>
      <c r="H129" s="161" t="inlineStr">
        <is>
          <t>Gerente Corporativo de Finanzas (S)</t>
        </is>
      </c>
      <c r="I129" s="161" t="inlineStr">
        <is>
          <t>Sin asiento VIP: excede capacidad 149</t>
        </is>
      </c>
    </row>
    <row r="130" ht="24" customHeight="1">
      <c r="A130" s="185" t="n">
        <v>609</v>
      </c>
      <c r="B130" s="185" t="n">
        <v>609</v>
      </c>
      <c r="C130" s="184" t="inlineStr">
        <is>
          <t>ASMAR DIRECCIÓN</t>
        </is>
      </c>
      <c r="D130" s="184" t="inlineStr">
        <is>
          <t>Vicealmirante</t>
        </is>
      </c>
      <c r="E130" s="185" t="inlineStr">
        <is>
          <t>VIP</t>
        </is>
      </c>
      <c r="F130" s="184" t="inlineStr">
        <is>
          <t>Stagno Canziani, Giancarlo</t>
        </is>
      </c>
      <c r="G130" s="185" t="inlineStr">
        <is>
          <t>SI</t>
        </is>
      </c>
      <c r="H130" s="184" t="inlineStr">
        <is>
          <t>Gerente Corporativo de Personas</t>
        </is>
      </c>
      <c r="I130" s="184" t="inlineStr">
        <is>
          <t>Sin asiento VIP: excede capacidad 149</t>
        </is>
      </c>
    </row>
    <row r="131" ht="24" customHeight="1">
      <c r="A131" s="162" t="n">
        <v>610</v>
      </c>
      <c r="B131" s="162" t="n">
        <v>610</v>
      </c>
      <c r="C131" s="161" t="inlineStr">
        <is>
          <t>ASMAR DIRECCIÓN</t>
        </is>
      </c>
      <c r="D131" s="161" t="inlineStr">
        <is>
          <t>Señora</t>
        </is>
      </c>
      <c r="E131" s="162" t="inlineStr">
        <is>
          <t>VIP</t>
        </is>
      </c>
      <c r="F131" s="161" t="inlineStr">
        <is>
          <t>Gonzalez Bustos, Sandra</t>
        </is>
      </c>
      <c r="G131" s="162" t="inlineStr">
        <is>
          <t>SI</t>
        </is>
      </c>
      <c r="H131" s="161" t="inlineStr">
        <is>
          <t>Jefe Corporativo RR.PP. Y Comunicaciones</t>
        </is>
      </c>
      <c r="I131" s="161" t="inlineStr">
        <is>
          <t>Sin asiento VIP: excede capacidad 149</t>
        </is>
      </c>
    </row>
    <row r="132" ht="24" customHeight="1">
      <c r="A132" s="185" t="n">
        <v>611</v>
      </c>
      <c r="B132" s="185" t="n">
        <v>611</v>
      </c>
      <c r="C132" s="184" t="inlineStr">
        <is>
          <t>ASMAR DIRECCIÓN</t>
        </is>
      </c>
      <c r="D132" s="184" t="inlineStr">
        <is>
          <t>Vicealmirante</t>
        </is>
      </c>
      <c r="E132" s="185" t="inlineStr">
        <is>
          <t>VIP</t>
        </is>
      </c>
      <c r="F132" s="184" t="inlineStr">
        <is>
          <t>Luttges Mathieu, Guillermo</t>
        </is>
      </c>
      <c r="G132" s="185" t="inlineStr">
        <is>
          <t>SI</t>
        </is>
      </c>
      <c r="H132" s="184" t="inlineStr">
        <is>
          <t>Gerente Corporativo  de Construcción Naval</t>
        </is>
      </c>
      <c r="I132" s="184" t="inlineStr">
        <is>
          <t>Sin asiento VIP: excede capacidad 149</t>
        </is>
      </c>
    </row>
    <row r="133" ht="24" customHeight="1">
      <c r="A133" s="162" t="n">
        <v>639</v>
      </c>
      <c r="B133" s="162" t="n">
        <v>639</v>
      </c>
      <c r="C133" s="161" t="inlineStr">
        <is>
          <t>ASMARTALC</t>
        </is>
      </c>
      <c r="D133" s="161" t="inlineStr">
        <is>
          <t>Capitán de Fragata</t>
        </is>
      </c>
      <c r="E133" s="162" t="inlineStr">
        <is>
          <t>VIP</t>
        </is>
      </c>
      <c r="F133" s="161" t="inlineStr">
        <is>
          <t>Munita Greene, Juan José</t>
        </is>
      </c>
      <c r="G133" s="162" t="inlineStr">
        <is>
          <t>SI</t>
        </is>
      </c>
      <c r="H133" s="161" t="inlineStr">
        <is>
          <t>Gerente Construcción Naval</t>
        </is>
      </c>
      <c r="I133" s="161" t="inlineStr">
        <is>
          <t>Sin asiento VIP: excede capacidad 149</t>
        </is>
      </c>
    </row>
    <row r="134" ht="24" customHeight="1">
      <c r="A134" s="185" t="n">
        <v>643</v>
      </c>
      <c r="B134" s="185" t="n">
        <v>643</v>
      </c>
      <c r="C134" s="184" t="inlineStr">
        <is>
          <t>ASMARTALC</t>
        </is>
      </c>
      <c r="D134" s="184" t="inlineStr">
        <is>
          <t>Capitán de Navío</t>
        </is>
      </c>
      <c r="E134" s="185" t="inlineStr">
        <is>
          <t>VIP</t>
        </is>
      </c>
      <c r="F134" s="184" t="inlineStr">
        <is>
          <t>Ferrada Córdova, José</t>
        </is>
      </c>
      <c r="G134" s="185" t="inlineStr">
        <is>
          <t>SI</t>
        </is>
      </c>
      <c r="H134" s="184" t="inlineStr">
        <is>
          <t>Gerente Operaciones</t>
        </is>
      </c>
      <c r="I134" s="184" t="inlineStr">
        <is>
          <t>Sin asiento VIP: excede capacidad 149</t>
        </is>
      </c>
    </row>
    <row r="135" ht="24" customHeight="1">
      <c r="A135" s="162" t="n">
        <v>671</v>
      </c>
      <c r="B135" s="162" t="n">
        <v>671</v>
      </c>
      <c r="C135" s="161" t="inlineStr">
        <is>
          <t>ASMARTALC</t>
        </is>
      </c>
      <c r="D135" s="161" t="inlineStr">
        <is>
          <t>Capitán de Corbeta</t>
        </is>
      </c>
      <c r="E135" s="162" t="inlineStr">
        <is>
          <t>VIP</t>
        </is>
      </c>
      <c r="F135" s="161" t="inlineStr">
        <is>
          <t>López Soto, Sebastián</t>
        </is>
      </c>
      <c r="G135" s="162" t="inlineStr">
        <is>
          <t>SI</t>
        </is>
      </c>
      <c r="H135" s="161" t="inlineStr">
        <is>
          <t>Jefe Proyecto C.N.</t>
        </is>
      </c>
      <c r="I135" s="161" t="inlineStr">
        <is>
          <t>Sin asiento VIP: excede capacidad 149</t>
        </is>
      </c>
    </row>
    <row r="136" ht="24" customHeight="1">
      <c r="A136" s="185" t="n">
        <v>176</v>
      </c>
      <c r="B136" s="185" t="n">
        <v>176</v>
      </c>
      <c r="C136" s="184" t="inlineStr">
        <is>
          <t>OPA</t>
        </is>
      </c>
      <c r="D136" s="184" t="inlineStr">
        <is>
          <t>Señor</t>
        </is>
      </c>
      <c r="E136" s="185" t="inlineStr"/>
      <c r="F136" s="184" t="inlineStr">
        <is>
          <t>Simian Fernández, Pablo</t>
        </is>
      </c>
      <c r="G136" s="185" t="inlineStr">
        <is>
          <t>PENDIENTE</t>
        </is>
      </c>
      <c r="H136" s="184" t="inlineStr">
        <is>
          <t>NACHIPA</t>
        </is>
      </c>
      <c r="I136" s="184" t="inlineStr">
        <is>
          <t>Sin tribuna base definida</t>
        </is>
      </c>
    </row>
    <row r="137" ht="24" customHeight="1">
      <c r="A137" s="162" t="n">
        <v>282</v>
      </c>
      <c r="B137" s="162" t="n">
        <v>282</v>
      </c>
      <c r="C137" s="161" t="inlineStr">
        <is>
          <t>MADRINA</t>
        </is>
      </c>
      <c r="D137" s="161" t="inlineStr"/>
      <c r="E137" s="162" t="inlineStr"/>
      <c r="F137" s="161" t="inlineStr">
        <is>
          <t>Guerrero Cordano, Rodrigo</t>
        </is>
      </c>
      <c r="G137" s="162" t="inlineStr">
        <is>
          <t>SI</t>
        </is>
      </c>
      <c r="H137" s="161" t="inlineStr">
        <is>
          <t>Ex S1 Seguridad JLM</t>
        </is>
      </c>
      <c r="I137" s="161" t="inlineStr">
        <is>
          <t>Sin tribuna base definida</t>
        </is>
      </c>
    </row>
    <row r="138" ht="24" customHeight="1">
      <c r="A138" s="185" t="n">
        <v>283</v>
      </c>
      <c r="B138" s="185" t="n">
        <v>283</v>
      </c>
      <c r="C138" s="184" t="inlineStr">
        <is>
          <t>MADRINA</t>
        </is>
      </c>
      <c r="D138" s="184" t="inlineStr"/>
      <c r="E138" s="185" t="inlineStr"/>
      <c r="F138" s="184" t="inlineStr">
        <is>
          <t>Junge Bascur, Cristian</t>
        </is>
      </c>
      <c r="G138" s="185" t="inlineStr">
        <is>
          <t>SI</t>
        </is>
      </c>
      <c r="H138" s="184" t="inlineStr">
        <is>
          <t>GAMA RNY Yerno JLM</t>
        </is>
      </c>
      <c r="I138" s="184" t="inlineStr">
        <is>
          <t>Sin tribuna base definida</t>
        </is>
      </c>
    </row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</sheetData>
  <pageMargins left="0.7" right="0.7" top="0.75" bottom="0.75" header="0.511811023622047" footer="0.511811023622047"/>
  <pageSetup orientation="landscape" paperSize="9" fitToHeight="0" fitToWidth="1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I22"/>
  <sheetViews>
    <sheetView showGridLines="0" zoomScaleNormal="100" workbookViewId="0">
      <selection activeCell="A1" sqref="A1:H1"/>
    </sheetView>
  </sheetViews>
  <sheetFormatPr baseColWidth="10" defaultColWidth="8.7109375" defaultRowHeight="15" customHeight="1"/>
  <cols>
    <col width="18" customWidth="1" style="1" min="1" max="1"/>
    <col width="18" customWidth="1" style="1" min="3" max="3"/>
    <col width="18" customWidth="1" style="1" min="5" max="5"/>
    <col width="18" customWidth="1" style="1" min="7" max="7"/>
    <col width="36" customWidth="1" min="9" max="9"/>
  </cols>
  <sheetData>
    <row r="1" ht="22" customHeight="1">
      <c r="A1" s="182" t="inlineStr">
        <is>
          <t>LISTAS Y PARÁMETROS</t>
        </is>
      </c>
    </row>
    <row r="2" ht="22" customHeight="1"/>
    <row r="3" ht="22" customHeight="1">
      <c r="A3" s="183" t="inlineStr">
        <is>
          <t>ASISTENCIA</t>
        </is>
      </c>
      <c r="C3" s="183" t="inlineStr">
        <is>
          <t>TRIBUNAS</t>
        </is>
      </c>
      <c r="E3" s="183" t="inlineStr">
        <is>
          <t>FUENTES</t>
        </is>
      </c>
      <c r="G3" s="183" t="inlineStr">
        <is>
          <t>FUENTES OPA</t>
        </is>
      </c>
      <c r="I3" s="183" t="inlineStr">
        <is>
          <t>CAPACIDAD VIP</t>
        </is>
      </c>
    </row>
    <row r="4" ht="22" customHeight="1">
      <c r="A4" s="192" t="inlineStr">
        <is>
          <t>SI</t>
        </is>
      </c>
      <c r="C4" s="192" t="inlineStr">
        <is>
          <t>VIP</t>
        </is>
      </c>
      <c r="E4" s="192" t="inlineStr">
        <is>
          <t>ACADÉMICOS</t>
        </is>
      </c>
      <c r="G4" s="192" t="inlineStr">
        <is>
          <t>OPA</t>
        </is>
      </c>
      <c r="I4" s="192" t="inlineStr">
        <is>
          <t>149 asientos</t>
        </is>
      </c>
    </row>
    <row r="5" ht="22" customHeight="1">
      <c r="A5" s="192" t="inlineStr">
        <is>
          <t>NO</t>
        </is>
      </c>
      <c r="C5" s="192" t="inlineStr">
        <is>
          <t>LATERAL VIP</t>
        </is>
      </c>
      <c r="E5" s="192" t="inlineStr">
        <is>
          <t>ASMAR</t>
        </is>
      </c>
      <c r="G5" s="192" t="inlineStr">
        <is>
          <t>OPA/ASMAR</t>
        </is>
      </c>
      <c r="I5" s="192" t="inlineStr">
        <is>
          <t>Centro A21</t>
        </is>
      </c>
    </row>
    <row r="6" ht="22" customHeight="1">
      <c r="A6" s="192" t="inlineStr">
        <is>
          <t>PENDIENTE</t>
        </is>
      </c>
      <c r="C6" s="192" t="inlineStr">
        <is>
          <t>LATERAL</t>
        </is>
      </c>
      <c r="E6" s="192" t="inlineStr">
        <is>
          <t>ASMAR DIRECCIÓN</t>
        </is>
      </c>
      <c r="G6" s="192" t="inlineStr">
        <is>
          <t>OPA/CIVILES</t>
        </is>
      </c>
      <c r="I6" s="192" t="inlineStr">
        <is>
          <t>Fila D centro reservado camarógrafos</t>
        </is>
      </c>
    </row>
    <row r="7" ht="22" customHeight="1">
      <c r="E7" s="192" t="inlineStr">
        <is>
          <t>ASMARMAG</t>
        </is>
      </c>
      <c r="G7" s="192" t="inlineStr">
        <is>
          <t>OPA/DGSA</t>
        </is>
      </c>
    </row>
    <row r="8" ht="22" customHeight="1">
      <c r="E8" s="192" t="inlineStr">
        <is>
          <t>ASMARTALC</t>
        </is>
      </c>
      <c r="G8" s="192" t="inlineStr">
        <is>
          <t>OPA/MILITAR</t>
        </is>
      </c>
    </row>
    <row r="9" ht="22" customHeight="1">
      <c r="E9" s="192" t="inlineStr">
        <is>
          <t>ASMARVALP</t>
        </is>
      </c>
    </row>
    <row r="10" ht="22" customHeight="1">
      <c r="E10" s="192" t="inlineStr">
        <is>
          <t>CIVILES</t>
        </is>
      </c>
    </row>
    <row r="11" ht="22" customHeight="1">
      <c r="E11" s="192" t="inlineStr">
        <is>
          <t>INVITADOS ASMAR</t>
        </is>
      </c>
    </row>
    <row r="12" ht="22" customHeight="1">
      <c r="E12" s="192" t="inlineStr">
        <is>
          <t>INVITADOS DGSA</t>
        </is>
      </c>
    </row>
    <row r="13" ht="22" customHeight="1">
      <c r="E13" s="192" t="inlineStr">
        <is>
          <t>MADRINA</t>
        </is>
      </c>
    </row>
    <row r="14" ht="22" customHeight="1">
      <c r="E14" s="192" t="inlineStr">
        <is>
          <t>MANDOS SEZONA</t>
        </is>
      </c>
    </row>
    <row r="15" ht="22" customHeight="1">
      <c r="E15" s="192" t="inlineStr">
        <is>
          <t>MILITARES</t>
        </is>
      </c>
    </row>
    <row r="16" ht="22" customHeight="1">
      <c r="E16" s="192" t="inlineStr">
        <is>
          <t>OPA</t>
        </is>
      </c>
    </row>
    <row r="17" ht="22" customHeight="1">
      <c r="E17" s="192" t="inlineStr">
        <is>
          <t>OPA/ASMAR</t>
        </is>
      </c>
    </row>
    <row r="18" ht="22" customHeight="1">
      <c r="E18" s="192" t="inlineStr">
        <is>
          <t>OPA/CIVILES</t>
        </is>
      </c>
    </row>
    <row r="19" ht="22" customHeight="1">
      <c r="E19" s="192" t="inlineStr">
        <is>
          <t>OPA/DGSA</t>
        </is>
      </c>
    </row>
    <row r="20" ht="22" customHeight="1">
      <c r="E20" s="192" t="inlineStr">
        <is>
          <t>OPA/MILITAR</t>
        </is>
      </c>
    </row>
    <row r="21" ht="22" customHeight="1">
      <c r="E21" s="192" t="inlineStr">
        <is>
          <t>PREMIADOS</t>
        </is>
      </c>
    </row>
    <row r="22" ht="22" customHeight="1">
      <c r="E22" s="192" t="inlineStr">
        <is>
          <t>PROVEEDORES</t>
        </is>
      </c>
    </row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</sheetData>
  <mergeCells count="1">
    <mergeCell ref="A1:H1"/>
  </mergeCells>
  <pageMargins left="0.75" right="0.75" top="1" bottom="1" header="0.511811023622047" footer="0.511811023622047"/>
  <pageSetup orientation="landscape" paperSize="9" fitToHeight="0" fitToWidth="1" horizontalDpi="300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Carter Mena Matias Andrés</dc:creator>
  <dcterms:created xmlns:dcterms="http://purl.org/dc/terms/" xmlns:xsi="http://www.w3.org/2001/XMLSchema-instance" xsi:type="dcterms:W3CDTF">2026-06-09T15:13:19Z</dcterms:created>
  <dcterms:modified xmlns:dcterms="http://purl.org/dc/terms/" xmlns:xsi="http://www.w3.org/2001/XMLSchema-instance" xsi:type="dcterms:W3CDTF">2026-06-11T17:34:31Z</dcterms:modified>
  <cp:lastModifiedBy>Carter Mena Matias Andrés</cp:lastModifiedBy>
  <cp:lastPrinted>2026-06-11T16:29:46Z</cp:lastPrinted>
</cp:coreProperties>
</file>