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H27" i="1"/>
  <c r="H34"/>
  <c r="I30" i="2"/>
  <c r="I31"/>
  <c r="I32"/>
  <c r="I33"/>
  <c r="I34"/>
  <c r="I35"/>
  <c r="I36"/>
  <c r="I29"/>
  <c r="H30"/>
  <c r="H31"/>
  <c r="H32"/>
  <c r="H33"/>
  <c r="H34"/>
  <c r="H35"/>
  <c r="H36"/>
  <c r="H29"/>
  <c r="H28" i="1"/>
  <c r="H29"/>
  <c r="H31"/>
  <c r="H32"/>
  <c r="H33"/>
  <c r="H30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<sst xmlns="http://schemas.openxmlformats.org/spreadsheetml/2006/main" count="72" uniqueCount="45">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</sst>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7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/>
    </xf>
    <xf numFmtId="9" fontId="5" fillId="0" borderId="2" xfId="0" applyNumberFormat="1" applyFont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FF0000"/>
      </font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695325</xdr:colOff>
      <xdr:row>0</xdr:row>
      <xdr:rowOff>142875</xdr:rowOff>
    </xdr:from>
    <xdr:to>
      <xdr:col>8</xdr:col>
      <xdr:colOff>695325</xdr:colOff>
      <xdr:row>18</xdr:row>
      <xdr:rowOff>57150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5325" y="14287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857250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D27" sqref="D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thickBot="1"/>
    <row r="25" spans="1:11" ht="21.95" customHeight="1" thickBot="1">
      <c r="B25" s="3"/>
      <c r="C25" s="3"/>
      <c r="D25" s="16">
        <v>0.35</v>
      </c>
      <c r="E25" s="16">
        <v>0.25</v>
      </c>
      <c r="F25" s="16">
        <v>0.1</v>
      </c>
      <c r="G25" s="16">
        <v>0.3</v>
      </c>
      <c r="H25" s="3"/>
    </row>
    <row r="26" spans="1:11" ht="21.9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 ht="21.95" customHeight="1" thickBot="1"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8">
        <f>G27*$G$25+F27*$F$25+E27*$E$25+D27*$D$25</f>
        <v>8.3549999999999986</v>
      </c>
    </row>
    <row r="28" spans="1:11" ht="21.95" customHeight="1" thickBot="1">
      <c r="B28" s="15" t="s">
        <v>28</v>
      </c>
      <c r="C28" s="15" t="s">
        <v>29</v>
      </c>
      <c r="D28" s="15">
        <v>8.9</v>
      </c>
      <c r="E28" s="15">
        <v>8</v>
      </c>
      <c r="F28" s="15">
        <v>8.9</v>
      </c>
      <c r="G28" s="15">
        <v>6.7</v>
      </c>
      <c r="H28" s="18">
        <f>G28*$G$25+F28*$F$25+E28*$E$25+D28*$D$25</f>
        <v>8.0150000000000006</v>
      </c>
    </row>
    <row r="29" spans="1:11" ht="21.95" customHeight="1" thickBot="1">
      <c r="B29" s="15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18">
        <f>G29*$G$25+F29*$F$25+E29*$E$25+D29*$D$25</f>
        <v>8.004999999999999</v>
      </c>
    </row>
    <row r="30" spans="1:11" ht="21.95" customHeight="1" thickBot="1">
      <c r="B30" s="15" t="s">
        <v>16</v>
      </c>
      <c r="C30" s="15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8">
        <f>G30*$G$25+F30*$F$25+E30*$E$25+D30*$D$25</f>
        <v>7.5450000000000008</v>
      </c>
    </row>
    <row r="31" spans="1:11" ht="21.95" customHeight="1" thickBot="1">
      <c r="B31" s="15" t="s">
        <v>22</v>
      </c>
      <c r="C31" s="15" t="s">
        <v>23</v>
      </c>
      <c r="D31" s="15">
        <v>5.9</v>
      </c>
      <c r="E31" s="15">
        <v>6.9</v>
      </c>
      <c r="F31" s="15">
        <v>7.9</v>
      </c>
      <c r="G31" s="15">
        <v>7.9</v>
      </c>
      <c r="H31" s="18">
        <f>G31*$G$25+F31*$F$25+E31*$E$25+D31*$D$25</f>
        <v>6.9499999999999993</v>
      </c>
    </row>
    <row r="32" spans="1:11" ht="21.95" customHeight="1" thickBot="1">
      <c r="B32" s="15" t="s">
        <v>24</v>
      </c>
      <c r="C32" s="15" t="s">
        <v>25</v>
      </c>
      <c r="D32" s="15">
        <v>5.8</v>
      </c>
      <c r="E32" s="15">
        <v>7.9</v>
      </c>
      <c r="F32" s="15">
        <v>8</v>
      </c>
      <c r="G32" s="15">
        <v>6.8</v>
      </c>
      <c r="H32" s="18">
        <f>G32*$G$25+F32*$F$25+E32*$E$25+D32*$D$25</f>
        <v>6.8449999999999989</v>
      </c>
    </row>
    <row r="33" spans="2:8" ht="21.95" customHeight="1" thickBot="1">
      <c r="B33" s="15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8">
        <f>G33*$G$25+F33*$F$25+E33*$E$25+D33*$D$25</f>
        <v>6.84</v>
      </c>
    </row>
    <row r="34" spans="2:8" ht="21.95" customHeight="1" thickBot="1">
      <c r="B34" s="15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18">
        <f>G34*$G$25+F34*$F$25+E34*$E$25+D34*$D$25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H27:H34">
    <cfRule type="cellIs" dxfId="2" priority="2" operator="greaterThan">
      <formula>8</formula>
    </cfRule>
  </conditionalFormatting>
  <conditionalFormatting sqref="D27:H34">
    <cfRule type="cellIs" dxfId="0" priority="1" operator="lessThan">
      <formula>6</formula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4" workbookViewId="0">
      <selection activeCell="H26" sqref="H26"/>
    </sheetView>
  </sheetViews>
  <sheetFormatPr baseColWidth="10" defaultRowHeight="15.75"/>
  <cols>
    <col min="5" max="5" width="13.375" bestFit="1" customWidth="1"/>
    <col min="6" max="6" width="8.5" bestFit="1" customWidth="1"/>
    <col min="7" max="7" width="12.875" bestFit="1" customWidth="1"/>
    <col min="8" max="8" width="13.875" bestFit="1" customWidth="1"/>
    <col min="9" max="9" width="19.75" bestFit="1" customWidth="1"/>
    <col min="10" max="10" width="11.375" bestFit="1" customWidth="1"/>
    <col min="11" max="11" width="15.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3.75" customHeight="1">
      <c r="C28" s="21" t="s">
        <v>33</v>
      </c>
      <c r="D28" s="21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32</v>
      </c>
      <c r="K28" s="22" t="s">
        <v>39</v>
      </c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19">
        <v>680000</v>
      </c>
      <c r="H29" s="20">
        <f>G29+G29*$G$23*F29</f>
        <v>816000</v>
      </c>
      <c r="I29" s="20">
        <f>IF(E29="FONASA",H29*$G$24,H29*$G$25)</f>
        <v>57120.000000000007</v>
      </c>
      <c r="J29" s="20">
        <f>H29*$G$26</f>
        <v>97920</v>
      </c>
      <c r="K29" s="20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19">
        <v>780000</v>
      </c>
      <c r="H30" s="20">
        <f t="shared" ref="H30:H36" si="0">G30+G30*$G$23*F30</f>
        <v>1014000</v>
      </c>
      <c r="I30" s="20">
        <f t="shared" ref="I30:I36" si="1">IF(E30="FONASA",H30*$G$24,H30*$G$25)</f>
        <v>81120</v>
      </c>
      <c r="J30" s="20">
        <f t="shared" ref="J30:J36" si="2">H30*$G$26</f>
        <v>121680</v>
      </c>
      <c r="K30" s="20">
        <f t="shared" ref="K30:K36" si="3">H30-I30-J30</f>
        <v>811200</v>
      </c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19">
        <v>1200000</v>
      </c>
      <c r="H31" s="20">
        <f t="shared" si="0"/>
        <v>1320000</v>
      </c>
      <c r="I31" s="20">
        <f t="shared" si="1"/>
        <v>105600</v>
      </c>
      <c r="J31" s="20">
        <f t="shared" si="2"/>
        <v>158400</v>
      </c>
      <c r="K31" s="20">
        <f t="shared" si="3"/>
        <v>1056000</v>
      </c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19">
        <v>890000</v>
      </c>
      <c r="H32" s="20">
        <f t="shared" si="0"/>
        <v>1157000</v>
      </c>
      <c r="I32" s="20">
        <f t="shared" si="1"/>
        <v>80990.000000000015</v>
      </c>
      <c r="J32" s="20">
        <f t="shared" si="2"/>
        <v>138840</v>
      </c>
      <c r="K32" s="20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19">
        <v>680000</v>
      </c>
      <c r="H33" s="20">
        <f t="shared" si="0"/>
        <v>816000</v>
      </c>
      <c r="I33" s="20">
        <f t="shared" si="1"/>
        <v>57120.000000000007</v>
      </c>
      <c r="J33" s="20">
        <f t="shared" si="2"/>
        <v>97920</v>
      </c>
      <c r="K33" s="20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19">
        <v>580000</v>
      </c>
      <c r="H34" s="20">
        <f t="shared" si="0"/>
        <v>812000</v>
      </c>
      <c r="I34" s="20">
        <f t="shared" si="1"/>
        <v>64960</v>
      </c>
      <c r="J34" s="20">
        <f t="shared" si="2"/>
        <v>97440</v>
      </c>
      <c r="K34" s="20">
        <f t="shared" si="3"/>
        <v>649600</v>
      </c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19">
        <v>780000</v>
      </c>
      <c r="H35" s="20">
        <f t="shared" si="0"/>
        <v>1014000</v>
      </c>
      <c r="I35" s="20">
        <f t="shared" si="1"/>
        <v>81120</v>
      </c>
      <c r="J35" s="20">
        <f t="shared" si="2"/>
        <v>121680</v>
      </c>
      <c r="K35" s="20">
        <f t="shared" si="3"/>
        <v>811200</v>
      </c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19">
        <v>890000</v>
      </c>
      <c r="H36" s="20">
        <f t="shared" si="0"/>
        <v>1335000</v>
      </c>
      <c r="I36" s="20">
        <f t="shared" si="1"/>
        <v>106800</v>
      </c>
      <c r="J36" s="20">
        <f t="shared" si="2"/>
        <v>160200</v>
      </c>
      <c r="K36" s="20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2023-05-15T14:05:35Z</dcterms:modified>
</cp:coreProperties>
</file>