
<file path=[Content_Types].xml><?xml version="1.0" encoding="utf-8"?>
<Types xmlns="http://schemas.openxmlformats.org/package/2006/content-type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theme/themeOverride1.xml" ContentType="application/vnd.openxmlformats-officedocument.themeOverride+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theme/themeOverride2.xml" ContentType="application/vnd.openxmlformats-officedocument.themeOverride+xml"/>
  <Override PartName="/xl/drawings/drawing2.xml" ContentType="application/vnd.openxmlformats-officedocument.drawing+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xl/charts/chart5.xml" ContentType="application/vnd.openxmlformats-officedocument.drawingml.chart+xml"/>
  <Override PartName="/xl/charts/style5.xml" ContentType="application/vnd.ms-office.chartstyle+xml"/>
  <Override PartName="/xl/charts/colors5.xml" ContentType="application/vnd.ms-office.chartcolorstyle+xml"/>
  <Override PartName="/xl/charts/chart6.xml" ContentType="application/vnd.openxmlformats-officedocument.drawingml.chart+xml"/>
  <Override PartName="/xl/charts/style6.xml" ContentType="application/vnd.ms-office.chartstyle+xml"/>
  <Override PartName="/xl/charts/colors6.xml" ContentType="application/vnd.ms-office.chartcolorstyle+xml"/>
  <Override PartName="/xl/charts/chart7.xml" ContentType="application/vnd.openxmlformats-officedocument.drawingml.chart+xml"/>
  <Override PartName="/xl/charts/style7.xml" ContentType="application/vnd.ms-office.chartstyle+xml"/>
  <Override PartName="/xl/charts/colors7.xml" ContentType="application/vnd.ms-office.chartcolorstyle+xml"/>
  <Override PartName="/xl/charts/chart8.xml" ContentType="application/vnd.openxmlformats-officedocument.drawingml.chart+xml"/>
  <Override PartName="/xl/charts/style8.xml" ContentType="application/vnd.ms-office.chartstyle+xml"/>
  <Override PartName="/xl/charts/colors8.xml" ContentType="application/vnd.ms-office.chartcolorstyle+xml"/>
  <Override PartName="/xl/charts/chart9.xml" ContentType="application/vnd.openxmlformats-officedocument.drawingml.chart+xml"/>
  <Override PartName="/xl/charts/style9.xml" ContentType="application/vnd.ms-office.chartstyle+xml"/>
  <Override PartName="/xl/charts/colors9.xml" ContentType="application/vnd.ms-office.chartcolorstyle+xml"/>
  <Override PartName="/xl/charts/chart10.xml" ContentType="application/vnd.openxmlformats-officedocument.drawingml.chart+xml"/>
  <Override PartName="/xl/charts/style10.xml" ContentType="application/vnd.ms-office.chartstyle+xml"/>
  <Override PartName="/xl/charts/colors10.xml" ContentType="application/vnd.ms-office.chartcolorstyle+xml"/>
  <Override PartName="/xl/charts/chart11.xml" ContentType="application/vnd.openxmlformats-officedocument.drawingml.chart+xml"/>
  <Override PartName="/xl/charts/style11.xml" ContentType="application/vnd.ms-office.chartstyle+xml"/>
  <Override PartName="/xl/charts/colors11.xml" ContentType="application/vnd.ms-office.chartcolorstyle+xml"/>
  <Override PartName="/xl/charts/chart12.xml" ContentType="application/vnd.openxmlformats-officedocument.drawingml.chart+xml"/>
  <Override PartName="/xl/charts/style12.xml" ContentType="application/vnd.ms-office.chartstyle+xml"/>
  <Override PartName="/xl/charts/colors12.xml" ContentType="application/vnd.ms-office.chartcolorsty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1011"/>
  <workbookPr hidePivotFieldList="1"/>
  <mc:AlternateContent xmlns:mc="http://schemas.openxmlformats.org/markup-compatibility/2006">
    <mc:Choice Requires="x15">
      <x15ac:absPath xmlns:x15ac="http://schemas.microsoft.com/office/spreadsheetml/2010/11/ac" url="/Users/franciscorodriguezbarros/Desktop/"/>
    </mc:Choice>
  </mc:AlternateContent>
  <xr:revisionPtr revIDLastSave="0" documentId="13_ncr:1_{8352FB19-0A01-C34D-A143-D22145B3472F}" xr6:coauthVersionLast="47" xr6:coauthVersionMax="47" xr10:uidLastSave="{00000000-0000-0000-0000-000000000000}"/>
  <bookViews>
    <workbookView xWindow="0" yWindow="0" windowWidth="25600" windowHeight="16000" activeTab="3" xr2:uid="{00C1D9CE-16E4-FA48-846E-3DB37C53906F}"/>
  </bookViews>
  <sheets>
    <sheet name="Respuestas cadetes" sheetId="2" r:id="rId1"/>
    <sheet name="Respuestas profes" sheetId="3" r:id="rId2"/>
    <sheet name="Respuestas Planta" sheetId="4" r:id="rId3"/>
    <sheet name="Resultados respuestas comunes" sheetId="1" r:id="rId4"/>
    <sheet name="Gráficos" sheetId="6" r:id="rId5"/>
  </sheets>
  <externalReferences>
    <externalReference r:id="rId6"/>
  </externalReferences>
  <definedNames>
    <definedName name="_xlnm._FilterDatabase" localSheetId="0" hidden="1">'Respuestas cadetes'!$A$1:$X$373</definedName>
    <definedName name="_xlnm._FilterDatabase" localSheetId="2" hidden="1">'Respuestas Planta'!$A$1:$V$206</definedName>
    <definedName name="_xlchart.v1.0" hidden="1">'Resultados respuestas comunes'!$C$28:$D$28</definedName>
    <definedName name="_xlchart.v1.1" hidden="1">'Resultados respuestas comunes'!$C$30:$C$32</definedName>
    <definedName name="_xlchart.v1.10" hidden="1">Gráficos!$B$44:$B$46</definedName>
    <definedName name="_xlchart.v1.11" hidden="1">Gráficos!$C$43</definedName>
    <definedName name="_xlchart.v1.12" hidden="1">Gráficos!$C$44:$C$46</definedName>
    <definedName name="_xlchart.v1.13" hidden="1">Gráficos!$D$43</definedName>
    <definedName name="_xlchart.v1.14" hidden="1">Gráficos!$D$44:$D$46</definedName>
    <definedName name="_xlchart.v1.15" hidden="1">Gráficos!$E$43</definedName>
    <definedName name="_xlchart.v1.16" hidden="1">Gráficos!$E$44:$E$46</definedName>
    <definedName name="_xlchart.v1.17" hidden="1">Gráficos!$A$44:$A$46</definedName>
    <definedName name="_xlchart.v1.18" hidden="1">Gráficos!$B$43</definedName>
    <definedName name="_xlchart.v1.19" hidden="1">Gráficos!$B$44:$B$46</definedName>
    <definedName name="_xlchart.v1.2" hidden="1">'Resultados respuestas comunes'!$E$28:$F$28</definedName>
    <definedName name="_xlchart.v1.20" hidden="1">Gráficos!$C$43</definedName>
    <definedName name="_xlchart.v1.21" hidden="1">Gráficos!$C$44:$C$46</definedName>
    <definedName name="_xlchart.v1.22" hidden="1">Gráficos!$D$43</definedName>
    <definedName name="_xlchart.v1.23" hidden="1">Gráficos!$D$44:$D$46</definedName>
    <definedName name="_xlchart.v1.24" hidden="1">Gráficos!$E$43</definedName>
    <definedName name="_xlchart.v1.25" hidden="1">Gráficos!$E$44:$E$46</definedName>
    <definedName name="_xlchart.v1.26" hidden="1">Gráficos!$A$44:$A$46</definedName>
    <definedName name="_xlchart.v1.27" hidden="1">Gráficos!$B$43</definedName>
    <definedName name="_xlchart.v1.28" hidden="1">Gráficos!$B$44:$B$46</definedName>
    <definedName name="_xlchart.v1.29" hidden="1">Gráficos!$C$43</definedName>
    <definedName name="_xlchart.v1.3" hidden="1">'Resultados respuestas comunes'!$E$30:$E$32</definedName>
    <definedName name="_xlchart.v1.30" hidden="1">Gráficos!$C$44:$C$46</definedName>
    <definedName name="_xlchart.v1.31" hidden="1">Gráficos!$D$43</definedName>
    <definedName name="_xlchart.v1.32" hidden="1">Gráficos!$D$44:$D$46</definedName>
    <definedName name="_xlchart.v1.33" hidden="1">Gráficos!$E$43</definedName>
    <definedName name="_xlchart.v1.34" hidden="1">Gráficos!$E$44:$E$46</definedName>
    <definedName name="_xlchart.v1.35" hidden="1">Gráficos!$A$59:$A$61</definedName>
    <definedName name="_xlchart.v1.36" hidden="1">Gráficos!$B$58</definedName>
    <definedName name="_xlchart.v1.37" hidden="1">Gráficos!$B$59:$B$61</definedName>
    <definedName name="_xlchart.v1.38" hidden="1">Gráficos!$C$58</definedName>
    <definedName name="_xlchart.v1.39" hidden="1">Gráficos!$C$59:$C$61</definedName>
    <definedName name="_xlchart.v1.4" hidden="1">'Resultados respuestas comunes'!$G$28:$H$28</definedName>
    <definedName name="_xlchart.v1.40" hidden="1">Gráficos!$D$58</definedName>
    <definedName name="_xlchart.v1.41" hidden="1">Gráficos!$D$59:$D$61</definedName>
    <definedName name="_xlchart.v1.42" hidden="1">Gráficos!$A$44:$A$46</definedName>
    <definedName name="_xlchart.v1.43" hidden="1">Gráficos!$B$43</definedName>
    <definedName name="_xlchart.v1.44" hidden="1">Gráficos!$B$44:$B$46</definedName>
    <definedName name="_xlchart.v1.45" hidden="1">Gráficos!$C$43</definedName>
    <definedName name="_xlchart.v1.46" hidden="1">Gráficos!$C$44:$C$46</definedName>
    <definedName name="_xlchart.v1.47" hidden="1">Gráficos!$D$43</definedName>
    <definedName name="_xlchart.v1.48" hidden="1">Gráficos!$D$44:$D$46</definedName>
    <definedName name="_xlchart.v1.49" hidden="1">Gráficos!$E$43</definedName>
    <definedName name="_xlchart.v1.5" hidden="1">'Resultados respuestas comunes'!$G$30:$G$32</definedName>
    <definedName name="_xlchart.v1.50" hidden="1">Gráficos!$E$44:$E$46</definedName>
    <definedName name="_xlchart.v1.51" hidden="1">Gráficos!$A$59:$A$61</definedName>
    <definedName name="_xlchart.v1.52" hidden="1">Gráficos!$B$58</definedName>
    <definedName name="_xlchart.v1.53" hidden="1">Gráficos!$B$59:$B$61</definedName>
    <definedName name="_xlchart.v1.54" hidden="1">Gráficos!$C$58</definedName>
    <definedName name="_xlchart.v1.55" hidden="1">Gráficos!$C$59:$C$61</definedName>
    <definedName name="_xlchart.v1.56" hidden="1">Gráficos!$D$58</definedName>
    <definedName name="_xlchart.v1.57" hidden="1">Gráficos!$D$59:$D$61</definedName>
    <definedName name="_xlchart.v1.6" hidden="1">'Resultados respuestas comunes'!$I$28:$J$28</definedName>
    <definedName name="_xlchart.v1.65" hidden="1">Gráficos!$A$44:$A$46</definedName>
    <definedName name="_xlchart.v1.66" hidden="1">Gráficos!$B$43</definedName>
    <definedName name="_xlchart.v1.67" hidden="1">Gráficos!$B$44:$B$46</definedName>
    <definedName name="_xlchart.v1.68" hidden="1">Gráficos!$C$43</definedName>
    <definedName name="_xlchart.v1.69" hidden="1">Gráficos!$C$44:$C$46</definedName>
    <definedName name="_xlchart.v1.7" hidden="1">'Resultados respuestas comunes'!$I$30:$I$32</definedName>
    <definedName name="_xlchart.v1.70" hidden="1">Gráficos!$D$43</definedName>
    <definedName name="_xlchart.v1.71" hidden="1">Gráficos!$D$44:$D$46</definedName>
    <definedName name="_xlchart.v1.72" hidden="1">Gráficos!$E$43</definedName>
    <definedName name="_xlchart.v1.73" hidden="1">Gráficos!$E$44:$E$46</definedName>
    <definedName name="_xlchart.v1.8" hidden="1">Gráficos!$A$44:$A$46</definedName>
    <definedName name="_xlchart.v1.9" hidden="1">Gráficos!$B$43</definedName>
    <definedName name="_xlchart.v2.58" hidden="1">Gráficos!$A$103</definedName>
    <definedName name="_xlchart.v2.59" hidden="1">Gráficos!$A$104</definedName>
    <definedName name="_xlchart.v2.60" hidden="1">Gráficos!$A$105</definedName>
    <definedName name="_xlchart.v2.61" hidden="1">Gráficos!$B$101:$E$102</definedName>
    <definedName name="_xlchart.v2.62" hidden="1">Gráficos!$B$103:$E$103</definedName>
    <definedName name="_xlchart.v2.63" hidden="1">Gráficos!$B$104:$E$104</definedName>
    <definedName name="_xlchart.v2.64" hidden="1">Gráficos!$B$105:$E$105</definedName>
  </definedNames>
  <calcPr calcId="18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41" i="1" l="1"/>
  <c r="E104" i="6"/>
  <c r="E105" i="6"/>
  <c r="E103" i="6"/>
  <c r="D104" i="6"/>
  <c r="D105" i="6"/>
  <c r="D103" i="6"/>
  <c r="C104" i="6"/>
  <c r="C105" i="6"/>
  <c r="C103" i="6"/>
  <c r="B104" i="6"/>
  <c r="B105" i="6"/>
  <c r="B103" i="6"/>
  <c r="D50" i="1"/>
  <c r="B91" i="6" s="1"/>
  <c r="C90" i="6"/>
  <c r="C91" i="6"/>
  <c r="C89" i="6"/>
  <c r="B90" i="6"/>
  <c r="B89" i="6"/>
  <c r="F107" i="1"/>
  <c r="D108" i="1"/>
  <c r="D107" i="1"/>
  <c r="D109" i="1"/>
  <c r="D65" i="6" s="1"/>
  <c r="D99" i="1"/>
  <c r="D90" i="1"/>
  <c r="B65" i="6" s="1"/>
  <c r="D67" i="6"/>
  <c r="D66" i="6"/>
  <c r="C66" i="6"/>
  <c r="C65" i="6"/>
  <c r="B66" i="6"/>
  <c r="D61" i="6"/>
  <c r="D60" i="6"/>
  <c r="D59" i="6"/>
  <c r="C60" i="6"/>
  <c r="C59" i="6"/>
  <c r="B60" i="6"/>
  <c r="B59" i="6"/>
  <c r="D56" i="6"/>
  <c r="D55" i="6"/>
  <c r="D54" i="6"/>
  <c r="C55" i="6"/>
  <c r="C54" i="6"/>
  <c r="B55" i="6"/>
  <c r="B54" i="6"/>
  <c r="C56" i="6"/>
  <c r="B56" i="6"/>
  <c r="E45" i="6"/>
  <c r="E46" i="6"/>
  <c r="E44" i="6"/>
  <c r="D45" i="6"/>
  <c r="D46" i="6"/>
  <c r="D44" i="6"/>
  <c r="C45" i="6"/>
  <c r="C46" i="6"/>
  <c r="C44" i="6"/>
  <c r="B45" i="6"/>
  <c r="B46" i="6"/>
  <c r="B44" i="6"/>
  <c r="D24" i="6"/>
  <c r="D23" i="6"/>
  <c r="D22" i="6"/>
  <c r="D21" i="6"/>
  <c r="C24" i="6"/>
  <c r="C23" i="6"/>
  <c r="C22" i="6"/>
  <c r="C21" i="6"/>
  <c r="D22" i="1"/>
  <c r="B24" i="6"/>
  <c r="B23" i="6"/>
  <c r="B22" i="6"/>
  <c r="B21" i="6"/>
  <c r="D15" i="6"/>
  <c r="D14" i="6"/>
  <c r="D13" i="6"/>
  <c r="D12" i="6"/>
  <c r="D6" i="6"/>
  <c r="D5" i="6"/>
  <c r="D4" i="6"/>
  <c r="D3" i="6"/>
  <c r="C6" i="6"/>
  <c r="C5" i="6"/>
  <c r="C4" i="6"/>
  <c r="C3" i="6"/>
  <c r="B15" i="6"/>
  <c r="B14" i="6"/>
  <c r="B13" i="6"/>
  <c r="B12" i="6"/>
  <c r="C15" i="6"/>
  <c r="C14" i="6"/>
  <c r="C13" i="6"/>
  <c r="C12" i="6"/>
  <c r="B6" i="6" l="1"/>
  <c r="B5" i="6"/>
  <c r="B4" i="6"/>
  <c r="B3" i="6"/>
  <c r="G109" i="1"/>
  <c r="E109" i="1"/>
  <c r="C109" i="1"/>
  <c r="G108" i="1"/>
  <c r="E108" i="1"/>
  <c r="C108" i="1"/>
  <c r="C107" i="1"/>
  <c r="G107" i="1"/>
  <c r="E107" i="1"/>
  <c r="E97" i="1"/>
  <c r="C97" i="1"/>
  <c r="E98" i="1"/>
  <c r="G98" i="1" s="1"/>
  <c r="C98" i="1"/>
  <c r="E99" i="1"/>
  <c r="C99" i="1"/>
  <c r="E90" i="1"/>
  <c r="C90" i="1"/>
  <c r="E89" i="1"/>
  <c r="C89" i="1"/>
  <c r="E88" i="1"/>
  <c r="C88" i="1"/>
  <c r="I79" i="1"/>
  <c r="G79" i="1"/>
  <c r="E79" i="1"/>
  <c r="C79" i="1"/>
  <c r="I78" i="1"/>
  <c r="G78" i="1"/>
  <c r="E78" i="1"/>
  <c r="C78" i="1"/>
  <c r="I77" i="1"/>
  <c r="G77" i="1"/>
  <c r="E77" i="1"/>
  <c r="C77" i="1"/>
  <c r="M68" i="1"/>
  <c r="K68" i="1"/>
  <c r="I68" i="1"/>
  <c r="G68" i="1"/>
  <c r="E68" i="1"/>
  <c r="C68" i="1"/>
  <c r="G67" i="1"/>
  <c r="M67" i="1"/>
  <c r="K67" i="1"/>
  <c r="I67" i="1"/>
  <c r="E67" i="1"/>
  <c r="C67" i="1"/>
  <c r="G66" i="1"/>
  <c r="E66" i="1"/>
  <c r="M66" i="1"/>
  <c r="K66" i="1"/>
  <c r="I66" i="1"/>
  <c r="Q66" i="1" s="1"/>
  <c r="C66" i="1"/>
  <c r="C59" i="1"/>
  <c r="G59" i="1"/>
  <c r="E59" i="1"/>
  <c r="E4" i="1"/>
  <c r="F4" i="1"/>
  <c r="D4" i="1"/>
  <c r="G3" i="1"/>
  <c r="G4" i="1" s="1"/>
  <c r="G2" i="1"/>
  <c r="G58" i="1"/>
  <c r="G57" i="1"/>
  <c r="E58" i="1"/>
  <c r="E57" i="1"/>
  <c r="C58" i="1"/>
  <c r="I58" i="1" s="1"/>
  <c r="C57" i="1"/>
  <c r="I57" i="1" s="1"/>
  <c r="E50" i="1"/>
  <c r="E49" i="1"/>
  <c r="E48" i="1"/>
  <c r="C50" i="1"/>
  <c r="C49" i="1"/>
  <c r="G49" i="1" s="1"/>
  <c r="C48" i="1"/>
  <c r="I41" i="1"/>
  <c r="I40" i="1"/>
  <c r="I39" i="1"/>
  <c r="G41" i="1"/>
  <c r="G40" i="1"/>
  <c r="G39" i="1"/>
  <c r="E41" i="1"/>
  <c r="E40" i="1"/>
  <c r="E39" i="1"/>
  <c r="C41" i="1"/>
  <c r="C40" i="1"/>
  <c r="C39" i="1"/>
  <c r="I32" i="1"/>
  <c r="I31" i="1"/>
  <c r="I30" i="1"/>
  <c r="G32" i="1"/>
  <c r="G31" i="1"/>
  <c r="G30" i="1"/>
  <c r="E32" i="1"/>
  <c r="E31" i="1"/>
  <c r="E30" i="1"/>
  <c r="I22" i="1"/>
  <c r="I21" i="1"/>
  <c r="I20" i="1"/>
  <c r="G22" i="1"/>
  <c r="G21" i="1"/>
  <c r="G20" i="1"/>
  <c r="E22" i="1"/>
  <c r="E21" i="1"/>
  <c r="E20" i="1"/>
  <c r="C22" i="1"/>
  <c r="C21" i="1"/>
  <c r="C20" i="1"/>
  <c r="C32" i="1"/>
  <c r="C30" i="1"/>
  <c r="C31" i="1"/>
  <c r="I12" i="1"/>
  <c r="I11" i="1"/>
  <c r="I10" i="1"/>
  <c r="G12" i="1"/>
  <c r="G11" i="1"/>
  <c r="G10" i="1"/>
  <c r="E12" i="1"/>
  <c r="E11" i="1"/>
  <c r="E10" i="1"/>
  <c r="C12" i="1"/>
  <c r="C11" i="1"/>
  <c r="C10" i="1"/>
  <c r="I109" i="1" l="1"/>
  <c r="F109" i="1" s="1"/>
  <c r="G110" i="1"/>
  <c r="I108" i="1"/>
  <c r="H108" i="1" s="1"/>
  <c r="I107" i="1"/>
  <c r="D66" i="1"/>
  <c r="F66" i="1"/>
  <c r="H66" i="1"/>
  <c r="J66" i="1"/>
  <c r="C110" i="1"/>
  <c r="E110" i="1"/>
  <c r="F110" i="1" s="1"/>
  <c r="C100" i="1"/>
  <c r="G89" i="1"/>
  <c r="F89" i="1" s="1"/>
  <c r="C91" i="1"/>
  <c r="D98" i="1"/>
  <c r="F98" i="1"/>
  <c r="G97" i="1"/>
  <c r="D97" i="1" s="1"/>
  <c r="E100" i="1"/>
  <c r="G99" i="1"/>
  <c r="F99" i="1" s="1"/>
  <c r="D89" i="1"/>
  <c r="G88" i="1"/>
  <c r="D88" i="1" s="1"/>
  <c r="E91" i="1"/>
  <c r="G90" i="1"/>
  <c r="F90" i="1" s="1"/>
  <c r="G80" i="1"/>
  <c r="K78" i="1"/>
  <c r="F78" i="1" s="1"/>
  <c r="C80" i="1"/>
  <c r="K77" i="1"/>
  <c r="J77" i="1" s="1"/>
  <c r="E80" i="1"/>
  <c r="I80" i="1"/>
  <c r="K79" i="1"/>
  <c r="F79" i="1" s="1"/>
  <c r="I59" i="1"/>
  <c r="I60" i="1" s="1"/>
  <c r="Q68" i="1"/>
  <c r="L68" i="1" s="1"/>
  <c r="G69" i="1"/>
  <c r="Q67" i="1"/>
  <c r="P67" i="1" s="1"/>
  <c r="G48" i="1"/>
  <c r="C69" i="1"/>
  <c r="M69" i="1"/>
  <c r="O69" i="1"/>
  <c r="K69" i="1"/>
  <c r="E69" i="1"/>
  <c r="I69" i="1"/>
  <c r="G50" i="1"/>
  <c r="F50" i="1" s="1"/>
  <c r="F49" i="1"/>
  <c r="G60" i="1"/>
  <c r="K58" i="1"/>
  <c r="H58" i="1" s="1"/>
  <c r="C60" i="1"/>
  <c r="K57" i="1"/>
  <c r="D57" i="1" s="1"/>
  <c r="E60" i="1"/>
  <c r="C51" i="1"/>
  <c r="F48" i="1"/>
  <c r="E51" i="1"/>
  <c r="I42" i="1"/>
  <c r="G42" i="1"/>
  <c r="K40" i="1"/>
  <c r="J40" i="1" s="1"/>
  <c r="C42" i="1"/>
  <c r="K39" i="1"/>
  <c r="H39" i="1" s="1"/>
  <c r="E42" i="1"/>
  <c r="K41" i="1"/>
  <c r="J41" i="1" s="1"/>
  <c r="G33" i="1"/>
  <c r="K31" i="1"/>
  <c r="J31" i="1" s="1"/>
  <c r="C33" i="1"/>
  <c r="G23" i="1"/>
  <c r="K21" i="1"/>
  <c r="H21" i="1" s="1"/>
  <c r="C23" i="1"/>
  <c r="K30" i="1"/>
  <c r="D30" i="1" s="1"/>
  <c r="E33" i="1"/>
  <c r="I33" i="1"/>
  <c r="K32" i="1"/>
  <c r="H32" i="1" s="1"/>
  <c r="K20" i="1"/>
  <c r="D20" i="1" s="1"/>
  <c r="E23" i="1"/>
  <c r="I23" i="1"/>
  <c r="K22" i="1"/>
  <c r="F22" i="1" s="1"/>
  <c r="I13" i="1"/>
  <c r="C13" i="1"/>
  <c r="K10" i="1"/>
  <c r="E13" i="1"/>
  <c r="K12" i="1"/>
  <c r="K11" i="1"/>
  <c r="F11" i="1" s="1"/>
  <c r="D110" i="1" l="1"/>
  <c r="F108" i="1"/>
  <c r="D67" i="1"/>
  <c r="H67" i="1"/>
  <c r="J67" i="1"/>
  <c r="F67" i="1"/>
  <c r="F68" i="1"/>
  <c r="I110" i="1"/>
  <c r="D68" i="1"/>
  <c r="H109" i="1"/>
  <c r="H68" i="1"/>
  <c r="J68" i="1"/>
  <c r="H107" i="1"/>
  <c r="G100" i="1"/>
  <c r="D100" i="1" s="1"/>
  <c r="F97" i="1"/>
  <c r="G91" i="1"/>
  <c r="D91" i="1" s="1"/>
  <c r="F88" i="1"/>
  <c r="H78" i="1"/>
  <c r="D79" i="1"/>
  <c r="J78" i="1"/>
  <c r="D78" i="1"/>
  <c r="D77" i="1"/>
  <c r="J79" i="1"/>
  <c r="H77" i="1"/>
  <c r="H79" i="1"/>
  <c r="K80" i="1"/>
  <c r="F80" i="1" s="1"/>
  <c r="F77" i="1"/>
  <c r="K59" i="1"/>
  <c r="N68" i="1"/>
  <c r="L67" i="1"/>
  <c r="Q69" i="1"/>
  <c r="P69" i="1" s="1"/>
  <c r="N67" i="1"/>
  <c r="L66" i="1"/>
  <c r="P66" i="1"/>
  <c r="N66" i="1"/>
  <c r="D49" i="1"/>
  <c r="F58" i="1"/>
  <c r="J58" i="1"/>
  <c r="D58" i="1"/>
  <c r="J57" i="1"/>
  <c r="H57" i="1"/>
  <c r="F57" i="1"/>
  <c r="D48" i="1"/>
  <c r="G51" i="1"/>
  <c r="D40" i="1"/>
  <c r="F40" i="1"/>
  <c r="H41" i="1"/>
  <c r="F39" i="1"/>
  <c r="J39" i="1"/>
  <c r="H40" i="1"/>
  <c r="D39" i="1"/>
  <c r="F41" i="1"/>
  <c r="K42" i="1"/>
  <c r="D31" i="1"/>
  <c r="H31" i="1"/>
  <c r="D32" i="1"/>
  <c r="F31" i="1"/>
  <c r="F21" i="1"/>
  <c r="J21" i="1"/>
  <c r="D21" i="1"/>
  <c r="J20" i="1"/>
  <c r="J30" i="1"/>
  <c r="H20" i="1"/>
  <c r="H30" i="1"/>
  <c r="F30" i="1"/>
  <c r="J32" i="1"/>
  <c r="F32" i="1"/>
  <c r="K33" i="1"/>
  <c r="J33" i="1" s="1"/>
  <c r="J22" i="1"/>
  <c r="H22" i="1"/>
  <c r="K23" i="1"/>
  <c r="J23" i="1" s="1"/>
  <c r="F20" i="1"/>
  <c r="F12" i="1"/>
  <c r="H12" i="1"/>
  <c r="J12" i="1"/>
  <c r="D11" i="1"/>
  <c r="J10" i="1"/>
  <c r="H10" i="1"/>
  <c r="F10" i="1"/>
  <c r="D12" i="1"/>
  <c r="K13" i="1"/>
  <c r="J11" i="1"/>
  <c r="H11" i="1"/>
  <c r="D10" i="1"/>
  <c r="G13" i="1"/>
  <c r="H59" i="1" l="1"/>
  <c r="D59" i="1"/>
  <c r="H110" i="1"/>
  <c r="D69" i="1"/>
  <c r="H69" i="1"/>
  <c r="F69" i="1"/>
  <c r="J69" i="1"/>
  <c r="K60" i="1"/>
  <c r="J60" i="1" s="1"/>
  <c r="L69" i="1"/>
  <c r="F100" i="1"/>
  <c r="F91" i="1"/>
  <c r="J80" i="1"/>
  <c r="D80" i="1"/>
  <c r="H80" i="1"/>
  <c r="F59" i="1"/>
  <c r="J59" i="1"/>
  <c r="N69" i="1"/>
  <c r="D51" i="1"/>
  <c r="F51" i="1"/>
  <c r="J42" i="1"/>
  <c r="H42" i="1"/>
  <c r="D42" i="1"/>
  <c r="F42" i="1"/>
  <c r="D33" i="1"/>
  <c r="H33" i="1"/>
  <c r="F33" i="1"/>
  <c r="H23" i="1"/>
  <c r="D23" i="1"/>
  <c r="F23" i="1"/>
  <c r="D13" i="1"/>
  <c r="H13" i="1"/>
  <c r="J13" i="1"/>
  <c r="F13" i="1"/>
  <c r="H60" i="1" l="1"/>
  <c r="F60" i="1"/>
  <c r="D60" i="1"/>
</calcChain>
</file>

<file path=xl/sharedStrings.xml><?xml version="1.0" encoding="utf-8"?>
<sst xmlns="http://schemas.openxmlformats.org/spreadsheetml/2006/main" count="12433" uniqueCount="1726">
  <si>
    <t>¿Con QUÉ FRECUENCIA CREE UD. que ocurren situaciones de ACOSO SEXUAL en la Escuela Naval?</t>
  </si>
  <si>
    <t>Nunca ocurre</t>
  </si>
  <si>
    <t>Casi nunca ocurre</t>
  </si>
  <si>
    <t>Poca Frecuencia</t>
  </si>
  <si>
    <t>Mucha frecuencia</t>
  </si>
  <si>
    <t>Cadetes</t>
  </si>
  <si>
    <t>Docentes</t>
  </si>
  <si>
    <t>Personal de Planta</t>
  </si>
  <si>
    <t>¿Con QUÉ FRECUENCIA CREE UD. que ocurren situaciones de VIOLENCIA DE GÉNERO en la Escuela Naval?</t>
  </si>
  <si>
    <t>¿Con QUÉ FRECUENCIA CREE UD. que ocurren situaciones de DISCRIMINACIÓN DE GÉNERO en la Escuela Naval?</t>
  </si>
  <si>
    <t>Marca temporal</t>
  </si>
  <si>
    <t>Indique su Género</t>
  </si>
  <si>
    <t>Indique a que División pertenece</t>
  </si>
  <si>
    <t>¿Con qué FRECUENCIA CREE UD. que ocurren situaciones de ACOSO SEXUAL, en la Escuela Naval?</t>
  </si>
  <si>
    <t>¿Con qué FRECUENCIA CREE UD. que ocurren situaciones de VIOLENCIA DE GÉNERO en la Escuela Naval?</t>
  </si>
  <si>
    <t>¿Con qué FRECUENCIA CREE UD. que ocurren situaciones de DISCRIMINACIÓN DE GÉNERO en la Escuela Naval?</t>
  </si>
  <si>
    <t xml:space="preserve">¿Qué tan probable es escuchar comentarios sexistas dentro de su ámbito de desempeño en la Escuela Naval? </t>
  </si>
  <si>
    <t xml:space="preserve">Considera que existe discriminación por razones de género en la Escuela Naval </t>
  </si>
  <si>
    <t>Si su respuesta anterior es SI indique en que situación ha ocurrido</t>
  </si>
  <si>
    <t>A su parecer ¿ Cuál debiera ser el objetivo o foco central del modelo de prevención de acoso sexual, violencia o discriminación de género?</t>
  </si>
  <si>
    <t>¿Qué zonas o lugares son a su juicio, propicios para que se den conductas de acoso sexual, violencia o discriminación?</t>
  </si>
  <si>
    <t>¿Qué actividades que SE REALIZAN cotidianamente en la Escuela Naval son a su juicio, propicias para que se den conductas que puedan producir acoso, violencia o discriminación?</t>
  </si>
  <si>
    <t>¿Qué actividades que se REALIZAN FUERA de las Instalaciones de la Escuela Naval son, a su juicio, propicios para que se den conductas que puedan producir acoso, violencia o discriminación?</t>
  </si>
  <si>
    <t>¿En caso que FUERA víctima de acoso sexual, violencia o discriminación de género, haría la
denuncia a su mando?</t>
  </si>
  <si>
    <t>Si su respuesta anterior fue NO, ¿Por qué razones NO haría la denuncia?</t>
  </si>
  <si>
    <t>¿En caso que FUERA TESTIGO de acoso sexual, violencia o discriminación de género, haría la denuncia a las autoridades de la Escuela Naval?</t>
  </si>
  <si>
    <t>Si su respuesta anterior fue NO, ¿Por qué razón NO haría la denuncia?</t>
  </si>
  <si>
    <t>¿En caso de HABER SUFRIDO O SIDO TESTIGO de alguna de las situaciones definidas al inicio de la encuesta y que la Ley reconoce como acoso sexual, violencia o discriminación de género, ¿Hizo usted la denuncia a su mando?</t>
  </si>
  <si>
    <t>¿Tiene conocimiento usted que haya existido alguna de las siguientes situaciones?</t>
  </si>
  <si>
    <t>Según su punto vista, ¿Cuál es el grado de efectividad de las medidas que ha adoptado la Escuela Naval ante casos de acoso sexual, violencia o discriminación de género?</t>
  </si>
  <si>
    <t>Si su respuesta es NADA EFECTIVA (Indique el Motivo)</t>
  </si>
  <si>
    <t>¿Cuál de estas medidas de resguardo considera Ud. que otorgan una mejor PROTECCIÓN a la víctima de acoso, violencia o discriminación?</t>
  </si>
  <si>
    <t>¿Qué sugerencias haría Ud. para prevenir conductas no deseadas y el buen cumplimiento de la ley 21.369? (estas sugerencias pueden ayudar a fomentar y fortalecer un buen ambiente laboral y estudiantil en la Escuela Naval)</t>
  </si>
  <si>
    <t>Femenino</t>
  </si>
  <si>
    <t>Brigadier</t>
  </si>
  <si>
    <t>MUY PROBABLE</t>
  </si>
  <si>
    <t>NO</t>
  </si>
  <si>
    <t>CONFERENCIAS O TALLERES REALIZADAS POR EXPERTOS EN EL TEMA</t>
  </si>
  <si>
    <t>Sala de clase</t>
  </si>
  <si>
    <t>Ninguna actividad</t>
  </si>
  <si>
    <t>Actividades de camaradería (asados, cumpleaños, aniversario de especialidad)</t>
  </si>
  <si>
    <t>Si</t>
  </si>
  <si>
    <t>No he sufrido ni sido testigo</t>
  </si>
  <si>
    <t>Comentarios inapropiados acerca de su apariencia</t>
  </si>
  <si>
    <t>Efectiva</t>
  </si>
  <si>
    <t>Prohibición de contacto entre las partes involucradas</t>
  </si>
  <si>
    <t xml:space="preserve">Tomar medidas mas estrictas ante, avisos o denuncias, acerca no solo de cadetes sino también de profesores </t>
  </si>
  <si>
    <t>Masculino</t>
  </si>
  <si>
    <t>SI</t>
  </si>
  <si>
    <t>conversaciones entre brigadieres</t>
  </si>
  <si>
    <t>Lugares fuera de la escuela</t>
  </si>
  <si>
    <t>Fiestas propias de la Escuela</t>
  </si>
  <si>
    <t>Proximidad físicamente invasiva o incómoda</t>
  </si>
  <si>
    <t>Investigación con celeridad y sin dilataciones</t>
  </si>
  <si>
    <t>Más que mejorar la vigilancia, creo que hay que mejorar la comunicación con el cuerpo de cadetes para que entiendan por qué es necesario denunciar este tipo de situaciones</t>
  </si>
  <si>
    <t>NUNCA</t>
  </si>
  <si>
    <t>DIFUSIÓN POR MEDIOS DIGITALES INSTITUCIONALES</t>
  </si>
  <si>
    <t>En ningún lado</t>
  </si>
  <si>
    <t>No tengo conocimiento</t>
  </si>
  <si>
    <t>Muy Efectiva</t>
  </si>
  <si>
    <t>Apoyo psicológico</t>
  </si>
  <si>
    <t xml:space="preserve">Fomentar la empatía y el respeto </t>
  </si>
  <si>
    <t>Cuarta</t>
  </si>
  <si>
    <t>POCO PROBABLE</t>
  </si>
  <si>
    <t>CHARLAS DIVISIONALES</t>
  </si>
  <si>
    <t>Embarcos</t>
  </si>
  <si>
    <t xml:space="preserve">Mantener el tema al márgen, no generar instancias para que toda ma escuela se entere </t>
  </si>
  <si>
    <t>No dar énfasis a temas que no lo ameritan</t>
  </si>
  <si>
    <t>PROBABLE</t>
  </si>
  <si>
    <t>Complejo deportivo</t>
  </si>
  <si>
    <t>Deporte</t>
  </si>
  <si>
    <t>Actividades deportivas</t>
  </si>
  <si>
    <t>Dejaría en claro que lo que se necesita es igualdad de oportunidades, no igualdad de genero. Lo anterior, ya que, hombres y mujeres NO somos iguales biológica y fisicamente hablando. Tenemos condiciones y aptitudes diferentes y nos tenemos que desarrollar en esos ámbitos de competencia. No hay que forzar la inclusión en lugares y eventos donde no corresponde o donde el desempeño de un hombre y de una mujer sea notoriamente diferente. Debe existir la misma posibilidad de entrar y postular, pero deben ser las habilidades y competencias las que determinen quien queda dentro, no el genero.</t>
  </si>
  <si>
    <t>Tercera</t>
  </si>
  <si>
    <t>Poco efectiva</t>
  </si>
  <si>
    <t>Hacer charlas con expertos sobre el tema</t>
  </si>
  <si>
    <t>Entrepuente</t>
  </si>
  <si>
    <t>Apoyo jurídico</t>
  </si>
  <si>
    <t>Promover charlas u otras formas de transmisión de información sobre estos temas y mantener un buen ejemplo dentro de la institución.</t>
  </si>
  <si>
    <t>Patios</t>
  </si>
  <si>
    <t>Retiradas</t>
  </si>
  <si>
    <t>Sin comentarios</t>
  </si>
  <si>
    <t>Primera</t>
  </si>
  <si>
    <t xml:space="preserve">En desfiles o lugares con contacto con la población </t>
  </si>
  <si>
    <t>Crear conciencia y difundir la ley para que tengan el conocimiento de esta.</t>
  </si>
  <si>
    <t>Segunda</t>
  </si>
  <si>
    <t>Dar una charla y dejar en claro el cumplimiento de estas normas en la armada de chile</t>
  </si>
  <si>
    <t>Que Exista un pleno conocimiento de la ley por parte de los cadetes</t>
  </si>
  <si>
    <t xml:space="preserve">Ninguna </t>
  </si>
  <si>
    <t>Abuso sexual</t>
  </si>
  <si>
    <t xml:space="preserve">Que se hablara más del tema a nivel de división </t>
  </si>
  <si>
    <t>Mucha Frecuencia</t>
  </si>
  <si>
    <t xml:space="preserve">Comentarios verbales de parte de oficiales y profesores </t>
  </si>
  <si>
    <t>Actividades Académicas</t>
  </si>
  <si>
    <t>No</t>
  </si>
  <si>
    <t xml:space="preserve">Miedo </t>
  </si>
  <si>
    <t>Nada Efectiva</t>
  </si>
  <si>
    <t xml:space="preserve">No he visto medidas en la escuela contra el acoso sexual además de preguntarnos si conocemos la ley que habla sobre este tema </t>
  </si>
  <si>
    <t xml:space="preserve">Abrir más espacios para hablar de este tema y que la persona afectada sienta más confianza al momento de informar, quizás poder hablarlo con un oficial/civil que no sea mando directo pero a la vez inspire confianza, que se escuche y no se juzgue. </t>
  </si>
  <si>
    <t>Séptima</t>
  </si>
  <si>
    <t>Interescuelas</t>
  </si>
  <si>
    <t xml:space="preserve">Seguir con el modelo de formación </t>
  </si>
  <si>
    <t>No se me ocurre, no pienso como tal</t>
  </si>
  <si>
    <t>.</t>
  </si>
  <si>
    <t>Terraza Weste</t>
  </si>
  <si>
    <t>Acoso Sexual</t>
  </si>
  <si>
    <t>Reserva del proceso investigativo</t>
  </si>
  <si>
    <t xml:space="preserve">Las medidas ya expuestas como charlas y talleres </t>
  </si>
  <si>
    <t>Porque no me gustaría que se me pusiera en tela de juicio ni ser apuntada con el dedo, o entrar en discusiones que probablemente no lleguen a nada</t>
  </si>
  <si>
    <t>Porque dependiendo de la gravedad de lo que sea testigo voy a apoyar y respetar a la víctima, tratar de convencerla de que ella haga la denuncia antes de tomar medidas yo</t>
  </si>
  <si>
    <t>Que se de a conocer más la OPI de la escuela al respecto</t>
  </si>
  <si>
    <t xml:space="preserve">Charlas divisionales para fomentar la prevención del acoso en la institución </t>
  </si>
  <si>
    <t>En clases dicen muchos comentarios sexistas , al igual que en el deporte que son más machistas que no somos capaces de rendir como ellos o mandar como ellos en cualquier ámbito, incluso los profesores dicen comentarios de ese tipo o comentarios de mujeres fuera de lugar en clases.</t>
  </si>
  <si>
    <t>Mi respuesta fue si pero aún así el ser mujer y menos antigua invalida nuestra situación.</t>
  </si>
  <si>
    <t>Discriminación de género</t>
  </si>
  <si>
    <t xml:space="preserve">Equidad de género </t>
  </si>
  <si>
    <t>Temas de antiguedad</t>
  </si>
  <si>
    <t>Informaría a la escuela en solo UNA charla sobre que hay que hacer y sus conductos regulares</t>
  </si>
  <si>
    <t xml:space="preserve">Que se condene el abuso y se investigue </t>
  </si>
  <si>
    <t>Dar una buena enseñanza , y ahondar en los temas de acoso y abuso para que las personas que tengan estas practicas se sientan identificados y cambien su forma de actuar y tratar al resto de las personas.</t>
  </si>
  <si>
    <t>Actividades Culturales</t>
  </si>
  <si>
    <t xml:space="preserve">Que el mando haga un seguimiento más profundo a sus cadetes </t>
  </si>
  <si>
    <t>Rancho</t>
  </si>
  <si>
    <t>Mayor conectividad entre cadetes, forjando la amistad y la camaradería.</t>
  </si>
  <si>
    <t xml:space="preserve">Comentarios machistas hacia mujeres por pertenecer en la institución y no poder rendir físicamente igual a los hombres. </t>
  </si>
  <si>
    <t xml:space="preserve">Porque pueden no creer lo que digo, se puede contradecir las versiones y salir perjudicada </t>
  </si>
  <si>
    <t xml:space="preserve">No prohibir contacto físico en la escuela naval, ya que, de esta manera no se conoce bien a las personas, no hacen cosas por el miedo a ser sancionados y creo que por esto cuando ocurre acoso sexual es cuando nadie los está viendo o controlando </t>
  </si>
  <si>
    <t xml:space="preserve">No dan mucho énfasis a este tema en particular </t>
  </si>
  <si>
    <t>Charlas y clases sobre estos temas para toda la Armada, y dar énfasis que los dos géneros tienen gran valor en la marina.</t>
  </si>
  <si>
    <t>Enfermería</t>
  </si>
  <si>
    <t>Estudio</t>
  </si>
  <si>
    <t>Charlas sobre a uso sexual.</t>
  </si>
  <si>
    <t xml:space="preserve">Mantener al cuerpo de cadetes bien informado </t>
  </si>
  <si>
    <t>Marcas en las capacidades físicas</t>
  </si>
  <si>
    <t>No me expondría ni haría todo el tedioso trámite del conducto regular</t>
  </si>
  <si>
    <t>Miedo</t>
  </si>
  <si>
    <t>Un arresto no hace cambiar la forma de ser de alguien. Lo puede hacer reflexionar, pero que genere un cambio es difícil</t>
  </si>
  <si>
    <t>Evitar separar tanto a los sexos en actividades o cosas de régimen, porque al final solo aumenta la tensión</t>
  </si>
  <si>
    <t>Acoso verbal</t>
  </si>
  <si>
    <t>Fomentar el ambiente sano entre los cadetes con charlas y otras actividades</t>
  </si>
  <si>
    <t xml:space="preserve">Aplicar acorde a la ley, no aceptar que la persona que cometió la falta siga en la escuela </t>
  </si>
  <si>
    <t xml:space="preserve">Porque otras personas le bajaron el perfil a lo que ocurrió y lo hicieron ver como una tontería </t>
  </si>
  <si>
    <t xml:space="preserve">No se crea un espacio cómodo para dar a conocer ese tipo de situaciones </t>
  </si>
  <si>
    <t>Ser más duro en las sanciones cuando se den a conocer situaciones de este tipo, realizar charlas para que todos estén al tanto qué acciones son incorrectas, y que además no sea un tema que no se habla nunca, ya que eso hace que sea aún más incómodo y difícil hablarlo, debido al miedo y los prejuicios que existen sobre estas conductas</t>
  </si>
  <si>
    <t xml:space="preserve">Estar atentos a cualquier situación extraña </t>
  </si>
  <si>
    <t>Ninguna</t>
  </si>
  <si>
    <t>Difundir las normas de sana convivencia</t>
  </si>
  <si>
    <t>Quinta</t>
  </si>
  <si>
    <t>Concientizar a traves de redes sociales</t>
  </si>
  <si>
    <t>Beso insinuante</t>
  </si>
  <si>
    <t xml:space="preserve">Dar consejos o informaciones acerca del tema referido en las aulas de uso institucional </t>
  </si>
  <si>
    <t>Sexta</t>
  </si>
  <si>
    <t>A aquellos que sean sorprendidos en dichas faltas, expulsarlos del plantel</t>
  </si>
  <si>
    <t xml:space="preserve">Traer a expertos a hablar del tema </t>
  </si>
  <si>
    <t>Los cadetes/brigadieres no se lo toman en serio</t>
  </si>
  <si>
    <t xml:space="preserve">Tener más control sobre actividades en las que participen cadetes o brigadierrs de distinto genero y distinta generación </t>
  </si>
  <si>
    <t>Cuando dicen que una mujer es inferior a un hombre en clases y los cadetes hombres comienza a decir cosas descriminatoria de la mujer</t>
  </si>
  <si>
    <t>Que la sanción sea más severa y tener más vigilancia con los cadetes de segundo y Brigadieres  que se aprovechan de las motes y les dan regalos.</t>
  </si>
  <si>
    <t>Durante el franco</t>
  </si>
  <si>
    <t>Realizar actividades que mejoren la relación entre los cadetes.</t>
  </si>
  <si>
    <t>Crear lazos más fuertes entre los cadetes</t>
  </si>
  <si>
    <t>Fiestas fuera de la Escuela</t>
  </si>
  <si>
    <t>No hay ninguna red de apoyo para este tipo de casos, la Escuela Naval Arturo Prat no ofrece o no muestra ningún tipo de programa o forma de reaccionar hacia este tipo de situaciones, es algo que se trata como si no existiera</t>
  </si>
  <si>
    <t>No se, ya que la Escuela Naval no muestra ninguna red de apoyo para este tipo de situaciones</t>
  </si>
  <si>
    <t>No son conocidas por el cuerpo de cadetes y no son promovidas en ningún momento</t>
  </si>
  <si>
    <t xml:space="preserve">Apoyo psicológico
Promover las medidas y formas de actuar al cuerpo de cadetes
Apoyo jurídico
Dar cursos sobre el tema, testigos y expertos
</t>
  </si>
  <si>
    <t xml:space="preserve">Sala de clases o clases deportivas </t>
  </si>
  <si>
    <t xml:space="preserve">Realizando talleres los cuales los realice un experto en el tema, que los cadetes se den cuenta de la importancia de tener conocimiento acerca del tema. </t>
  </si>
  <si>
    <t>Ninguno</t>
  </si>
  <si>
    <t>Una zona para enfrentarnos o debatir cosas que nos molestan</t>
  </si>
  <si>
    <t xml:space="preserve">Fomentar más acerca este tema que quizás es poco hablado en la Escuela Naval </t>
  </si>
  <si>
    <t xml:space="preserve">alentar a los cadetes a informar a sus superiores todas las situaciones de este tipo y crear un conducto de confianza y privacidad para esto, ya que el proceso de información hacia el oficial de división al pasar por los brigadieres se convierte en algo completamente publico. </t>
  </si>
  <si>
    <t>Como dije anteriormente, no se puede confiar en este conducto dado que debe pasar por el brigadier de servicio primero y esto hace que la información se divulgue amplia y rápidamente.</t>
  </si>
  <si>
    <t>La discriminación y la homofobia son excesivos dentro de este establecimiento, los cadetes se educan en un ambiente que trata a homosexuales y mujeres como menos y nadie hace nada al respecto.</t>
  </si>
  <si>
    <t>crearía una forma de información al oficial de división que no involucrara al brigadier, de tal manera que el cadete se sintiera seguro de informar cualquier situación de este tipo, ademas creo que falta hacer entender a cadetes y brigadieres que no pueden tratar a gente como menos por su sexo u orientación sexual.</t>
  </si>
  <si>
    <t>Gimnasio</t>
  </si>
  <si>
    <t>Más reuniones divisionales</t>
  </si>
  <si>
    <t xml:space="preserve">Filtrar de mejor manera según exámenes sicologicas </t>
  </si>
  <si>
    <t xml:space="preserve">Expulsión de la Escuela </t>
  </si>
  <si>
    <t xml:space="preserve">Miedo a represalias </t>
  </si>
  <si>
    <t xml:space="preserve">Dejar de hacer diferencias hombre-mujer </t>
  </si>
  <si>
    <t>Charlas sobre el tema</t>
  </si>
  <si>
    <t>Dar conocimiento de este tipo de casos, para generar conciencia, mediante charlas o clases.</t>
  </si>
  <si>
    <t>Ficha Fisica</t>
  </si>
  <si>
    <t xml:space="preserve">Educación Sexual </t>
  </si>
  <si>
    <t>Realizar charlas como fue nombrado anteriormente y dar a conocer casos del estilo para que puedan ver consecuencias y se den cuenta de lo grave que puede llegar a ser.</t>
  </si>
  <si>
    <t>Al participar en una actividad deportiva, exclusión de actividades, al hacer sentirnos inferiores porque nuestras marcas en la ficha son más bajas que las de los hombres.</t>
  </si>
  <si>
    <t>Al estar normalizada esta situación en la Escuela y en la Armada, no nos tomarán en cuenta.</t>
  </si>
  <si>
    <t>Violencia de Género</t>
  </si>
  <si>
    <t>Reeducar a los cadetes masculinos de la Escuela Naval, para que no exista una normalización de los hechos de disminución a la mujer.</t>
  </si>
  <si>
    <t xml:space="preserve">Realizar charlas o publicidad a través de internet para concientizar y evitar normalizar comentarios principalmente de los cadetes masculinos </t>
  </si>
  <si>
    <t xml:space="preserve">Ninguna actividad lleva al acoso </t>
  </si>
  <si>
    <t xml:space="preserve"> Tratar de informar a los cadetes sobre las consecuencias de sus actos siendo más duros </t>
  </si>
  <si>
    <t>Debería ser crear un entorno seguro y respetuoso para todas las personas, promoviendo la educación, la conciencia y el cambio cultural. Esto implica fomentar la igualdad de género, el respeto mutuo y la responsabilidad individual</t>
  </si>
  <si>
    <t>Tener charlas y sancionar</t>
  </si>
  <si>
    <t>Tanto como en comparación de capacidades físicas (sabiendo que el hombre tiene más fuerza por genética),  comentarios machistas por solo ser mujer en “broma”, no nos dejan participar en actividades,, etc</t>
  </si>
  <si>
    <t>Porque en la escuela y en la armada en general, aún no están acostumbrados a que estos casos SI existen, que uno se siente a pasar a llevar todos los días por solamente su género, no se ha dado un buen respaldo para estas situaciones. Uno se sentiría que al denunciar, no te tomarán en cuenta lo suficiente</t>
  </si>
  <si>
    <t xml:space="preserve">Por lo mismo explicado anteriormente, la armada necesita evolucionar y abrir sus puertas a los diferentes géneros, no tanto en lo académico ni físico, si no del día a día </t>
  </si>
  <si>
    <t>Por lo mismo explicado anteriormente</t>
  </si>
  <si>
    <t xml:space="preserve">Uno piensa que solamente existe en la escuela por la edad que generalmente tienen los cadetes, pero lamentablemente lo he podido ver en buques con personas ya adultas, el cambio se parte de la escuela, desde la primera escala jerárquica. </t>
  </si>
  <si>
    <t xml:space="preserve">Cotidianamente, en el día a día </t>
  </si>
  <si>
    <t xml:space="preserve">La institución no sería suficiente para apelar a aquello </t>
  </si>
  <si>
    <t xml:space="preserve">Que la escuela naval informe de buena manera a los cadetes, que no pasen por alto cosas que “son menores” para algunos </t>
  </si>
  <si>
    <t xml:space="preserve">Porque la persona que lo sufrió me pidió que no lo informara, para que la victima no se metiera en problemas. </t>
  </si>
  <si>
    <t xml:space="preserve">Entregar mayor confianza a que se conversen los temas y se denuncien conductas no adecuadas. </t>
  </si>
  <si>
    <t xml:space="preserve">Seguir como esta la escuela </t>
  </si>
  <si>
    <t>Entrevistar a los cadetes de forma semestral con expertos en el tema para identificar conductas fuera de lo acorde.</t>
  </si>
  <si>
    <t xml:space="preserve">Actividades en francos </t>
  </si>
  <si>
    <t>Mayor abertura para poder trasmitir al mando situaciones como estas</t>
  </si>
  <si>
    <t>Ningún lado (No se percibe)</t>
  </si>
  <si>
    <t>Respuesta fue si.</t>
  </si>
  <si>
    <t>Respuesta si.</t>
  </si>
  <si>
    <t xml:space="preserve">Mejor manejo ante las situaciones que se puedan presentar, comunicación efectiva tanto para la parte demandante como la parte demandada, igualdad de juicios y veredictos </t>
  </si>
  <si>
    <t xml:space="preserve">Mayor resguardo, previniendo situaciones conflictivas </t>
  </si>
  <si>
    <t xml:space="preserve">Mayor supervisión por los más antiguos. </t>
  </si>
  <si>
    <t>Fomentando la confianza entre el subordinado y su mando directo, para que pueda informar con seguridad la situación. Además de brindar un buen apoyo emocional.</t>
  </si>
  <si>
    <t>Estacionamiento</t>
  </si>
  <si>
    <t>Dar más charlas</t>
  </si>
  <si>
    <t xml:space="preserve">Opino que acosadores sexuales o de cualquier tipo no deberían egresar de la escuela naval </t>
  </si>
  <si>
    <t>Buscar a los culpables y sancionarlos de que no vuelvan a ocurrir ocaciones parecidas</t>
  </si>
  <si>
    <t>Procesos de justicia más eficiente y con una sanción más exhaustiva, para evitar o disminuir estos tipos de actos al interior de recintos militares.</t>
  </si>
  <si>
    <t>procurar la igualdad de genero en todo momento</t>
  </si>
  <si>
    <t>Tratar de generar lazos de amistad entre compañeros, darles a entender lo importante que son todos juntos. Intentar hablar con la persona que sufre acoso y así saber cual sería el motivo de recibir esa burla. Hablar con los agresores, y de esta forma buscar la manera de que se apoyen entre ellos</t>
  </si>
  <si>
    <t xml:space="preserve">Mas charlas para la Escuela sobre esta temática </t>
  </si>
  <si>
    <t>Indique en qué área docente se desempeña</t>
  </si>
  <si>
    <t>¿Con QUÉ FRECUENCIA CREE UD. que ocurren situaciones de ACOSO SEXUAL, en la Escuela Naval?</t>
  </si>
  <si>
    <t xml:space="preserve">¿QUE TAN PROBABLE es escuchar comentarios sexistas dentro de su ámbito de desempeño en la Escuela Naval </t>
  </si>
  <si>
    <t xml:space="preserve">Considera UD. QUE EXISTE discriminación por razones de género en la Escuela Naval </t>
  </si>
  <si>
    <t>¿Con cuál de las siguientes frases está de acuerdo?</t>
  </si>
  <si>
    <t>¿Qué zonas o lugares de la Escuela Naval son a su juicio, PROPICIOS para que se cometan conductas de acoso laboral o sexual, violencia o discriminación?</t>
  </si>
  <si>
    <t>¿Qué actividades que se realizan cotidianamente en la Escuela Naval son, a su juicio, propicias para que se den conductas que puedan producir acoso, violencia o discriminación?</t>
  </si>
  <si>
    <t>¿En caso que FUERA VÍCTIMA de acoso sexual, violencia o discriminación de género, haría la denuncia a las autoridades de la Escuela Naval?</t>
  </si>
  <si>
    <t>¿En caso de HABER SUFRIDO O SIDO TESTIGO de alguna de las situaciones que la Ley reconoce como acoso sexual, violencia y discriminación de género en alguna actividad organizada por la Escuela Naval o al interior de ella ¿Hizo usted la denuncia a su mando?</t>
  </si>
  <si>
    <t>Según su punto vista, ¿Cuál es el grado de efectividad de las medidas que ha adoptado la
Escuela Naval ante casos de acoso sexual, violencia o discriminación de género?</t>
  </si>
  <si>
    <t>Fisico- Deportiva</t>
  </si>
  <si>
    <t>Hombre y Mujeres avanzan a la misma velocidad o de igual forma en su carrera docente</t>
  </si>
  <si>
    <t>Quinchos</t>
  </si>
  <si>
    <t>No he sufrido ninguna de las situaciones</t>
  </si>
  <si>
    <t xml:space="preserve">Charlas informativas sobre los procedimientos a seguir cuando suceda. </t>
  </si>
  <si>
    <t>Eventos de camaradería propios de la Escuela</t>
  </si>
  <si>
    <t>Fortalecer la entrega de valores y promover la formación integral de los cadetes.</t>
  </si>
  <si>
    <t>Visibilizar el problema y prevenir</t>
  </si>
  <si>
    <t xml:space="preserve">Se observa en comentarios respecto de la diferencia en capacidad física  </t>
  </si>
  <si>
    <t>Los hombres avanzan más rápido en su carrera docente en la Escuela Naval</t>
  </si>
  <si>
    <t>Puede darse aleatorimente en alguna de ellas</t>
  </si>
  <si>
    <t xml:space="preserve">Ciclo de charlas y ponencias donde en forma activa sean los cadetes quienes ponen el tema en carpeta para crear conciencia institucional </t>
  </si>
  <si>
    <t>Oficina Edificio Administrativo (Ejecutivo)</t>
  </si>
  <si>
    <t>Clases/Tutorías/Consultorías</t>
  </si>
  <si>
    <t xml:space="preserve">Mayor información ,más interacción sobre el tema .
</t>
  </si>
  <si>
    <t>Mantener el tema en discusión contínua</t>
  </si>
  <si>
    <t>Dar a conocer a todos las leyes de forma efectiva y que llegue a todos</t>
  </si>
  <si>
    <t xml:space="preserve">Crear instancias de confianza para realizar Conversaciones en las cuales se puedan abordar estos temas </t>
  </si>
  <si>
    <t>Baños</t>
  </si>
  <si>
    <t xml:space="preserve">Sin sugerencia </t>
  </si>
  <si>
    <t>Las mujeres avanzan más rápido en su carrera docente en la Escuela Naval</t>
  </si>
  <si>
    <t>Respeto</t>
  </si>
  <si>
    <t>Académica</t>
  </si>
  <si>
    <t xml:space="preserve">Permanentemente hay que manifestarle a los estudiantes que el respeto mutuo debe ser en todo momento. </t>
  </si>
  <si>
    <t>Realizar talleres de buena convivencia con expertos.</t>
  </si>
  <si>
    <t>Reforzamiento de límites de la sana convivencia.
Dar seguridad a la posible victima que serán resguardados y considerados sus derechos ante una posible denuncia.</t>
  </si>
  <si>
    <t>Apoyo espiritual</t>
  </si>
  <si>
    <t xml:space="preserve">Solo que en el Proceso de selección, tanto de Docentes, como en Administración, se efectúe mejor filtro, en especial, en el aspecto Psicológico.
</t>
  </si>
  <si>
    <t>Charlas y campañas de difusión.</t>
  </si>
  <si>
    <t>Capacitación con expertos para entender como procede la aplicación y cumplimiento de la ley 21.369</t>
  </si>
  <si>
    <t>Ninguna.
La Escuela cuenta con un  modelo de prevención.</t>
  </si>
  <si>
    <t>Sala de Profesores</t>
  </si>
  <si>
    <t xml:space="preserve">A dar a conocer la ley, hacer charlas </t>
  </si>
  <si>
    <t>No tengo sugerencias</t>
  </si>
  <si>
    <t xml:space="preserve">En reiteradas ocasiones </t>
  </si>
  <si>
    <t>Visitas a terreno con las personas que después deben trabajar , Contextualizar , familiarizarse con la realidad entorno demográfico.</t>
  </si>
  <si>
    <t xml:space="preserve">Desplazamientos , tiempos libres </t>
  </si>
  <si>
    <t xml:space="preserve"> educación constante, plan de fomento con profesionales en el área.</t>
  </si>
  <si>
    <t>Clases particulares, estudios.</t>
  </si>
  <si>
    <t xml:space="preserve">Más información y conversación del tema para visibilizar situaciones cotidianas que para otros es normal </t>
  </si>
  <si>
    <t>Motivar el buen ambiente de trabajo en general</t>
  </si>
  <si>
    <t>Dar a conocer la ley, hacer talleres con especialistas y que el mando sea claro en su postura frente al tema.</t>
  </si>
  <si>
    <t xml:space="preserve">Encuentros para prevenir situaciones </t>
  </si>
  <si>
    <t>Actividades Deportivas</t>
  </si>
  <si>
    <t>Charlas y focos group</t>
  </si>
  <si>
    <t xml:space="preserve">Prevención efectiva </t>
  </si>
  <si>
    <t>Perseverar con la instrucción. Regularmente,  una vez por semestre  todos los años.</t>
  </si>
  <si>
    <t xml:space="preserve">Buena instrucción con ejemplos demostrativos </t>
  </si>
  <si>
    <t xml:space="preserve">Fortalecer la difusión de la información </t>
  </si>
  <si>
    <t>Capacitar a los alumnos sobre la materia.</t>
  </si>
  <si>
    <t xml:space="preserve">Incitar a que se denuncien los problemas y no quedarse callados </t>
  </si>
  <si>
    <t>Informar adecuadamente de todas las conductas que involucren algún tipo de delito de esta índole,  ya que muchas veces por desconocimiento se producen situaciones inadecuadas o incómodas y el/la agredido/a no tiene claridad de  cómo actuar frente a ello</t>
  </si>
  <si>
    <t>Cuando se escogen los cargos por catedra</t>
  </si>
  <si>
    <t>Castigar dura y públicamente a los culpables</t>
  </si>
  <si>
    <t>La preguntas anterior debe ser rectifica, sus alternativas deben ser 1 o más de 1 (igual que la presente pregunta)</t>
  </si>
  <si>
    <t>Políticas claras y formación: Establece políticas claras contra el acoso sexual en el lugar de trabajo o en cualquier entorno. Ofrece formación obligatoria para todos los empleados y miembros de la comunidad para que comprendan qué constituye el acoso y cómo prevenirlo.</t>
  </si>
  <si>
    <t>Normas claras</t>
  </si>
  <si>
    <t>TRATO ENTRE CADETES EN PATIOS DURANTE INSTRUCCION  MILITAR</t>
  </si>
  <si>
    <t>INCLUIR SEMESTRALMENTE UNA REUNION DIVISIONAL, DONDE EL OFICIAL DE DIVISION, DEBIDAMENTE PREPARADO PARA ESTO, EMPLEE LA METODOLOGIA DE ESTUDIO DE CASOS REALES INSTITUCIONALES PARA REAFIRMAR LOS CONCEPTOS Y PROCEDIMIENTOS VIGENTES.</t>
  </si>
  <si>
    <t xml:space="preserve">Mayor difusión de la reglamentación vigente. </t>
  </si>
  <si>
    <t>Sala de clase y Estudios</t>
  </si>
  <si>
    <t>Hacer charlas dando a conocer lo que se hace.</t>
  </si>
  <si>
    <t>Mejorar la formación calórica de los cadetes</t>
  </si>
  <si>
    <t>Tener información adecuada y realizar talleres con expertos en el tema.</t>
  </si>
  <si>
    <t>Información y control</t>
  </si>
  <si>
    <t>Estos temas deben ser hablados con los alumnos y dejar claro la ley para que tengan el conocimiento de dicha ley , también así el respeto sea mutuo.</t>
  </si>
  <si>
    <t>Conferencias</t>
  </si>
  <si>
    <t>Efectuar charlas por psicólogos del tema</t>
  </si>
  <si>
    <t>Indique el Departamento al que pertenece</t>
  </si>
  <si>
    <t xml:space="preserve">¿Con qué FRECUENCIA CREE UD. que ocurren situaciones de VIOLENCIA DE GÉNERO en la Escuela Naval? </t>
  </si>
  <si>
    <t xml:space="preserve">¿Con QUÉ FRECUENCIA CREE UD. que ocurren situaciones de DISCRIMINACIÓN DE GÉNERO en la Escuela Naval? </t>
  </si>
  <si>
    <t>¿Qué TAN PROBABLE es escuchar comentarios sexistas dentro de su ámbito de desempeño en la Escuela Naval ?</t>
  </si>
  <si>
    <t>Si su respuesta anterior fue SI, ¿En qué situación?</t>
  </si>
  <si>
    <t xml:space="preserve">A su parecer ¿cuál debiera ser el objetivo o foco central del modelo de prevención de acoso sexual, violencia o discriminación de género? </t>
  </si>
  <si>
    <t>¿Qué zonas o lugares son a su juicio, PROPICIOS para que se den conductas de acoso laboral o sexual, violencia o discriminación?</t>
  </si>
  <si>
    <t xml:space="preserve">¿Qué actividades que se realizan cotidianamente en la Escuela Naval son, a su juicio, propicias para que se den conductas que puedan producir acoso, violencia o discriminación? </t>
  </si>
  <si>
    <t xml:space="preserve">¿En caso que UD. FUERA VÍCTIMA de acoso sexual, violencia o discriminación de género, haría la denuncia a su mando? </t>
  </si>
  <si>
    <t>Si su respuesta anterior es NO ¿indique por que?</t>
  </si>
  <si>
    <t xml:space="preserve">¿En caso que UD. FUERA TESTIGO de acoso sexual, violencia o discriminación de género, haría la denuncia a su mando? </t>
  </si>
  <si>
    <t xml:space="preserve">En caso de HABER SUFRIDO O SIDO TESTIGO de alguna de las situaciones que la Ley reconoce como acoso sexual, violencia y discriminación de género en alguna actividad organizada por la Escuela Naval, o al interior de ella, ¿Hizo usted la denuncia a su mando? </t>
  </si>
  <si>
    <t>Según su punto vista, ¿Cuál es el grado de efectividad de las medidas que ha adoptado la
Escuela Naval como reacción ante los casos de acoso sexual, violencia o discriminación de género?</t>
  </si>
  <si>
    <t>Si su respuesta fue NADA EFECTIVA (Indique el Motivo)</t>
  </si>
  <si>
    <t>Abastecimiento</t>
  </si>
  <si>
    <t>Nada</t>
  </si>
  <si>
    <t>Charlas Divisionales</t>
  </si>
  <si>
    <t>Evento de Camaradería</t>
  </si>
  <si>
    <t>Mantención y Servicios</t>
  </si>
  <si>
    <t>Ninguna Actividad</t>
  </si>
  <si>
    <t xml:space="preserve">Charlas divinidades y orientación </t>
  </si>
  <si>
    <t>Control de Gestión</t>
  </si>
  <si>
    <t>Conferencias o Talleres efectuadas por Expertos</t>
  </si>
  <si>
    <t xml:space="preserve">Charlas y talleres de prevención </t>
  </si>
  <si>
    <t>Sanidad</t>
  </si>
  <si>
    <t>Difusión por medios digitales Institucionales</t>
  </si>
  <si>
    <t xml:space="preserve">Fomentar actividades de camaradería, estableciendo buenas relaciones entre trabajadores </t>
  </si>
  <si>
    <t>Ejecutivo</t>
  </si>
  <si>
    <t>Cámaras/Casinos</t>
  </si>
  <si>
    <t>Campaña de difusión por cámaras, aulas y en los pasillos habitualmente transitados</t>
  </si>
  <si>
    <t>Brigada</t>
  </si>
  <si>
    <t>cuando la persona es de orientación sexual diferente</t>
  </si>
  <si>
    <t>Sector Talleres</t>
  </si>
  <si>
    <t>Guardias</t>
  </si>
  <si>
    <t xml:space="preserve">Quizá ya está informado, o la victima no quiere informar o están de mutuo acuerdo y yo veo que es incorrecto, hablo con la persona </t>
  </si>
  <si>
    <t xml:space="preserve">Sanciones ejemplificadoras
Presentar casos reales (sin nombre) de situaciones ocurridas en la institución </t>
  </si>
  <si>
    <t xml:space="preserve">Insetivaria al afectado a aféctuar la denuncia, en caso de no acceder la realizaría yo </t>
  </si>
  <si>
    <t>Instrucciones periódicas a fin de que los afectados estén informados las acciones a denunciar, los procesos que está desencadena y los tiempos.</t>
  </si>
  <si>
    <t>Educación</t>
  </si>
  <si>
    <t>-</t>
  </si>
  <si>
    <t>Represalias por realizar denuncia</t>
  </si>
  <si>
    <t>Mantener reserva y acompañamiento no voluntario</t>
  </si>
  <si>
    <t>Entrepuentes de Habitabilidad</t>
  </si>
  <si>
    <t xml:space="preserve">Constancia en las charlas y talleres que se puedan realizar </t>
  </si>
  <si>
    <t xml:space="preserve">No </t>
  </si>
  <si>
    <t>Reforzar en reuniones divisionales y cada cierto tiempo en las llamadas generales.</t>
  </si>
  <si>
    <t>Otro</t>
  </si>
  <si>
    <t xml:space="preserve">Seguir como corresponde </t>
  </si>
  <si>
    <t xml:space="preserve">Charlas preventivas </t>
  </si>
  <si>
    <t xml:space="preserve">En cuanto a los cargos </t>
  </si>
  <si>
    <t xml:space="preserve">Que se informe cualquier situación de acoso o violencia ya que el silencio no es bueno </t>
  </si>
  <si>
    <t>Oficinas Edificio Administrativo (Ejecutivo)</t>
  </si>
  <si>
    <t xml:space="preserve">Mayor charlas de convivencia </t>
  </si>
  <si>
    <t xml:space="preserve">No concidero </t>
  </si>
  <si>
    <t xml:space="preserve">Nada. Por que siempre va a suceder sea hombre el q lo haga o la mujer. Todo viene de la casa todo se aprende ahí. No hay mas. </t>
  </si>
  <si>
    <t>Mantener charlas constantemente, no basta con sólo una. Quizás talleres por personal experto</t>
  </si>
  <si>
    <t>No creo que exista</t>
  </si>
  <si>
    <t>Fuera de la escuela</t>
  </si>
  <si>
    <t>Charlas educativas</t>
  </si>
  <si>
    <t>Más oportunidades para las mujeres de todas los departamentos</t>
  </si>
  <si>
    <t>Más charlas educativas y talleres extra programaticas</t>
  </si>
  <si>
    <t>Nunca</t>
  </si>
  <si>
    <t>La camaraderia y confianza entre servidor y mando</t>
  </si>
  <si>
    <t>Mi respuesta fue no</t>
  </si>
  <si>
    <t>La educación respecto a los casos considerados abuso o acoso. Educar al personal.</t>
  </si>
  <si>
    <t xml:space="preserve">Vida cotidiana o conversaciones diarias </t>
  </si>
  <si>
    <t>Mayor difusión y capacitación al personal superior</t>
  </si>
  <si>
    <t>No creo que exista.</t>
  </si>
  <si>
    <t xml:space="preserve">Lo ideal sería fomentar el buen ambiente laboral teniendo a cabo una buena comunicación, ya que las personas pueden herir solo con palabras y eso hace que se forme un mal ambiente laboral, la cual no dan ganas de venir a trabajar.
</t>
  </si>
  <si>
    <t>Piscina</t>
  </si>
  <si>
    <t xml:space="preserve">Conocimiento de la ley más generalizada </t>
  </si>
  <si>
    <t xml:space="preserve">No existe </t>
  </si>
  <si>
    <t xml:space="preserve">Efectuar más talleres sobre el tema </t>
  </si>
  <si>
    <t>Charlas divicionales</t>
  </si>
  <si>
    <t>Fomentar la confianza entre el personal afectado al mando. Objeto personal afectado pueda expresar su situación, sin tener el miedo a que le critiquen o afecte después de informar el acoso o violencia laboral</t>
  </si>
  <si>
    <t>Por temas de inclinación sexual</t>
  </si>
  <si>
    <t xml:space="preserve">Charlas </t>
  </si>
  <si>
    <t>Admisión</t>
  </si>
  <si>
    <t xml:space="preserve">Charlas divisionales para manejar un buen ambiente laboral en cada departamento. </t>
  </si>
  <si>
    <t xml:space="preserve">Cuando llegan alumnos de intercambio </t>
  </si>
  <si>
    <t xml:space="preserve">La separación del servicio mediante la investigación </t>
  </si>
  <si>
    <t>Dije no</t>
  </si>
  <si>
    <t>Creo que incentivar al personal a tener buen trato entre ellos y propiciar  un ambiente sano</t>
  </si>
  <si>
    <t>Cuando hay que levantar peso y una mujer no puede levantar, algunos hombres se burlan y hacen comentarios machistas</t>
  </si>
  <si>
    <t xml:space="preserve">En eventos controlar el tema de las personas que consumen alcohol porque algunas no se controlan y hacen o hablan cosas inadecuadas o se les van las manos </t>
  </si>
  <si>
    <t xml:space="preserve">no hay </t>
  </si>
  <si>
    <t>charlas divisionales</t>
  </si>
  <si>
    <t xml:space="preserve">Más charlas </t>
  </si>
  <si>
    <t>Dirección y Subdirección</t>
  </si>
  <si>
    <t>No hay.</t>
  </si>
  <si>
    <t xml:space="preserve">Charlas divisionales, objeto prevenir dichas conductas, mencionando las consecuencias que pueden ocurrir </t>
  </si>
  <si>
    <t>Xx</t>
  </si>
  <si>
    <t xml:space="preserve">Mi respuesta anterior fue negativa </t>
  </si>
  <si>
    <t xml:space="preserve">Información a través de charlas, dando a conocer los procedimientos. </t>
  </si>
  <si>
    <t xml:space="preserve">No hay discriminacion </t>
  </si>
  <si>
    <t xml:space="preserve">Entregar folletos para mayor conocimiento de la dotacion </t>
  </si>
  <si>
    <t>Que yo tenga al tanto no</t>
  </si>
  <si>
    <t>Oficinas sector de la Planta</t>
  </si>
  <si>
    <t xml:space="preserve">Hay normalizaciones de estas conductas por años en la Armada </t>
  </si>
  <si>
    <t xml:space="preserve">En realidad no lo sé porque no tengo los antecedentes </t>
  </si>
  <si>
    <t>Educación al respecto</t>
  </si>
  <si>
    <t>Mi respuesta fue NO</t>
  </si>
  <si>
    <t>Seguir fomentando la prevencion.</t>
  </si>
  <si>
    <t xml:space="preserve">No ocurre esa situación </t>
  </si>
  <si>
    <t>Realizar más actividades recreativas para no generar estrés laboral y formen un ambiente de trabajo más bueno y con buena relación entre funcionarios.</t>
  </si>
  <si>
    <t xml:space="preserve">Hacer más talleres y charlas para que aquel personal más antiguo sepa diferenciar el no sobrepasar la confianza con el personal femenino con chistes o comentarios lo cual hace que después este personal femenino se sienta pasado a llevar </t>
  </si>
  <si>
    <t>Apoyo Deportivo</t>
  </si>
  <si>
    <t>No hay</t>
  </si>
  <si>
    <t>Definir y exponer casos tipo como referencia o ejemplo, indicar medidas preventivas y resolutivas tomadas para orientar y ayudar a un mejor entendimiento a los afectados</t>
  </si>
  <si>
    <t>Respondí que no</t>
  </si>
  <si>
    <t xml:space="preserve">Mayor cantidad de charlas y cercanía al personal en su diario vivir, muchos viven en su burbuja el día a día sin importar lo que le pase a su compañero </t>
  </si>
  <si>
    <t>Creo que instaría a la persona afectada lo hiciera</t>
  </si>
  <si>
    <t xml:space="preserve">Que el mando esté atento y escuche las dos partes de las versiones expuestas. </t>
  </si>
  <si>
    <t>Capacitar</t>
  </si>
  <si>
    <t xml:space="preserve"> .</t>
  </si>
  <si>
    <t>Mayor difusión y charlas</t>
  </si>
  <si>
    <t>No Tengo informacion</t>
  </si>
  <si>
    <t>En cualquiera momento</t>
  </si>
  <si>
    <t>Charlas o reuniones divisionales constantes</t>
  </si>
  <si>
    <t>Está las directivas</t>
  </si>
  <si>
    <t>Que se cumplan las normas establecidas.</t>
  </si>
  <si>
    <t xml:space="preserve">No ahy discriminacion </t>
  </si>
  <si>
    <t xml:space="preserve">No se </t>
  </si>
  <si>
    <t>Puse no</t>
  </si>
  <si>
    <t xml:space="preserve">Constante preocupación de los jefes de departamento </t>
  </si>
  <si>
    <t xml:space="preserve">Charlas sobre el tema </t>
  </si>
  <si>
    <t>Comunicación efectiva y directa al personal de los alcances actuales que lleva este comportamiento y sus consecuencias para el que las produce, y también para el que acusa sin tener las pruebas de respaldo.</t>
  </si>
  <si>
    <t>Más encuestas tipo con aclaraciones de esta materia.</t>
  </si>
  <si>
    <t>Mantener las medidas tomadas y respaldarlas con más profesionales.</t>
  </si>
  <si>
    <t xml:space="preserve">No existe discriminación de género ya que todos somos personas </t>
  </si>
  <si>
    <t xml:space="preserve">Dar más charlas sobre estos temas y que no se tome a la ligera cuando alguien acuse una situación de acoso </t>
  </si>
  <si>
    <t xml:space="preserve">Simplemente el respeto y buen convivir </t>
  </si>
  <si>
    <t xml:space="preserve">No he visto que exista discriminación </t>
  </si>
  <si>
    <t xml:space="preserve">Realizar más reuniones informativas con toda la dotación, ya que siempre hay personal que no va a las reuniones por diversos motivos </t>
  </si>
  <si>
    <t xml:space="preserve">Ley con pena de muerte </t>
  </si>
  <si>
    <t>Charlas por parte del of. Div. Y sanciones y decisiones drásticas con respecto a los afectados.</t>
  </si>
  <si>
    <t>Fue no</t>
  </si>
  <si>
    <t>Sugiero hacer charlas divisional al respecto.</t>
  </si>
  <si>
    <t xml:space="preserve">no he escuchado ni visto </t>
  </si>
  <si>
    <t xml:space="preserve">sanciones graves para infractores </t>
  </si>
  <si>
    <t>Mantener siempre el respeto  hacía  el más  y menos  antiguo,  no  travesearse con el menos antiguo  y luego pedir respeto.  Aplicar siempre la 016 -C.</t>
  </si>
  <si>
    <t>Mayor difusión</t>
  </si>
  <si>
    <t>Mi respuesta ea no</t>
  </si>
  <si>
    <t>Establecer conductas de respeto y buena educación en el trato de las personas del mismo y diferente rango.</t>
  </si>
  <si>
    <t>Más charlas divisionales</t>
  </si>
  <si>
    <t xml:space="preserve"> </t>
  </si>
  <si>
    <t>Dije que NO</t>
  </si>
  <si>
    <t xml:space="preserve">Realizar charlas del tema a toda la dotación </t>
  </si>
  <si>
    <t>Fomentar la instrucción con respecta estos casos.</t>
  </si>
  <si>
    <t>Estudios</t>
  </si>
  <si>
    <t>Instruir de posibles sanciones frente a estos hechos</t>
  </si>
  <si>
    <t xml:space="preserve">. </t>
  </si>
  <si>
    <t xml:space="preserve">Dónde estiman que la mujer no es capaz de lograr ciertos objetivos </t>
  </si>
  <si>
    <t xml:space="preserve">Que se comience a indagar más sobre las situaciones que se viven actualmente dentro de la institución ya sean alumnos o personal contratado, no ocultarlas y que todo pase desapercibido </t>
  </si>
  <si>
    <t>Respondí no en la anterior.</t>
  </si>
  <si>
    <t>Puede ser en diversas actividades.</t>
  </si>
  <si>
    <t>Que se hable más del tema para poder identificar los factores de acoso, como evitar, si existiera, el  aprovechamiento o mal uso de esta ley.</t>
  </si>
  <si>
    <t xml:space="preserve">No e visto nada ni considero que se de en la escuela. </t>
  </si>
  <si>
    <t xml:space="preserve">Educar.. Siempre la base es la educación. </t>
  </si>
  <si>
    <t>Simplemente por ser mujer</t>
  </si>
  <si>
    <t>Por mi parte no tendria apoyo</t>
  </si>
  <si>
    <t>Por no tener apoyo</t>
  </si>
  <si>
    <t>Escuchar ambas partes y dar apoyo</t>
  </si>
  <si>
    <t>Cada persona que se mantenga  en su lugsr de trabajo</t>
  </si>
  <si>
    <t xml:space="preserve">Discriminacion en ámbito deportivo o no poder hacer o rendir como hombre físicamente </t>
  </si>
  <si>
    <t xml:space="preserve">Probablemente por recibir alguna amenaza de muerte o a familiares </t>
  </si>
  <si>
    <t xml:space="preserve">Efectuar charlas </t>
  </si>
  <si>
    <t xml:space="preserve">Respondí no </t>
  </si>
  <si>
    <t>En caso de un acoso laboral o sexual la persona que cometió la falta debe ser trasladado o despedido en su efecto de la escuela así dejar en manifiesto el apoyo a la persona afectada una ves que se compruebe los hechos.</t>
  </si>
  <si>
    <t>no</t>
  </si>
  <si>
    <t xml:space="preserve">hacer más conciencia en el respeto a las personas </t>
  </si>
  <si>
    <t xml:space="preserve"> No</t>
  </si>
  <si>
    <t>Mayor protección a las víctimas, pese a que en ocasiones el hecho de ser un plantel formativo militar, cualquier motivo puede ser considerado como acoso laboral principalmente por  los Cadetes, sin embargo igual la protección debe ser total</t>
  </si>
  <si>
    <t xml:space="preserve">Charlas de prevención de acoso </t>
  </si>
  <si>
    <t xml:space="preserve">Mi respuesta fue no </t>
  </si>
  <si>
    <t xml:space="preserve">Al momento de ser discriminado hacer la denuncia de inmediato y sancionar a quien corresponda </t>
  </si>
  <si>
    <t>Oficiales debieran conocer mas al personal</t>
  </si>
  <si>
    <t>Presencia del mando en todo momento frente al personal.
Control de los mandos medios ante el mando.</t>
  </si>
  <si>
    <t xml:space="preserve">Cualquier tono de voz alejada del tono del hombre, algún gesto más femenino, algún comentario a favor de diversidad de género, apoyo a la diversidad de género, provoca comentarios de burlas, risas y menoscabo a quien lo diga o haga. </t>
  </si>
  <si>
    <t>Hasta estar seguro que la víctima seguirá con el procedimiento como corresponde.</t>
  </si>
  <si>
    <t>Que cada civil y/o uniformado, cumpla a cabalidad con el respeto al trabajo y cargo del otro, sin importar que fuera de la escuela sean amigos, pareja, carreta, vecinos, familia. El respeto por el otro, su cargo y lugar de trabajo debe ser primordial para lograr un excelente ambiente laboral.</t>
  </si>
  <si>
    <t xml:space="preserve">Que el personal tenga pleno conocimiento de la ley ya mencionada y este al tanto de las consecuencias qué podría tener al no cumplir la ley </t>
  </si>
  <si>
    <t>Realizar charlas educativas con prefecionales en el tema relacionado al acoso laboral.</t>
  </si>
  <si>
    <t xml:space="preserve">Que el personal tenga el conocimiento de la ley ya mencionada, y tenga el conocimiento de las consecuencias al no cumplir la ley </t>
  </si>
  <si>
    <t xml:space="preserve">Mantener siempre en contacto con las personas que ya an tenido ese tipo de situaciones </t>
  </si>
  <si>
    <t xml:space="preserve">En la labor que realiza cada persona </t>
  </si>
  <si>
    <t xml:space="preserve">Puede ocurrir en cualquier lugar de trabajo </t>
  </si>
  <si>
    <t>Que el mando se preocupe de cada área realizando  reuniones con la dotación y así informarse de cada situación que que ocurra dentro de la escuela .</t>
  </si>
  <si>
    <t xml:space="preserve">Mantener el. Respeto mutuo entre todas las personas que trabajamos en la. Escuela naval </t>
  </si>
  <si>
    <t>Mi respuesta fue NO, no sé por qué hay que responder</t>
  </si>
  <si>
    <t xml:space="preserve">Difundir y recordar permanentemente la ley de acoso a todos la dotación la Escuela Naval </t>
  </si>
  <si>
    <t xml:space="preserve">Instruir al personal que estamos una institución Armada y se debe acatar el reglamento de lo contrario licenciarse del servicio </t>
  </si>
  <si>
    <t xml:space="preserve">Yo encuentro que cada uno sabe lo bueno y lo malo de cada accionar si alguien está haciendo algo malo está propenso a una sanción y para prevenir este hecho el no contacto físico sería lo ideal solo trato de un más o menos antiguo </t>
  </si>
  <si>
    <t>Fue la respuesta no</t>
  </si>
  <si>
    <t xml:space="preserve">Que no importando el grado se debe de haber un margen de respeto y no permitir que nadie más antiguo pueda utilizar su grado para poder realizar conductas no agradables al menos antiguo </t>
  </si>
  <si>
    <t>Porque hay la posibilidad que la víctima no indique que esta siendo acosada o abusada por miedo a perder el trabajo o cargo en donde se desempeña</t>
  </si>
  <si>
    <t xml:space="preserve">De trabajo </t>
  </si>
  <si>
    <t xml:space="preserve">Depende de la situación </t>
  </si>
  <si>
    <t>Porque la persona era cercana al mando y yo no tenía pruebas concretas (habría tenido que grabar y era arriesgado si me pillaban)</t>
  </si>
  <si>
    <t xml:space="preserve">Mayor difusión que sea permanente en el tiempo </t>
  </si>
  <si>
    <t xml:space="preserve">No tengo sugerencia </t>
  </si>
  <si>
    <t xml:space="preserve">Tener a la dotación informada  con charlas con expertos en el caso  </t>
  </si>
  <si>
    <t>No se resolvería nada, de hacer algo sería vía judicial.</t>
  </si>
  <si>
    <t>No me involucraría para no ser tratada de la misma forma.</t>
  </si>
  <si>
    <t>1. Estando en una escuela de formación militar no debiera existir tanta familiaridad,   de los más antiguos con personal menos antiguos, eso no ayuda a mantener el orden gerarquico. 2. No cuestionar a la persona que tiene el valor de hacer una acusación, antes de que se investiguen los hechos. 3. Mantener los lineamientos que tiene la escuela, decirlos y repetirlos al personal diariamente si es necesario para evitar mal entendidos.</t>
  </si>
  <si>
    <t xml:space="preserve">Decir la verdad siempre ante una situación </t>
  </si>
  <si>
    <t>Creo qué darle charlas por parte de Profesionales para toda la dotación en especial los más jóvenes.</t>
  </si>
  <si>
    <t xml:space="preserve">Hacer reuniones trimestrales   
Mas charlas informativas
 </t>
  </si>
  <si>
    <t>Hacer una reuniones trimestrales y charlas charlas</t>
  </si>
  <si>
    <t>A ser reuniones trimestrales y más charlas</t>
  </si>
  <si>
    <t xml:space="preserve">Charlas y apoyo al personal </t>
  </si>
  <si>
    <t>Capacitar más al personal en las consecuencias de estos actos (en todo los ámbitos )</t>
  </si>
  <si>
    <t xml:space="preserve">
Fomentar el apoyo hacia la persona acosada y recalcar sanciones para el personal que no cumpla la ley</t>
  </si>
  <si>
    <t>Mantener y cumplir normativa vigente</t>
  </si>
  <si>
    <t xml:space="preserve">Regirse por las leyes independiente del rango </t>
  </si>
  <si>
    <t xml:space="preserve">Más comunicación con las personas que sean afectadas y un apoyo hacia ellas.. </t>
  </si>
  <si>
    <t xml:space="preserve">El trato no es igual para todos es a conveniencia de género </t>
  </si>
  <si>
    <t>La mayor parte de acoso se ve en los grados altos (de mayor edad ) ahí haría el foco de prevención porque esa generación no se preparo para recibir la llegada de personal femenino a la Armada en cambio las generaciones nuevas, nacieron de cuna con personal femenino aún igual se ven casos ocasionales pero también debería hacerse un examen sociológico adecuado para detectar a personas con este comportamiento</t>
  </si>
  <si>
    <t xml:space="preserve">Respeto, disciplina </t>
  </si>
  <si>
    <t>Yo creo que la escuela naval está haciendo un buen trabajo con respecto al ambiente laboral</t>
  </si>
  <si>
    <t xml:space="preserve">Charlas divisionales </t>
  </si>
  <si>
    <t xml:space="preserve">Más charla e información </t>
  </si>
  <si>
    <t>Muchas veces se protege a la mujer dando los trabajos mas pesados o dificiles a los hombres, cuando se pide igualdad se da como respuesta que ella no puede o que tiene que ir con alguien mas. La discriminación no solo es para las mujeres.</t>
  </si>
  <si>
    <t>Igualdad de genero real</t>
  </si>
  <si>
    <t xml:space="preserve">El trato del mando cuando una mujer queda embarazada </t>
  </si>
  <si>
    <t xml:space="preserve">Nose </t>
  </si>
  <si>
    <t>Remarcar que él acosos es malo</t>
  </si>
  <si>
    <t>Ante todo somos  marinos y profesionales, en  caso que se diera cualquier situación de abuso de distinta índole, es importante que los involucrados(as), no se dejen llevar por los resentimientos obvios de la situacion, que sigan realizando su trabajo  con las medidas pertinentes, mantenerse en reserva tanto la víctima como el victimario, hasta que haya un informe claro y definitivo. Además tanto la mujer como el hombre poseen su grado jerárquico,  por lo cual tenemos igualdad de condiciones, la mejor  manera de  fomentar un buen ambiente de trabajo, es el RESPETO hacia nuestro prójimo, sea más o menos antiguo.</t>
  </si>
  <si>
    <t>Ámbito laboral</t>
  </si>
  <si>
    <t>Horas en Clínica odontológicas, kinesiología y enfermería</t>
  </si>
  <si>
    <t xml:space="preserve">La gente se educa primero en casa, y si ya no hay una buena base no arcaica, enseñarle a adultos es complicado </t>
  </si>
  <si>
    <t>Tener los conceptos claros</t>
  </si>
  <si>
    <t>Más charlas sobre el tema</t>
  </si>
  <si>
    <t xml:space="preserve">Dedicarse al buen desempeño de su trabajo </t>
  </si>
  <si>
    <t>Fortaleces el conducto regular, educar y disciplina.</t>
  </si>
  <si>
    <t xml:space="preserve">Que se volviera al origen, donde mujeres y hombres eran respetados como personas y no como fuentes de producción. </t>
  </si>
  <si>
    <t>Porque soy marino y los marinos arreglamos los problemas hablando de frente.</t>
  </si>
  <si>
    <t>Considerando instrucción constante.</t>
  </si>
  <si>
    <t>Total</t>
  </si>
  <si>
    <t>n</t>
  </si>
  <si>
    <t>%</t>
  </si>
  <si>
    <t>Grupo objetivo</t>
  </si>
  <si>
    <t>Nunca Ocurre</t>
  </si>
  <si>
    <t>Casis nunca ocurre</t>
  </si>
  <si>
    <t>Poca frecuencia</t>
  </si>
  <si>
    <t>Totales</t>
  </si>
  <si>
    <t>Poco Probable</t>
  </si>
  <si>
    <t>Probable</t>
  </si>
  <si>
    <t>Muy probable</t>
  </si>
  <si>
    <t>Charlas divisionales</t>
  </si>
  <si>
    <t>Conferencias o talleres realizados por expertos</t>
  </si>
  <si>
    <t>Difusiòn por medio digitales insitucionales</t>
  </si>
  <si>
    <t>〈〉</t>
  </si>
  <si>
    <t>2023/08/17 7:59:22 p. m. GMT-4</t>
  </si>
  <si>
    <t>2023/08/17 7:59:46 p. m. GMT-4</t>
  </si>
  <si>
    <t>2023/08/17 7:59:49 p. m. GMT-4</t>
  </si>
  <si>
    <t>2023/08/17 8:02:32 p. m. GMT-4</t>
  </si>
  <si>
    <t>2023/08/17 8:03:40 p. m. GMT-4</t>
  </si>
  <si>
    <t>2023/08/17 8:04:52 p. m. GMT-4</t>
  </si>
  <si>
    <t>2023/08/17 8:04:54 p. m. GMT-4</t>
  </si>
  <si>
    <t>2023/08/17 8:04:57 p. m. GMT-4</t>
  </si>
  <si>
    <t>2023/08/17 8:05:12 p. m. GMT-4</t>
  </si>
  <si>
    <t>2023/08/17 8:08:40 p. m. GMT-4</t>
  </si>
  <si>
    <t>2023/08/17 8:10:27 p. m. GMT-4</t>
  </si>
  <si>
    <t>Hacer de conocimiento general lo que establece la ley 21.369 y todo lo que respecta a dichas conductas no deseadas</t>
  </si>
  <si>
    <t>2023/08/17 8:11:02 p. m. GMT-4</t>
  </si>
  <si>
    <t>2023/08/17 8:15:29 p. m. GMT-4</t>
  </si>
  <si>
    <t>2023/08/17 8:16:38 p. m. GMT-4</t>
  </si>
  <si>
    <t>2023/08/17 8:16:43 p. m. GMT-4</t>
  </si>
  <si>
    <t>2023/08/17 8:16:53 p. m. GMT-4</t>
  </si>
  <si>
    <t>2023/08/17 8:19:07 p. m. GMT-4</t>
  </si>
  <si>
    <t>2023/08/17 8:19:54 p. m. GMT-4</t>
  </si>
  <si>
    <t>2023/08/17 8:20:29 p. m. GMT-4</t>
  </si>
  <si>
    <t>2023/08/17 8:20:42 p. m. GMT-4</t>
  </si>
  <si>
    <t>2023/08/17 8:20:58 p. m. GMT-4</t>
  </si>
  <si>
    <t>2023/08/17 8:22:40 p. m. GMT-4</t>
  </si>
  <si>
    <t>2023/08/17 8:23:28 p. m. GMT-4</t>
  </si>
  <si>
    <t>2023/08/17 8:29:50 p. m. GMT-4</t>
  </si>
  <si>
    <t>2023/08/17 8:30:12 p. m. GMT-4</t>
  </si>
  <si>
    <t>2023/08/17 8:31:22 p. m. GMT-4</t>
  </si>
  <si>
    <t>2023/08/17 8:34:24 p. m. GMT-4</t>
  </si>
  <si>
    <t>2023/08/17 8:36:49 p. m. GMT-4</t>
  </si>
  <si>
    <t>2023/08/17 8:39:07 p. m. GMT-4</t>
  </si>
  <si>
    <t>2023/08/17 8:47:52 p. m. GMT-4</t>
  </si>
  <si>
    <t>2023/08/17 8:49:21 p. m. GMT-4</t>
  </si>
  <si>
    <t>2023/08/17 8:51:10 p. m. GMT-4</t>
  </si>
  <si>
    <t>2023/08/17 8:51:58 p. m. GMT-4</t>
  </si>
  <si>
    <t>2023/08/17 8:58:14 p. m. GMT-4</t>
  </si>
  <si>
    <t>2023/08/17 9:12:53 p. m. GMT-4</t>
  </si>
  <si>
    <t>2023/08/17 9:20:36 p. m. GMT-4</t>
  </si>
  <si>
    <t>2023/08/17 9:40:33 p. m. GMT-4</t>
  </si>
  <si>
    <t>2023/08/17 9:45:20 p. m. GMT-4</t>
  </si>
  <si>
    <t>2023/08/17 9:53:56 p. m. GMT-4</t>
  </si>
  <si>
    <t>2023/08/17 9:57:40 p. m. GMT-4</t>
  </si>
  <si>
    <t>2023/08/17 9:59:18 p. m. GMT-4</t>
  </si>
  <si>
    <t>2023/08/17 10:02:05 p. m. GMT-4</t>
  </si>
  <si>
    <t>2023/08/17 10:02:13 p. m. GMT-4</t>
  </si>
  <si>
    <t>2023/08/17 10:02:45 p. m. GMT-4</t>
  </si>
  <si>
    <t>2023/08/17 10:05:49 p. m. GMT-4</t>
  </si>
  <si>
    <t>2023/08/17 10:06:28 p. m. GMT-4</t>
  </si>
  <si>
    <t>2023/08/17 10:07:12 p. m. GMT-4</t>
  </si>
  <si>
    <t>2023/08/17 10:07:17 p. m. GMT-4</t>
  </si>
  <si>
    <t>2023/08/17 10:07:38 p. m. GMT-4</t>
  </si>
  <si>
    <t>2023/08/17 10:07:52 p. m. GMT-4</t>
  </si>
  <si>
    <t>2023/08/17 10:08:17 p. m. GMT-4</t>
  </si>
  <si>
    <t>2023/08/17 10:08:46 p. m. GMT-4</t>
  </si>
  <si>
    <t>2023/08/17 10:09:07 p. m. GMT-4</t>
  </si>
  <si>
    <t>2023/08/17 10:10:46 p. m. GMT-4</t>
  </si>
  <si>
    <t>2023/08/17 10:12:08 p. m. GMT-4</t>
  </si>
  <si>
    <t>2023/08/17 10:14:57 p. m. GMT-4</t>
  </si>
  <si>
    <t>2023/08/17 10:17:41 p. m. GMT-4</t>
  </si>
  <si>
    <t>2023/08/17 10:18:46 p. m. GMT-4</t>
  </si>
  <si>
    <t>2023/08/17 10:20:09 p. m. GMT-4</t>
  </si>
  <si>
    <t>2023/08/17 10:20:56 p. m. GMT-4</t>
  </si>
  <si>
    <t>2023/08/17 10:26:54 p. m. GMT-4</t>
  </si>
  <si>
    <t>2023/08/17 10:28:31 p. m. GMT-4</t>
  </si>
  <si>
    <t>2023/08/17 10:30:10 p. m. GMT-4</t>
  </si>
  <si>
    <t>2023/08/17 10:32:12 p. m. GMT-4</t>
  </si>
  <si>
    <t>2023/08/17 10:40:16 p. m. GMT-4</t>
  </si>
  <si>
    <t>2023/08/17 10:41:47 p. m. GMT-4</t>
  </si>
  <si>
    <t>2023/08/17 10:43:38 p. m. GMT-4</t>
  </si>
  <si>
    <t>2023/08/17 10:44:04 p. m. GMT-4</t>
  </si>
  <si>
    <t>2023/08/17 10:46:11 p. m. GMT-4</t>
  </si>
  <si>
    <t>2023/08/17 10:46:51 p. m. GMT-4</t>
  </si>
  <si>
    <t>2023/08/17 10:55:06 p. m. GMT-4</t>
  </si>
  <si>
    <t>2023/08/17 11:01:46 p. m. GMT-4</t>
  </si>
  <si>
    <t>2023/08/17 11:05:17 p. m. GMT-4</t>
  </si>
  <si>
    <t>2023/08/17 11:27:49 p. m. GMT-4</t>
  </si>
  <si>
    <t>2023/08/17 11:33:22 p. m. GMT-4</t>
  </si>
  <si>
    <t>2023/08/18 12:43:11 a. m. GMT-4</t>
  </si>
  <si>
    <t>2023/08/18 7:17:40 a. m. GMT-4</t>
  </si>
  <si>
    <t>2023/08/18 2:16:18 p. m. GMT-4</t>
  </si>
  <si>
    <t>2023/08/18 2:26:31 p. m. GMT-4</t>
  </si>
  <si>
    <t>charlas sobre responsabilidad y madurez de uno mismo</t>
  </si>
  <si>
    <t>2023/08/18 2:29:00 p. m. GMT-4</t>
  </si>
  <si>
    <t xml:space="preserve">Sancionas más grave </t>
  </si>
  <si>
    <t>2023/08/18 2:39:17 p. m. GMT-4</t>
  </si>
  <si>
    <t>Dar a conocer las consecuencias que podrían ocasionar</t>
  </si>
  <si>
    <t>2023/08/18 2:41:49 p. m. GMT-4</t>
  </si>
  <si>
    <t>mantener informados a los cadetes sobre que hacer en caso de acoso</t>
  </si>
  <si>
    <t>2023/08/18 2:47:02 p. m. GMT-4</t>
  </si>
  <si>
    <t>No conozco la ley</t>
  </si>
  <si>
    <t>2023/08/18 2:53:06 p. m. GMT-4</t>
  </si>
  <si>
    <t>Fomentar más el tema ya que muy pocas veces se ha mencionado ese tema en la escuela naval y sus repercusiones.</t>
  </si>
  <si>
    <t>2023/08/18 2:58:07 p. m. GMT-4</t>
  </si>
  <si>
    <t>Visitas a Reparticiones</t>
  </si>
  <si>
    <t xml:space="preserve">Que a todas las personas pertenecientes a un mismo grupo se les trate de la misma manera </t>
  </si>
  <si>
    <t>2023/08/18 3:00:01 p. m. GMT-4</t>
  </si>
  <si>
    <t xml:space="preserve">Si existe discriminación por razones de género entre los mismos cadetes al momento de realizar algún tipo de actividad, pero no de parte de la Escuela </t>
  </si>
  <si>
    <t>Un castigo severo para aquellas personas que cometen una falta de dicha magnitud, situaciones como el acoso, abuso o violencia, dentro o fuera de la escuela, debiesen tener tolerancia 0. Además, para poder prevenir un hecho de tal magnitud haría charlas sobre estos temas, el cómo le afecta a las víctimas una situación así, etc.</t>
  </si>
  <si>
    <t>2023/08/18 3:11:05 p. m. GMT-4</t>
  </si>
  <si>
    <t>En el momento que el hombre por sus capacidades puede realizar la una acción que a una mujer se le impide hacer</t>
  </si>
  <si>
    <t>Tratar a un hombre y a una mujer de l misma forma</t>
  </si>
  <si>
    <t>2023/08/18 3:13:45 p. m. GMT-4</t>
  </si>
  <si>
    <t xml:space="preserve">Debido a las capacidades físicas que tienen la mujeres, se les reprocha continuamente que no pueden hacer lo mismo que los hombres, cuando es científicamente imposible </t>
  </si>
  <si>
    <t>Que enseñen a desarrollar la equidad</t>
  </si>
  <si>
    <t>2023/08/18 6:56:08 p. m. GMT-4</t>
  </si>
  <si>
    <t xml:space="preserve">El no poder llevar algo porque se es mujer </t>
  </si>
  <si>
    <t>Fomentar el no discriminar a la mujer por ser mujer</t>
  </si>
  <si>
    <t>2023/08/18 7:03:08 p. m. GMT-4</t>
  </si>
  <si>
    <t>Realizar una evaluación antes de entrar para detectar ciertas cualidades que puedan dar pie a un acoso.</t>
  </si>
  <si>
    <t>2023/08/18 7:29:27 p. m. GMT-4</t>
  </si>
  <si>
    <t xml:space="preserve">Instruir más a los cadetes </t>
  </si>
  <si>
    <t>2023/08/18 7:52:40 p. m. GMT-4</t>
  </si>
  <si>
    <t xml:space="preserve">charlas de conciencia </t>
  </si>
  <si>
    <t>2023/08/18 7:54:38 p. m. GMT-4</t>
  </si>
  <si>
    <t xml:space="preserve">poner sanciones relevantes </t>
  </si>
  <si>
    <t>2023/08/18 8:04:50 p. m. GMT-4</t>
  </si>
  <si>
    <t xml:space="preserve">Mayor rigidez en las consecuencias a dar </t>
  </si>
  <si>
    <t>2023/08/18 8:05:04 p. m. GMT-4</t>
  </si>
  <si>
    <t xml:space="preserve">Charlas educativas </t>
  </si>
  <si>
    <t>2023/08/18 8:46:36 p. m. GMT-4</t>
  </si>
  <si>
    <t xml:space="preserve">En buceo el Suboficial Acuña en todas las clases dice comentarios en contra de la mujer de tono machistas, tales como la mujer solo sirve para la cocina, no sirven para nada, entre otras cosas. </t>
  </si>
  <si>
    <t>Porque es una denuncia complicada y hay que estar seguro del tema</t>
  </si>
  <si>
    <t>Para no calentarme la cabeza</t>
  </si>
  <si>
    <t>Al personal re contratado de la armada hacerle charlas</t>
  </si>
  <si>
    <t>2023/08/18 8:49:10 p. m. GMT-4</t>
  </si>
  <si>
    <t xml:space="preserve">El mando debe obligar a los cadetes a denunciar todas la actividades de acoso, y la guardia es fundamental en esto. En mi opinión, el castigo en caso debe ser ejemplar, por lo tanto postula degradar al abusador al frente de toda la escuela, mismo caso si la denuncia es falsa, esto generaría presión en el cuerpo de cadetes logrando de esta manera terminar con este tipo de violencia </t>
  </si>
  <si>
    <t>2023/08/18 8:53:37 p. m. GMT-4</t>
  </si>
  <si>
    <t xml:space="preserve">Que se tomarán medidas más drásticas al momento que se tenga conocimiento de qué ocurren estas situaciones </t>
  </si>
  <si>
    <t>2023/08/18 8:53:41 p. m. GMT-4</t>
  </si>
  <si>
    <t>2023/08/18 8:53:53 p. m. GMT-4</t>
  </si>
  <si>
    <t>incrementar el castigo ante una situación así</t>
  </si>
  <si>
    <t>2023/08/18 8:54:38 p. m. GMT-4</t>
  </si>
  <si>
    <t>No hay actividades que propicien o que se presten para acoso o discriminación.</t>
  </si>
  <si>
    <t>Visualizar conductas que representan acoso sexual en los contextos que representan dichas situaciones.</t>
  </si>
  <si>
    <t>2023/08/18 8:55:02 p. m. GMT-4</t>
  </si>
  <si>
    <t xml:space="preserve">Otorgar conocimiento de las situaciones y cómo prevenirlas
</t>
  </si>
  <si>
    <t>2023/08/18 8:55:11 p. m. GMT-4</t>
  </si>
  <si>
    <t>Más charlas y castigo para los que  tienen dichas actitudes</t>
  </si>
  <si>
    <t>Fortalecer conocimiento cadetes .</t>
  </si>
  <si>
    <t>2023/08/18 8:55:49 p. m. GMT-4</t>
  </si>
  <si>
    <t>mas Charlas a los cadetes pero entre diferentes generaciones, es decir un cadete de primer año con un cadete de tercer año en la charla</t>
  </si>
  <si>
    <t>2023/08/18 8:56:04 p. m. GMT-4</t>
  </si>
  <si>
    <t>castigar duramente actitudes de esa magnitud</t>
  </si>
  <si>
    <t>2023/08/18 8:56:12 p. m. GMT-4</t>
  </si>
  <si>
    <t>charlas de esta ley</t>
  </si>
  <si>
    <t>2023/08/18 8:57:50 p. m. GMT-4</t>
  </si>
  <si>
    <t>Charlas</t>
  </si>
  <si>
    <t>2023/08/18 8:58:14 p. m. GMT-4</t>
  </si>
  <si>
    <t xml:space="preserve">Hacer charlas con respecto al tema y que haya un proceso más claro y conocido para informar este tipo de situaciones </t>
  </si>
  <si>
    <t>2023/08/18 8:58:21 p. m. GMT-4</t>
  </si>
  <si>
    <t>Hacer encuestas anonimas semanalmente en la cual se le indique a los cadetes el si han sufrido de acoso, abuso, discriminación, etc</t>
  </si>
  <si>
    <t>2023/08/18 8:59:20 p. m. GMT-4</t>
  </si>
  <si>
    <t>Las mujeres en el régimen diario, poseen más beneficios como pagar menos sanciones fisicas, “tener buena con los brigadieres”, agua caliente y mejores entrepuentes que los hombres, ademas de abusar de la categoría saf</t>
  </si>
  <si>
    <t>No se si será por la reapertura de la pandemia pero desde primer año, tengo la sensación de que los casos han ido en aumento en el último tiempo</t>
  </si>
  <si>
    <t>Sanciones ejemplares como expulsar a los cadetes o brigadieres involucrados, no perdonándolos con un arresto de 25 días y como institución, haciendo una denuncia en carabineros</t>
  </si>
  <si>
    <t>2023/08/18 9:01:23 p. m. GMT-4</t>
  </si>
  <si>
    <t xml:space="preserve">vergüenza </t>
  </si>
  <si>
    <t xml:space="preserve">terraza weste </t>
  </si>
  <si>
    <t>2023/08/18 9:01:52 p. m. GMT-4</t>
  </si>
  <si>
    <t>Se habla de que las mujeres no deberían estar en las FFAA</t>
  </si>
  <si>
    <t>Quincho</t>
  </si>
  <si>
    <t xml:space="preserve">Primero hablaría con la persona que me descrimina, para plantearle mi parecer. </t>
  </si>
  <si>
    <t xml:space="preserve">Expulsión </t>
  </si>
  <si>
    <t>2023/08/18 9:02:00 p. m. GMT-4</t>
  </si>
  <si>
    <t>fiestas o juntas fuera de la escuela</t>
  </si>
  <si>
    <t>juntas fuera de la escuela entre cadetes y brigadieres</t>
  </si>
  <si>
    <t>debería tener una mayor sanción y si es necesaria, la expulsión del cadete que haya realizado acoso o situaciones similares a otro/a cadete</t>
  </si>
  <si>
    <t>acelerar los procesos de investigación donde estén involucrado cadetes o brigadieres, ya sea con una persona civil o de la misma institución</t>
  </si>
  <si>
    <t>2023/08/18 9:02:19 p. m. GMT-4</t>
  </si>
  <si>
    <t xml:space="preserve">Más charlas y convencimientos acerca del caso </t>
  </si>
  <si>
    <t>2023/08/18 9:02:44 p. m. GMT-4</t>
  </si>
  <si>
    <t xml:space="preserve">El Suboficial Acuña hace comentarios en cada clase de buceo en contra de la mujer, con que no debiesen estar en la armada, con que son gordas, con que la mujer tiene que estar en la cocina, chistes siempre en contra de la mujer. No es agradable tener una clase con el </t>
  </si>
  <si>
    <t>Por la poca experiencia y por mi grado</t>
  </si>
  <si>
    <t xml:space="preserve">Charlas a todo el personal que trabaje en la Escuela, no solo a los cadetes </t>
  </si>
  <si>
    <t>2023/08/18 9:02:51 p. m. GMT-4</t>
  </si>
  <si>
    <t>Dar charlas a los cadetes sobre estos temas y experiencias cercanas para que se den cuenta del problema.</t>
  </si>
  <si>
    <t>2023/08/18 9:02:56 p. m. GMT-4</t>
  </si>
  <si>
    <t>Yo creo que la Escuela Naval hace todo lo posible para que no se creen estos ambientes propicios para cometer estos actos, pero podría proporcionar mayor información de como debería actuar el cadete en caso de presenciar estas conductas con algún tipo de charla.</t>
  </si>
  <si>
    <t>2023/08/18 9:03:00 p. m. GMT-4</t>
  </si>
  <si>
    <t>Salas de tercer piso(arriba de pañol ayuda a la educación)</t>
  </si>
  <si>
    <t>Ser más atento a que ocurran ciertas situaciones y no dejarlas pasar tan fácilmente.</t>
  </si>
  <si>
    <t>2023/08/18 9:03:25 p. m. GMT-4</t>
  </si>
  <si>
    <t xml:space="preserve">Que las personas involucradas tengan un castigo de verdad </t>
  </si>
  <si>
    <t>2023/08/18 9:03:42 p. m. GMT-4</t>
  </si>
  <si>
    <t>Cuando dicen que las mujeres deben exigir menos ya que "flectan menos"</t>
  </si>
  <si>
    <t>Implementaría charlas divisionales en donde se den a conocer las sanciones para las personas que realicen alguna conducta no deseada, con el fin de "motivarlos" a tener un buen comportamiento.</t>
  </si>
  <si>
    <t>2023/08/18 9:04:48 p. m. GMT-4</t>
  </si>
  <si>
    <t>Porque la victima debe denunciar, ya que un testigo puede malinterpretar la situacion</t>
  </si>
  <si>
    <t>Continuar con las medidas que se han tomado hasta el momento</t>
  </si>
  <si>
    <t>2023/08/18 9:05:54 p. m. GMT-4</t>
  </si>
  <si>
    <t>En los entrepuentes cuando se hacían las trincas</t>
  </si>
  <si>
    <t>Se podría mantener informado al cuerpo de cadetes acerca de la ley, además de dar a conocer las consecuencias que uno pueda tener si comete el delito.</t>
  </si>
  <si>
    <t>2023/08/18 9:06:41 p. m. GMT-4</t>
  </si>
  <si>
    <t>2023/08/18 9:06:44 p. m. GMT-4</t>
  </si>
  <si>
    <t>Dar castigos más sugerentes a quienes cometan este tipo de faltas y dar mayor aviso de ello,  para que así se haga conocimiento de esto.</t>
  </si>
  <si>
    <t>2023/08/18 9:07:29 p. m. GMT-4</t>
  </si>
  <si>
    <t xml:space="preserve">En clases los profesores dicen que las mujeres no deberían entrar a la armada </t>
  </si>
  <si>
    <t xml:space="preserve">Eliminaría a los cadetes que alguna vez hayan incurrido en una falta de tal índole demostrando que los marinos no somos una institución que se representa con dicha conducta </t>
  </si>
  <si>
    <t>2023/08/18 9:12:35 p. m. GMT-4</t>
  </si>
  <si>
    <t>cuando dicen que las mujeres no tienen moral</t>
  </si>
  <si>
    <t xml:space="preserve">cuando ocurra una situación tomar medias más fuertes </t>
  </si>
  <si>
    <t>ya qu</t>
  </si>
  <si>
    <t xml:space="preserve">ya que se que no se toman las medidas necesarias cuando ocurre una de estas situaciones </t>
  </si>
  <si>
    <t>porque no se toman las medidas necesarias, y llaman la atención por no haber salido enseguida cuando pasó alguna situación, en vez de asimilar que una ocurrencia de este tipo toma tiempo asimilar y poder confesarlo</t>
  </si>
  <si>
    <t>si es un abuso, deberian expulsar a la persona involucrada si se tiene las pruebas, ya que una conducta de este grado no es compatible con el servicio si se tiene en cuenta que más adelante tendra cargo y mando sobre gente</t>
  </si>
  <si>
    <t>para prevenir deberían tomar medidas más fuertes y hacer la situación pública para que los cadetes estén al tanto de lo que pasa en la escuela, ya que es bueno que se tenga la constancia de ello.</t>
  </si>
  <si>
    <t>2023/08/18 9:13:09 p. m. GMT-4</t>
  </si>
  <si>
    <t>cualquier persona que sea participe de un caso de acoso sexual o parecido no debiese permanecer en la escuela.</t>
  </si>
  <si>
    <t>deberían informar a los y las cadetes sobre lo estipulado por la ley y tomar sanciones duras al respecto.</t>
  </si>
  <si>
    <t>2023/08/18 9:19:27 p. m. GMT-4</t>
  </si>
  <si>
    <t>Debiera ser tolerancia cero. Un oficial de la Armada de Chile no puede ser un acosador/abusador sexual, no sirve arrestarlo o degradarle el grado por meses. En caso de una denuncia, debería ser desvinculado de la institución, de ser cierto y verídico.
El hecho que un cadete acose a alguien lo perseguirá por el resto de su carrera, si es que no lo desvinculan, es mejor no permitir que siga ya que no podrá ser líder por excelencia.</t>
  </si>
  <si>
    <t>2023/08/18 10:00:02 p. m. GMT-4</t>
  </si>
  <si>
    <t xml:space="preserve">Elección de escalafones y especialidades </t>
  </si>
  <si>
    <t xml:space="preserve"> Mas test psicológico </t>
  </si>
  <si>
    <t>2023/08/18 10:07:02 p. m. GMT-4</t>
  </si>
  <si>
    <t>Hablaria con la persona y arreglaria el problema por mis propios medios</t>
  </si>
  <si>
    <t xml:space="preserve">Hablaria con ambas personas para terminar con la actitud discriminatoria </t>
  </si>
  <si>
    <t>Charlas dadas por expertos</t>
  </si>
  <si>
    <t>2023/08/18 10:32:29 p. m. GMT-4</t>
  </si>
  <si>
    <t xml:space="preserve">no se ha hecho caso a presuntos casos </t>
  </si>
  <si>
    <t>ninguna</t>
  </si>
  <si>
    <t>2023/08/18 10:32:47 p. m. GMT-4</t>
  </si>
  <si>
    <t>2023/08/18 10:37:07 p. m. GMT-4</t>
  </si>
  <si>
    <t xml:space="preserve">Actividades extracurriculares </t>
  </si>
  <si>
    <t>El castigo no es lo suficientemente grande para que dichas conductas no se repitan entre los cadetes, considerando que es un delito civil.</t>
  </si>
  <si>
    <t>Castigos ejemplares fuertes y un conducto regular especial para denuncias dichas conductas.</t>
  </si>
  <si>
    <t>2023/08/18 11:06:26 p. m. GMT-4</t>
  </si>
  <si>
    <t>Con las cadetes femeninas</t>
  </si>
  <si>
    <t>Charlas con respecto al tema</t>
  </si>
  <si>
    <t>2023/08/19 8:31:25 a. m. GMT-4</t>
  </si>
  <si>
    <t xml:space="preserve">A la hora de elegir cadetes para situaciones difíciles </t>
  </si>
  <si>
    <t xml:space="preserve">Porque tendría miedo a las consecuencias que esto me podría traer </t>
  </si>
  <si>
    <t xml:space="preserve">Dependería de lo que la persona quiera hacer </t>
  </si>
  <si>
    <t xml:space="preserve">Tomar más acción e investigación, y no tomar en menos las denuncias que se hagan </t>
  </si>
  <si>
    <t>2023/08/19 8:32:44 a. m. GMT-4</t>
  </si>
  <si>
    <t>Instruir a los cadetes</t>
  </si>
  <si>
    <t>2023/08/19 8:35:46 a. m. GMT-4</t>
  </si>
  <si>
    <t>En comentarios con respecto a la mujer en la institución, tanto de cadetes y oficiales</t>
  </si>
  <si>
    <t xml:space="preserve">Porque le bajarían el perfil a la situación </t>
  </si>
  <si>
    <t xml:space="preserve">Porque no le tomarían la importancia necesaria </t>
  </si>
  <si>
    <t xml:space="preserve">Porque le bajan el perfil a la situación </t>
  </si>
  <si>
    <t xml:space="preserve">Porque le bajan el perfil o lo toman como una exageración por parte del afectado </t>
  </si>
  <si>
    <t xml:space="preserve">Darla a conocer más en el cuerpo de cadetes </t>
  </si>
  <si>
    <t>2023/08/19 8:40:43 a. m. GMT-4</t>
  </si>
  <si>
    <t xml:space="preserve">A los hombres los consideran mas aptos para realizar actividades, dejando de lado a la mujer </t>
  </si>
  <si>
    <t>Porque la persona la cual es victima tiene que estar de acuerdo con la denuncia</t>
  </si>
  <si>
    <t xml:space="preserve">Mas charlas de expertos en el tema, que nos puedan ayudar a diferenciar los actos de violencia , y para conocer mejor cuales son las medidas que se podrian tomar ante situaciones asi </t>
  </si>
  <si>
    <t>2023/08/19 11:44:11 a. m. GMT-4</t>
  </si>
  <si>
    <t>Seguir fomentando el buen actuar y los valores dentro del cuerpo de cadetes</t>
  </si>
  <si>
    <t>2023/08/19 11:46:45 a. m. GMT-4</t>
  </si>
  <si>
    <t>Concienciar acerca de la gravedad de las consecuencias que genera la violencia de cualquier tipo.</t>
  </si>
  <si>
    <t>2023/08/19 11:48:09 a. m. GMT-4</t>
  </si>
  <si>
    <t xml:space="preserve">Fomentar la confianza en el Mando para respaldar los procesos de información e investigación de los eventuales casos </t>
  </si>
  <si>
    <t>2023/08/19 12:09:09 p. m. GMT-4</t>
  </si>
  <si>
    <t>mayor consciencia en el actuar</t>
  </si>
  <si>
    <t>2023/08/19 12:09:52 p. m. GMT-4</t>
  </si>
  <si>
    <t>investigaciones sin demoras, alejar a la víctima del victimario hasta que se obtenga una respuesta clara de lo sucedido.</t>
  </si>
  <si>
    <t>2023/08/19 12:15:28 p. m. GMT-4</t>
  </si>
  <si>
    <t>Fomentar los valores de los marinos, ya sea caballerosidad o buenos modales al compartir con el género opuesto</t>
  </si>
  <si>
    <t>2023/08/19 12:31:53 p. m. GMT-4</t>
  </si>
  <si>
    <t>2023/08/19 12:33:25 p. m. GMT-4</t>
  </si>
  <si>
    <t xml:space="preserve">Charlas de expertos en el tema y apoyo psicológico </t>
  </si>
  <si>
    <t>2023/08/19 12:39:04 p. m. GMT-4</t>
  </si>
  <si>
    <t>Charlas divisionales o como escuela frecuente mente, traer expertos y advertir las consecuencias para uno que lo haga.</t>
  </si>
  <si>
    <t>2023/08/19 12:39:28 p. m. GMT-4</t>
  </si>
  <si>
    <t xml:space="preserve">Más charlas acerca del tema </t>
  </si>
  <si>
    <t>2023/08/19 12:40:25 p. m. GMT-4</t>
  </si>
  <si>
    <t xml:space="preserve">Charlas divisionales o algún tipo de protocolo a seguir </t>
  </si>
  <si>
    <t>2023/08/19 12:40:40 p. m. GMT-4</t>
  </si>
  <si>
    <t xml:space="preserve">Todo bien </t>
  </si>
  <si>
    <t>2023/08/19 12:40:43 p. m. GMT-4</t>
  </si>
  <si>
    <t>Charlas, clases de defensa personal, etc</t>
  </si>
  <si>
    <t>2023/08/19 12:40:51 p. m. GMT-4</t>
  </si>
  <si>
    <t>Dar charlas y orientar al cuerpo de cadetes sobre lo que es correcto o incorrecto</t>
  </si>
  <si>
    <t>2023/08/19 12:41:41 p. m. GMT-4</t>
  </si>
  <si>
    <t xml:space="preserve">online </t>
  </si>
  <si>
    <t xml:space="preserve">educación </t>
  </si>
  <si>
    <t>2023/08/19 12:42:04 p. m. GMT-4</t>
  </si>
  <si>
    <t>sin sugerencias</t>
  </si>
  <si>
    <t>2023/08/19 12:43:03 p. m. GMT-4</t>
  </si>
  <si>
    <t>Charlas y más contactó con otras instituciones o universidades</t>
  </si>
  <si>
    <t>2023/08/19 12:43:18 p. m. GMT-4</t>
  </si>
  <si>
    <t xml:space="preserve"> Comisiones </t>
  </si>
  <si>
    <t xml:space="preserve">Charlas acerca de relaciones entre hombres y mujeres </t>
  </si>
  <si>
    <t>2023/08/19 12:43:31 p. m. GMT-4</t>
  </si>
  <si>
    <t xml:space="preserve">Ninguna de las anteriores </t>
  </si>
  <si>
    <t>Realizar charlas</t>
  </si>
  <si>
    <t>2023/08/19 12:43:42 p. m. GMT-4</t>
  </si>
  <si>
    <t>Advertencias con aplicar sanciones gravísimas o expulsión de la Escuela naval</t>
  </si>
  <si>
    <t>2023/08/19 12:43:44 p. m. GMT-4</t>
  </si>
  <si>
    <t xml:space="preserve">Fomentar a que se atrevan a decir si ven o son victimas de un acoso, abuso etc </t>
  </si>
  <si>
    <t>2023/08/19 12:44:11 p. m. GMT-4</t>
  </si>
  <si>
    <t xml:space="preserve">En el casa que exista alguna situación, que el proceso sea resguardado </t>
  </si>
  <si>
    <t>2023/08/19 12:45:09 p. m. GMT-4</t>
  </si>
  <si>
    <t>N/A</t>
  </si>
  <si>
    <t>La sugerencia que haría, sería que al momento de informar una situación complicada, no tomarlo como malo, en el sentido de no tratar a la persona informante como soplon o cosas por el estilo</t>
  </si>
  <si>
    <t>2023/08/19 12:45:25 p. m. GMT-4</t>
  </si>
  <si>
    <t>Establecer duras sanciones y una minuciosa investigación que confirme si fue acoso o no</t>
  </si>
  <si>
    <t>2023/08/19 12:48:04 p. m. GMT-4</t>
  </si>
  <si>
    <t>Aplicar castigos de gran medida para reducir o eliminar aquellas personas que realizen esta conducta.</t>
  </si>
  <si>
    <t>2023/08/19 12:49:38 p. m. GMT-4</t>
  </si>
  <si>
    <t>2023/08/19 12:51:22 p. m. GMT-4</t>
  </si>
  <si>
    <t>2023/08/19 12:51:50 p. m. GMT-4</t>
  </si>
  <si>
    <t>Fomentar la campaña de no acoso</t>
  </si>
  <si>
    <t>2023/08/19 12:52:47 p. m. GMT-4</t>
  </si>
  <si>
    <t xml:space="preserve">la verdad la escuela sabe controlar muy bien estas cosas </t>
  </si>
  <si>
    <t>2023/08/19 12:56:47 p. m. GMT-4</t>
  </si>
  <si>
    <t>Dar mas charlas relacionadas al tema, ademas de endurecer las penas a los sancionados</t>
  </si>
  <si>
    <t>2023/08/19 12:57:40 p. m. GMT-4</t>
  </si>
  <si>
    <t>2023/08/19 1:02:07 p. m. GMT-4</t>
  </si>
  <si>
    <t xml:space="preserve">Generar espacios de prevención y capacitación </t>
  </si>
  <si>
    <t>2023/08/19 1:04:50 p. m. GMT-4</t>
  </si>
  <si>
    <t>Enseñar sobre el respeto y la buena conducta</t>
  </si>
  <si>
    <t>2023/08/19 1:05:21 p. m. GMT-4</t>
  </si>
  <si>
    <t xml:space="preserve">Sanciones aun más fuertes </t>
  </si>
  <si>
    <t>2023/08/19 1:08:13 p. m. GMT-4</t>
  </si>
  <si>
    <t>Por que no depende de terceros. Sino del afectad@</t>
  </si>
  <si>
    <t xml:space="preserve">Fomentar la camaradería entre generaciones </t>
  </si>
  <si>
    <t>2023/08/19 1:09:16 p. m. GMT-4</t>
  </si>
  <si>
    <t xml:space="preserve">Tener clases donde se hable del tema </t>
  </si>
  <si>
    <t>2023/08/19 1:12:08 p. m. GMT-4</t>
  </si>
  <si>
    <t>Mayor conocimiento del tema</t>
  </si>
  <si>
    <t>2023/08/19 1:12:10 p. m. GMT-4</t>
  </si>
  <si>
    <t>Informar en instruir al cuerpo de cadetes acerca de la gravedad tanto legal como moral de el acoso, violencia y discriminación de genero</t>
  </si>
  <si>
    <t>2023/08/19 1:12:13 p. m. GMT-4</t>
  </si>
  <si>
    <t>No considero que en estos casos una sanción militar sea suficiente para que dicha persona tome conciencia de sus actos, sumado a la sanción considero que seria necesario algún tipo de orientación .</t>
  </si>
  <si>
    <t>Orientación profesional y tratar temas relacionados a esto de forma particular.</t>
  </si>
  <si>
    <t>2023/08/19 1:16:21 p. m. GMT-4</t>
  </si>
  <si>
    <t>Reforzar temas relacionados para generar conciencia en el cuerpo de cadetes y personal de la escuela. Fomentar constantemente el respeto (como es siempre), establecer límites entre personal y cadetes.</t>
  </si>
  <si>
    <t>2023/08/19 1:17:01 p. m. GMT-4</t>
  </si>
  <si>
    <t>Hacer charlas divisionales con respecto a este tema</t>
  </si>
  <si>
    <t>2023/08/19 1:18:55 p. m. GMT-4</t>
  </si>
  <si>
    <t>2023/08/19 1:19:54 p. m. GMT-4</t>
  </si>
  <si>
    <t xml:space="preserve">Régimen y sanciones distintas por el género </t>
  </si>
  <si>
    <t>Hacer una clase magistral que explique lo malo de llevar a cabo conductas como esas para la carrera  y el buen desempeño en esta</t>
  </si>
  <si>
    <t>2023/08/19 1:19:55 p. m. GMT-4</t>
  </si>
  <si>
    <t>Promover y fomentar las charlas, mayor confianza con el mando para las denuncias  respecto a este tema y tomar medidas en el casl de que existiese alguno de estos eventos</t>
  </si>
  <si>
    <t>2023/08/19 1:20:48 p. m. GMT-4</t>
  </si>
  <si>
    <t>Actividades culturales</t>
  </si>
  <si>
    <t xml:space="preserve">Teniendo el control de que cadetes más antiguos no estén insinuando con menos antiguos y viceversa, sin despreocuparse de fraternizar entre la misma generación </t>
  </si>
  <si>
    <t>2023/08/19 1:28:06 p. m. GMT-4</t>
  </si>
  <si>
    <t xml:space="preserve">ninguna </t>
  </si>
  <si>
    <t>tener más charlas respecto al tema, para que todos puedan tomarle el peso que corresponde este tipo de conductas.</t>
  </si>
  <si>
    <t>2023/08/19 1:29:27 p. m. GMT-4</t>
  </si>
  <si>
    <t>Celeridad en procesos de investigación y sanciones adecuadas para el culpable.</t>
  </si>
  <si>
    <t>2023/08/19 1:31:35 p. m. GMT-4</t>
  </si>
  <si>
    <t>2023/08/19 1:33:19 p. m. GMT-4</t>
  </si>
  <si>
    <t>2023/08/19 1:35:04 p. m. GMT-4</t>
  </si>
  <si>
    <t>Está bien como se hace hasta ahora</t>
  </si>
  <si>
    <t>La única situación de discriminación en la Escuela Naval es hacia los hombres, ya que las mujeres cuentan con marcas más bajas en la ficha de capacidad física y con un menor nivel de exigencia general. Lamentablemente, también existen casos de fraternización, donde las mujeres, normalmente menos antiguas, se aprovechan de su condición de mujer para obtener beneficios respecto a sus pares, con cadetes más antiguos y/o brigadieres.</t>
  </si>
  <si>
    <t>2023/08/19 1:35:11 p. m. GMT-4</t>
  </si>
  <si>
    <t>Porque es muy difícil comprobar un acoso y finalmente la víctima termina como culpable al hacer una "falsa denuncia"</t>
  </si>
  <si>
    <t>No esperar tantas pruebas físicas y guiarse más por los testigos</t>
  </si>
  <si>
    <t>Concientizar al cuerpo de cadetes de manera efectiva con charlas divisionales que sean más personales y directas (no una charla a nivel escuela, por ejemplo).</t>
  </si>
  <si>
    <t>2023/08/19 1:35:42 p. m. GMT-4</t>
  </si>
  <si>
    <t>Por parte del oficial de división, que tuviera un tiempo para hablar con cada uno de sus cadetes para generar un ambiente de confianza y de esta manera las personas que sean víctimas de alguna de las situaciones mencionadas anteriormente, se la puedan comunicar de manera más cómoda.</t>
  </si>
  <si>
    <t>2023/08/19 1:36:01 p. m. GMT-4</t>
  </si>
  <si>
    <t>Dar charlas sobre el tema</t>
  </si>
  <si>
    <t>2023/08/19 1:37:57 p. m. GMT-4</t>
  </si>
  <si>
    <t xml:space="preserve">No sido testigo de este tipo de conductas pero como sugerencia de preevencion de la misma se pueden realizar algunas horas de clases o charlas divicionales respecto a la situacion </t>
  </si>
  <si>
    <t>2023/08/19 1:38:04 p. m. GMT-4</t>
  </si>
  <si>
    <t>Hacer charlas divisionales y como generaciones para reflexionar sobre los aspectos requeridos.</t>
  </si>
  <si>
    <t>2023/08/19 1:40:56 p. m. GMT-4</t>
  </si>
  <si>
    <t>2023/08/19 1:46:59 p. m. GMT-4</t>
  </si>
  <si>
    <t xml:space="preserve">Los cadetes de la escuela no son informados sobre lo que ocurre y tampoco se les informa la verdad de lo ocurrido después de las investigaciones </t>
  </si>
  <si>
    <t xml:space="preserve">Charlas de profesionales </t>
  </si>
  <si>
    <t>2023/08/19 1:49:40 p. m. GMT-4</t>
  </si>
  <si>
    <t>Tener conocimiento sobre el buen cumplimiento de la ley, y cooperar con algun caso de acoso</t>
  </si>
  <si>
    <t>2023/08/19 1:51:06 p. m. GMT-4</t>
  </si>
  <si>
    <t>2023/08/19 1:52:51 p. m. GMT-4</t>
  </si>
  <si>
    <t>Expulsar de forma inmediata al acosador</t>
  </si>
  <si>
    <t xml:space="preserve">Expulsión de forma inmediata del acosador, mientras se esté el proceso tomar distancia. </t>
  </si>
  <si>
    <t>2023/08/19 1:55:17 p. m. GMT-4</t>
  </si>
  <si>
    <t xml:space="preserve">Sacar inmediatamente de la Escuela Naval a aquellos que son vistos haciendo dichos actos </t>
  </si>
  <si>
    <t>2023/08/19 2:03:47 p. m. GMT-4</t>
  </si>
  <si>
    <t>Cuando a alguien le duele alguna parte del cuero, o se siente mal, o no está de acuerdo a los ideales de un grupo, siempre hay comentarios de tipo homofobicos.</t>
  </si>
  <si>
    <t xml:space="preserve">Sancionar de forma más grave la situación de bullying y acoso.
</t>
  </si>
  <si>
    <t>2023/08/19 2:03:52 p. m. GMT-4</t>
  </si>
  <si>
    <t xml:space="preserve">Cuando dicen que una mujer usa muy apretado el pantalón para provocar y al hombre que lo usa apretado no le dicen nada, En asuntos profesionales cuando dicen “déjenla que es mujer no sabe”, Al momento de hacer deporte cuando no te dejan entrar a la banda de cajas o corneta porque eres mujer y no quieren mujeres, cuando te dicen que no puedes usar esa prenda porque estás provocando a los hombres, cuando retan a una mujer por usar calzas deportivas y al hombre que las usa no y la razón es porque la mujer intenta llamar la atención, en asuntos profesionales, cuando dicen “ a no tú no porque eres mujer” </t>
  </si>
  <si>
    <t xml:space="preserve">Porque tienden a no creerlo, para evitar problemas, para que después no miren mal, para que los oficiales después no crean que uno es alaraco </t>
  </si>
  <si>
    <t xml:space="preserve">Porque no quiero problemas, no creo que la escuela preste el apoyo que se debe y pienso que van a mirar mal los oficiales </t>
  </si>
  <si>
    <t>No creo que alguien que ha sufrido alguna de estas situaciones se siente con la seguridad de que la escuela lo va a apoyar</t>
  </si>
  <si>
    <t>Que los oficiales no hagan insinuaciones de que la mujer hace cosas para provocar a hombres o que los oficiales no hagan comentarios o acciones que denigren a la mujer ya que si los cadetes ven esas conductas de los oficiales la imitan o se burlan de las mujeres por esas conductas de ellos</t>
  </si>
  <si>
    <t>2023/08/19 2:07:21 p. m. GMT-4</t>
  </si>
  <si>
    <t xml:space="preserve">Fuera de la escuela </t>
  </si>
  <si>
    <t xml:space="preserve">Realizar charlas de estos temas que son parte de la realidad como sociedad, para lograr afrontar y eliminar estos tipos de problemas </t>
  </si>
  <si>
    <t>2023/08/19 2:10:24 p. m. GMT-4</t>
  </si>
  <si>
    <t>Protección a involucrados y seriedad del tema</t>
  </si>
  <si>
    <t>2023/08/19 2:11:17 p. m. GMT-4</t>
  </si>
  <si>
    <t>No hay ese tipo de conductas</t>
  </si>
  <si>
    <t>2023/08/19 2:13:03 p. m. GMT-4</t>
  </si>
  <si>
    <t xml:space="preserve">Aplicar expulsiones a personas que cometan acosos o abusos sexuales, ya que en realidad esas personas no cambian </t>
  </si>
  <si>
    <t>2023/08/19 2:19:19 p. m. GMT-4</t>
  </si>
  <si>
    <t>Realizar charlas con expertos para tomar conciencia de la situación que se puede vivir.</t>
  </si>
  <si>
    <t>2023/08/19 2:36:42 p. m. GMT-4</t>
  </si>
  <si>
    <t>asegurar que los que ejercen mando sean acordes a su moralidad y que no abusen de su poder si ellos actuan mal tambien</t>
  </si>
  <si>
    <t>2023/08/19 2:50:05 p. m. GMT-4</t>
  </si>
  <si>
    <t xml:space="preserve">En la que los cadetes masculinos menosprecian física y mentalmente a sus compañeras </t>
  </si>
  <si>
    <t xml:space="preserve">Informe la situación y no llegó a ninguna sanción </t>
  </si>
  <si>
    <t xml:space="preserve">Todo lo anterior </t>
  </si>
  <si>
    <t xml:space="preserve">Se pueden hacer la denuncias y después  quedan en nada </t>
  </si>
  <si>
    <t xml:space="preserve">Se debe tomar atribuciones por parte del mando, apartar a la victima de su agresor </t>
  </si>
  <si>
    <t>2023/08/19 2:54:35 p. m. GMT-4</t>
  </si>
  <si>
    <t xml:space="preserve">Tener en observación a los alumnos de la escuela y estar preguntando constantemente si han tenido conductas de otros pares que no son debidas </t>
  </si>
  <si>
    <t>2023/08/19 2:59:15 p. m. GMT-4</t>
  </si>
  <si>
    <t xml:space="preserve">Porque se han dado casos graves de acoso que no han resuelto e incluso el acosador sigue en la escuela sin mayores consecuencias. </t>
  </si>
  <si>
    <t>Un mayor control en verificar si los cadetes o brigadieres hacen un buen uso de su mando y mas instancias para que los menos antiguos puedan decir si algo les pareció inadecuado.</t>
  </si>
  <si>
    <t>2023/08/19 2:59:48 p. m. GMT-4</t>
  </si>
  <si>
    <t>Que se hagan charlas respecto a esto y otras cosas referentes aa educación sexual</t>
  </si>
  <si>
    <t>2023/08/19 3:03:35 p. m. GMT-4</t>
  </si>
  <si>
    <t xml:space="preserve">Charlas informativas </t>
  </si>
  <si>
    <t>2023/08/19 3:15:08 p. m. GMT-4</t>
  </si>
  <si>
    <t>Aumentar la vigilancia con más cámaras en sectores no tan comunes</t>
  </si>
  <si>
    <t>2023/08/19 3:19:00 p. m. GMT-4</t>
  </si>
  <si>
    <t>Dar a conocer sobre el tema y poder informarse mejor y tener más conciencia sobre esto.</t>
  </si>
  <si>
    <t>2023/08/19 3:19:15 p. m. GMT-4</t>
  </si>
  <si>
    <t>Educar con respecto al la ley</t>
  </si>
  <si>
    <t>2023/08/19 3:19:35 p. m. GMT-4</t>
  </si>
  <si>
    <t xml:space="preserve">Denunciar a la brevedad </t>
  </si>
  <si>
    <t>2023/08/19 3:20:40 p. m. GMT-4</t>
  </si>
  <si>
    <t xml:space="preserve">Mayor resguardo en las situaciones que empiezan a ocurrir dentro de la escuela </t>
  </si>
  <si>
    <t>2023/08/19 3:26:06 p. m. GMT-4</t>
  </si>
  <si>
    <t>Mayor investigación en los temas y resguardar más la información, que está no se filtre tanto porque se contaminan las versiones y al darse a conocer, se señala mucho a la víctima, provocando que esta no quiera seguir con el proceso. Mayor cercanía de los oficiales en el régimen de la escuela,</t>
  </si>
  <si>
    <t>2023/08/19 3:26:32 p. m. GMT-4</t>
  </si>
  <si>
    <t>Dar apoyo psicologico inmediato</t>
  </si>
  <si>
    <t>2023/08/19 3:26:48 p. m. GMT-4</t>
  </si>
  <si>
    <t xml:space="preserve">Por ejemplo al momento de mandar a comisión a alguien o solo por el hecho de ser mujer, no poder hacer cosas como flectar entre otras </t>
  </si>
  <si>
    <t xml:space="preserve">Tomar conciencia sobre estos temas y no ser más estrictos sobre el tema ya que en mi opinión al momento de uno ser estricto es donde el cadete le dan más ganas de hacer cosas de ese tipo solo por el hecho de que no se debería hacer, yo creo que deben haber charlas profesionales sobre este tema ya que mucha gente tiene miedo de hablar de esto en forma abierta y es algo que es súper normal </t>
  </si>
  <si>
    <t>2023/08/19 3:26:57 p. m. GMT-4</t>
  </si>
  <si>
    <t>Ningún lugar debería ser propicio para que se den están conductas, ya que esto depende de quien lo realiza y no del lugar.</t>
  </si>
  <si>
    <t>2023/08/19 3:27:13 p. m. GMT-4</t>
  </si>
  <si>
    <t>Una mayor masificación de información con respecto a este tema.</t>
  </si>
  <si>
    <t>2023/08/19 3:28:15 p. m. GMT-4</t>
  </si>
  <si>
    <t>Discusiones por temas deportivos, distinciones académicas o físicas, actividades profesionales</t>
  </si>
  <si>
    <t xml:space="preserve">Inter escuelas </t>
  </si>
  <si>
    <t xml:space="preserve">Acoso, proximidad física incómoda, comentarios inapropiados acerca de apariencias </t>
  </si>
  <si>
    <t xml:space="preserve">Para prevenir futuras conductas no deseadas se debe sancionar de manera estricta cuando ocurre para que los cadetes o brigadieres no lo tomen a la ligera </t>
  </si>
  <si>
    <t>2023/08/19 3:28:24 p. m. GMT-4</t>
  </si>
  <si>
    <t xml:space="preserve">Sancionar a los involucrados, y educar a los cadetes </t>
  </si>
  <si>
    <t>2023/08/19 3:29:19 p. m. GMT-4</t>
  </si>
  <si>
    <t xml:space="preserve">En mi opinión no tengo ninguna sugerencia ya que la escuela hace bien en informar sobre qué hacer en caso de que pasen estas acciones. </t>
  </si>
  <si>
    <t>2023/08/19 3:29:27 p. m. GMT-4</t>
  </si>
  <si>
    <t>Otros</t>
  </si>
  <si>
    <t xml:space="preserve">No dejar los cosas a medias </t>
  </si>
  <si>
    <t>2023/08/19 3:29:35 p. m. GMT-4</t>
  </si>
  <si>
    <t>Mantener un buen ambiente, en el que se entienda que si bien por temas biológicos tanto Hombre como Mujeres somos distintos, lo cual solo se debería ver reflejado en el tema físico y nunca mental</t>
  </si>
  <si>
    <t>2023/08/19 3:29:36 p. m. GMT-4</t>
  </si>
  <si>
    <t>2023/08/19 3:29:58 p. m. GMT-4</t>
  </si>
  <si>
    <t>Apoyar al cuerpo de cadetes para que puedan hacer denuncias y  que estas puedan ser anónimas, para así no perjudicar al denunciante.</t>
  </si>
  <si>
    <t>2023/08/19 3:30:30 p. m. GMT-4</t>
  </si>
  <si>
    <t xml:space="preserve">Tener más prevención y mantener más informados a los cadetes respecto a este tema </t>
  </si>
  <si>
    <t>2023/08/19 3:30:37 p. m. GMT-4</t>
  </si>
  <si>
    <t xml:space="preserve">Mayor control por parte de los propios cadetes, y no normalizar ciertas actitudes entre el cuerpo de cadetes </t>
  </si>
  <si>
    <t>Hacer visible el tema, para que quien sufra de estos caso se sienta con confianza de denunciarlos</t>
  </si>
  <si>
    <t>2023/08/19 3:30:51 p. m. GMT-4</t>
  </si>
  <si>
    <t xml:space="preserve">Castigos severos </t>
  </si>
  <si>
    <t>2023/08/19 3:31:37 p. m. GMT-4</t>
  </si>
  <si>
    <t>Entregar información suficiente que pueda necesitar y ayudar a alguna persona víctima.</t>
  </si>
  <si>
    <t>2023/08/19 3:32:41 p. m. GMT-4</t>
  </si>
  <si>
    <t>Por solo el hecho de ser mujer, por ejemplo; si hay que limpiar, los hombres responden “ ya las mujeres si siempre a sido su rol “ o “ no deberían estar acá “</t>
  </si>
  <si>
    <t xml:space="preserve">Hablar directamente con la persona </t>
  </si>
  <si>
    <t xml:space="preserve">Trinquete </t>
  </si>
  <si>
    <t xml:space="preserve">Porque muchas veces no se toman con tanta importancia de lo que debería ser o dejan pasar mucho tiempo </t>
  </si>
  <si>
    <t xml:space="preserve">Charlas direccionadas hacia los hombres </t>
  </si>
  <si>
    <t>2023/08/19 3:33:12 p. m. GMT-4</t>
  </si>
  <si>
    <t xml:space="preserve">Aumentar la conciencia de género </t>
  </si>
  <si>
    <t>2023/08/19 3:33:30 p. m. GMT-4</t>
  </si>
  <si>
    <t xml:space="preserve">Es común escuchar discriminación de género cuando se habla de la ficha de capacidad física por ejemplo </t>
  </si>
  <si>
    <t>incentivar mediante charlas dictadas por profesionales en el tema</t>
  </si>
  <si>
    <t>2023/08/19 3:34:44 p. m. GMT-4</t>
  </si>
  <si>
    <t xml:space="preserve">Que la comunicación con los oficiales de división sea mas directa y no por medio de los brigadieres   </t>
  </si>
  <si>
    <t>2023/08/19 3:34:59 p. m. GMT-4</t>
  </si>
  <si>
    <t>Creo que sería significativo realizar espacios como con los grupos del curso SENDA dando espacio a los cadetes a relacionarse entre sí y comentar sus experiencias.</t>
  </si>
  <si>
    <t>2023/08/19 3:35:12 p. m. GMT-4</t>
  </si>
  <si>
    <t xml:space="preserve">trabajar con la confianza los cadetes para que pueda exponer su caso , en el momento del que sea requerido y así evitar malas condiciones, crear actividades donde se pueda realizar camaradería y fortalecer la relación en el ambiente laboral como estudiantil </t>
  </si>
  <si>
    <t>2023/08/19 3:35:44 p. m. GMT-4</t>
  </si>
  <si>
    <t xml:space="preserve">Hay situaciones que como testigo podría malinterpretar, por lo que intentaría hablar con la víctima sobre lo ocurrido, y en caso de efectivamente haberse sentido acosada, apoyarla para que informe por su cuenta primero, si veo que el acoso persiste ahí si informaría </t>
  </si>
  <si>
    <t>La discriminación por género, específicamente a las mujeres es algo que sigue presente en la escuela. Basta con pasear por los distintos entrepuentes o conversaciones entre grupos de hombres para escuchar comentarios contra las mujeres, ya sea porque “no deberían estar en la escuela” o sobre su aspecto físico</t>
  </si>
  <si>
    <t xml:space="preserve">Hacerle entender al cuerpo de cadetes que todos remamos hacia el mismo lado, tanto hombres como mujeres. Además enseñarles que no está bien opinar del cuerpo ni condiciones físicas de otras personas, ya sea porque les gusta esa persona o lo contrario. Para ellos no basta una clase magistral ni un par de charlas divisionales, hay que ir más allá </t>
  </si>
  <si>
    <t>2023/08/19 3:38:02 p. m. GMT-4</t>
  </si>
  <si>
    <t>No esconder los hechos al cuerpo de cadetes, para hacer ver que pasan ese tipo de cosas y que se deben erradicar.</t>
  </si>
  <si>
    <t>2023/08/19 3:38:47 p. m. GMT-4</t>
  </si>
  <si>
    <t>2023/08/19 3:39:47 p. m. GMT-4</t>
  </si>
  <si>
    <t>Expulsar a la persona por aquella falta, siempre y cuando se tenga un buen nivel de certeza</t>
  </si>
  <si>
    <t>Porque sienso testigo de todas formas me meto en problemas</t>
  </si>
  <si>
    <t>Por que es interpretable</t>
  </si>
  <si>
    <t>Expulsar a los acosadores</t>
  </si>
  <si>
    <t>2023/08/19 3:42:30 p. m. GMT-4</t>
  </si>
  <si>
    <t>Intervenir apenas haya alguna sospecha</t>
  </si>
  <si>
    <t>2023/08/19 3:42:38 p. m. GMT-4</t>
  </si>
  <si>
    <t xml:space="preserve">Incrementar sanciones a los agresores y motivar más a las víctimas a hacer las denuncias correspondientes brindándole apoyo. </t>
  </si>
  <si>
    <t>2023/08/19 3:42:46 p. m. GMT-4</t>
  </si>
  <si>
    <t xml:space="preserve">Más charlas y actividades que involucren estos temas en particular </t>
  </si>
  <si>
    <t>2023/08/19 3:43:20 p. m. GMT-4</t>
  </si>
  <si>
    <t xml:space="preserve">Ninguna actividad </t>
  </si>
  <si>
    <t>Tener algún tipo de documento o charla dentro de la escuela, que tenga relación a todo esto.</t>
  </si>
  <si>
    <t>2023/08/19 3:44:40 p. m. GMT-4</t>
  </si>
  <si>
    <t xml:space="preserve">Aprender a respetar a todos e inculcar los principios y valores de casa </t>
  </si>
  <si>
    <t>2023/08/19 3:47:10 p. m. GMT-4</t>
  </si>
  <si>
    <t xml:space="preserve">Haría más charlas sobre el tema y penalizar más duramente la conducta no deseada. </t>
  </si>
  <si>
    <t>2023/08/19 3:50:39 p. m. GMT-4</t>
  </si>
  <si>
    <t>Que los cadetes sepan que estamos en la Escuela Naval y que nos están preparando para la guerra y al mismo tiempo para ser caballeros y damas, es por eso que es importante lograr que los cadetes le tomen el peso de lo que conlleva ser un Oficial de Marina.</t>
  </si>
  <si>
    <t>2023/08/19 3:51:15 p. m. GMT-4</t>
  </si>
  <si>
    <t>Fomentar que las personas afectadas informen de manera oportuna y establecer una red que pueda investigar y encontrar este tipo de casos con anticipad</t>
  </si>
  <si>
    <t>2023/08/19 3:55:48 p. m. GMT-4</t>
  </si>
  <si>
    <t>Sanciones correspondientes acorde al daño cometido</t>
  </si>
  <si>
    <t>2023/08/19 3:56:35 p. m. GMT-4</t>
  </si>
  <si>
    <t xml:space="preserve">Una intervención grupal activa </t>
  </si>
  <si>
    <t xml:space="preserve">Patios, lugares fuera de la escuela y estacionamiento </t>
  </si>
  <si>
    <t xml:space="preserve">Donde se vea presencia de Alcohol </t>
  </si>
  <si>
    <t>Una vez demostrado el acoso se debería tomar medidas drásticas, incluso a la expulsión, no un castigo o arresto.</t>
  </si>
  <si>
    <t xml:space="preserve">Todas las anteriores </t>
  </si>
  <si>
    <t>Sugiero una investigación y demostración efectiva para luego tomar decisiones drásticas que puedas llevar a la expulsión de la escuela, en caso de que la victima no tenga la razón y acusó a alguien falsamente, tomar la mismas medidas y también llegar a la expulsión por tal acusación.</t>
  </si>
  <si>
    <t>2023/08/19 4:05:23 p. m. GMT-4</t>
  </si>
  <si>
    <t>Dar charlas sobre acoso sexual y sus consecuencias</t>
  </si>
  <si>
    <t>2023/08/19 4:06:18 p. m. GMT-4</t>
  </si>
  <si>
    <t>2023/08/19 4:06:58 p. m. GMT-4</t>
  </si>
  <si>
    <t>Ser mas estricto en cuanto a la disciplina para reforzar el respeto entre menos y mas antiguo</t>
  </si>
  <si>
    <t>2023/08/19 4:07:28 p. m. GMT-4</t>
  </si>
  <si>
    <t>No ha ocurrido</t>
  </si>
  <si>
    <t>Si lo haría</t>
  </si>
  <si>
    <t>Dar espacios para expresarse y dar a conocer este tipo de problemas</t>
  </si>
  <si>
    <t>2023/08/19 4:11:14 p. m. GMT-4</t>
  </si>
  <si>
    <t>Pudor</t>
  </si>
  <si>
    <t xml:space="preserve">Prestar más atención </t>
  </si>
  <si>
    <t>2023/08/19 4:11:59 p. m. GMT-4</t>
  </si>
  <si>
    <t>Estar atentos a los cadetes, a las conductas inusuales que tengan, ya que, no todos tendrían la valentía de denunciar algún acoso.</t>
  </si>
  <si>
    <t>2023/08/19 4:12:24 p. m. GMT-4</t>
  </si>
  <si>
    <t xml:space="preserve">No encuentro que se den </t>
  </si>
  <si>
    <t xml:space="preserve">No tengo sugerencias </t>
  </si>
  <si>
    <t>2023/08/19 4:12:28 p. m. GMT-4</t>
  </si>
  <si>
    <t>2023/08/19 4:13:48 p. m. GMT-4</t>
  </si>
  <si>
    <t>Que se de a conocer si ocurre un mal trato o molestia en un corto plazo al mando</t>
  </si>
  <si>
    <t>2023/08/19 4:13:55 p. m. GMT-4</t>
  </si>
  <si>
    <t>Una charla al cuerpo de cadetes</t>
  </si>
  <si>
    <t>2023/08/19 4:14:49 p. m. GMT-4</t>
  </si>
  <si>
    <t xml:space="preserve">no tengo ninguna sugerencia </t>
  </si>
  <si>
    <t>2023/08/19 4:18:45 p. m. GMT-4</t>
  </si>
  <si>
    <t xml:space="preserve">Dar charlas </t>
  </si>
  <si>
    <t>2023/08/19 4:19:43 p. m. GMT-4</t>
  </si>
  <si>
    <t>2023/08/19 4:21:24 p. m. GMT-4</t>
  </si>
  <si>
    <t>Comisiones en donde solo eligen hombres.</t>
  </si>
  <si>
    <t>Redes sociales</t>
  </si>
  <si>
    <t>Miedo a que no me creyeran</t>
  </si>
  <si>
    <t xml:space="preserve">Charlas y conferencias mixtas. Además, charlas a las cadetes femeninas sobre acoso y abuso en sus distintos ámbitos para que ellas sean capaces de reconocer este mismo y hacer las denuncias correspondientes al mando. Principalmente las haría a las cadetes femeninas porque en términos estadísticos somos, como género, las más vulnerables. </t>
  </si>
  <si>
    <t>2023/08/19 4:21:41 p. m. GMT-4</t>
  </si>
  <si>
    <t>Por que tendría temor a que me culpen por provocar de cierta manera e incluso ser sancionada por lo mismo</t>
  </si>
  <si>
    <t>Por temor a que "me hicieran la carrera más difícil" o influyeran en mi futuro</t>
  </si>
  <si>
    <t>Que se le crea a los involucrados hasta que se demuestre que pasó realmente</t>
  </si>
  <si>
    <t>2023/08/19 4:23:10 p. m. GMT-4</t>
  </si>
  <si>
    <t xml:space="preserve">Ninguno </t>
  </si>
  <si>
    <t>Creo que la escuela tiene un buen ambiente y no da lugar y espacio para conductas no deseadas.</t>
  </si>
  <si>
    <t>2023/08/19 4:23:28 p. m. GMT-4</t>
  </si>
  <si>
    <t>Hacer más charlas para que quede claro que es acoso y que no, ya que según el contexto social actual, y la desinformación, es fácil acusar a alguien de acoso, manchar su imagen y salir impune</t>
  </si>
  <si>
    <t>2023/08/19 4:25:58 p. m. GMT-4</t>
  </si>
  <si>
    <t xml:space="preserve">Realizaria formas de prevencion de acoso para que los cadetes tomen conocimiento </t>
  </si>
  <si>
    <t>2023/08/19 4:30:18 p. m. GMT-4</t>
  </si>
  <si>
    <t>Dejar recalcado que cualquier clase de conducta de ese estilo no ewta bien y sera sansionada, sabiendo que cualquiera que este en conocimiento de una situacion asi debe informarlo.</t>
  </si>
  <si>
    <t>2023/08/19 4:32:33 p. m. GMT-4</t>
  </si>
  <si>
    <t xml:space="preserve">Charlas con gente experta en el asunto y asimismo con carabineros </t>
  </si>
  <si>
    <t>2023/08/19 4:32:37 p. m. GMT-4</t>
  </si>
  <si>
    <t xml:space="preserve">Motivar a informar estas conductas </t>
  </si>
  <si>
    <t>2023/08/19 4:32:44 p. m. GMT-4</t>
  </si>
  <si>
    <t>Realizar charlas respecto a ese tema</t>
  </si>
  <si>
    <t>2023/08/19 4:32:53 p. m. GMT-4</t>
  </si>
  <si>
    <t>Charlas con profesionales</t>
  </si>
  <si>
    <t>2023/08/19 4:38:14 p. m. GMT-4</t>
  </si>
  <si>
    <t>Seguir castigando duramente y poner enfasis en la investigación de casos para verificar si efectivamente estan ocurriendo</t>
  </si>
  <si>
    <t>2023/08/19 4:38:37 p. m. GMT-4</t>
  </si>
  <si>
    <t>por que la sanción debería ser mucho más dura</t>
  </si>
  <si>
    <t xml:space="preserve">expulsar a la persona </t>
  </si>
  <si>
    <t>solo hablar mas del tema</t>
  </si>
  <si>
    <t>2023/08/19 4:40:27 p. m. GMT-4</t>
  </si>
  <si>
    <t>Mantener un ambiente respetuoso entre ambos géneros, y fortalecer la lealtad y confianza entre cadetes, brigadieres y oficiales, para que en el caso de que ocurra alguna situación, la victima pueda tener confianza en su conducto regular</t>
  </si>
  <si>
    <t>2023/08/19 4:42:18 p. m. GMT-4</t>
  </si>
  <si>
    <t xml:space="preserve">Denunciar los casos por mas mínimos que sean </t>
  </si>
  <si>
    <t>2023/08/19 4:43:30 p. m. GMT-4</t>
  </si>
  <si>
    <t xml:space="preserve">mas charlas presenciales </t>
  </si>
  <si>
    <t>2023/08/19 4:44:10 p. m. GMT-4</t>
  </si>
  <si>
    <t xml:space="preserve">Tener charlas que nos ayuden a prevenir este tipo de situaciones. </t>
  </si>
  <si>
    <t>2023/08/19 4:44:13 p. m. GMT-4</t>
  </si>
  <si>
    <t>Enseñar mediane charlas la conducta laboral entre hombres y mujeres</t>
  </si>
  <si>
    <t>2023/08/19 4:44:45 p. m. GMT-4</t>
  </si>
  <si>
    <t xml:space="preserve">En comentarios de mis compañeros y gente de la armada </t>
  </si>
  <si>
    <t>Informar mas de estos temas a toda la Armada en general y dar a conocer que los dos géneros tienen gran valor.</t>
  </si>
  <si>
    <t>2023/08/19 4:44:48 p. m. GMT-4</t>
  </si>
  <si>
    <t>Hablar abiertamente sobre el tema para que no sea un tema sensible y se puede hablar sin miedo a que pase algo</t>
  </si>
  <si>
    <t>2023/08/19 4:46:29 p. m. GMT-4</t>
  </si>
  <si>
    <t xml:space="preserve">No he evidenciado </t>
  </si>
  <si>
    <t>Respondí si</t>
  </si>
  <si>
    <t xml:space="preserve">Respondí si </t>
  </si>
  <si>
    <t xml:space="preserve">No he sufrido ni sido testigo </t>
  </si>
  <si>
    <t xml:space="preserve">Es efectiva </t>
  </si>
  <si>
    <t xml:space="preserve">Opino que se debe reforzar el ámbito de otorgar conocimiento de este tema a los cadetes </t>
  </si>
  <si>
    <t>2023/08/19 4:47:43 p. m. GMT-4</t>
  </si>
  <si>
    <t xml:space="preserve">Sanciones </t>
  </si>
  <si>
    <t>2023/08/19 4:49:27 p. m. GMT-4</t>
  </si>
  <si>
    <t>Más sanciones</t>
  </si>
  <si>
    <t>2023/08/19 4:49:54 p. m. GMT-4</t>
  </si>
  <si>
    <t xml:space="preserve">Mayor vigilancia </t>
  </si>
  <si>
    <t>2023/08/19 4:50:32 p. m. GMT-4</t>
  </si>
  <si>
    <t>Cuando en el raid costero de mi año, mi puesto fue cocinar todos los ranchos, con la razón de no tener fuerza suficiente para realizar las maniobras como el resto que eran cadetes masculinos.</t>
  </si>
  <si>
    <t xml:space="preserve">Capacitaciones a los profesores y oficiales, para posterior realizar las charlas y conferencias </t>
  </si>
  <si>
    <t>Salas de clases</t>
  </si>
  <si>
    <t>Verificar que todos los cadetes sepan que actitudes, pueden considerarse acoso y que estén al tanto de las consecuencias.</t>
  </si>
  <si>
    <t>2023/08/19 4:50:33 p. m. GMT-4</t>
  </si>
  <si>
    <t>Cuerpo de guardia</t>
  </si>
  <si>
    <t>Mayor vigilancia entre los superiores cadetes antiguos</t>
  </si>
  <si>
    <t>2023/08/19 4:55:14 p. m. GMT-4</t>
  </si>
  <si>
    <t>Charlas a los cadetes</t>
  </si>
  <si>
    <t>2023/08/19 4:57:03 p. m. GMT-4</t>
  </si>
  <si>
    <t>2023/08/19 4:57:04 p. m. GMT-4</t>
  </si>
  <si>
    <t xml:space="preserve">Evitar lugares en los cuales ya han ocurrido estos eventos </t>
  </si>
  <si>
    <t>2023/08/19 4:57:29 p. m. GMT-4</t>
  </si>
  <si>
    <t xml:space="preserve">Hacer más charlas sobre la sexualidad </t>
  </si>
  <si>
    <t>2023/08/19 4:57:55 p. m. GMT-4</t>
  </si>
  <si>
    <t>Que los brigadieres de escuadra estén más atentos con sus cadetes para generar la confianza necesaria para hablar con ellos en cualquier situación y prestar atención a la interacción entre cadetes.</t>
  </si>
  <si>
    <t>2023/08/19 5:00:21 p. m. GMT-4</t>
  </si>
  <si>
    <t>Charlas divisionales, conversar sobre la importancia de no discriminar ni acosar ni violentar, hablar de las diferentes formas de acoso etc</t>
  </si>
  <si>
    <t>2023/08/19 5:04:34 p. m. GMT-4</t>
  </si>
  <si>
    <t>Eventos entre cadetes/carretes</t>
  </si>
  <si>
    <t>Dar la opción de, en casos de acosó en los que esté involucrado alguien de una mayor antigüedad, saltar la cadena de mando hasta la siguiente antigüedad. Por ejempo, si se trata de un brigadier, que la persona involucrada informe directamente con un teniente, para de esta manera impedir la opción de encubrimiento entre brigadieres.</t>
  </si>
  <si>
    <t>2023/08/19 5:08:43 p. m. GMT-4</t>
  </si>
  <si>
    <t xml:space="preserve">Tener mayor investigación y poca divulgación de los hechos </t>
  </si>
  <si>
    <t>2023/08/19 5:15:54 p. m. GMT-4</t>
  </si>
  <si>
    <t>Aumentar actividades</t>
  </si>
  <si>
    <t>2023/08/19 5:17:58 p. m. GMT-4</t>
  </si>
  <si>
    <t xml:space="preserve">Charlas divisionales, hablar de los diferentes formas de acoso o discrimination y sus sanciones </t>
  </si>
  <si>
    <t>2023/08/19 5:28:49 p. m. GMT-4</t>
  </si>
  <si>
    <t xml:space="preserve">Dar a conocer a los cadetes a través de charlas la existencia de esta ley y velar por su cumplimiento </t>
  </si>
  <si>
    <t>2023/08/19 5:31:05 p. m. GMT-4</t>
  </si>
  <si>
    <t>Charlas sobre el tema y posibles consecuencias</t>
  </si>
  <si>
    <t>2023/08/19 5:31:45 p. m. GMT-4</t>
  </si>
  <si>
    <t>Charlas o cursos para prevenir este tipo de situaciones y tener sanciones correspondientes a la gravedad de la situación.</t>
  </si>
  <si>
    <t>2023/08/19 5:34:57 p. m. GMT-4</t>
  </si>
  <si>
    <t>Que hayan mas personal de psicologia y mas charlas respecto a abusos y discriminacion.</t>
  </si>
  <si>
    <t>2023/08/19 5:50:02 p. m. GMT-4</t>
  </si>
  <si>
    <t>Investigación a fondo del tema consultando con todos los involucrados, posibles involucrados o testigos</t>
  </si>
  <si>
    <t>2023/08/19 5:50:04 p. m. GMT-4</t>
  </si>
  <si>
    <t>2023/08/19 5:51:10 p. m. GMT-4</t>
  </si>
  <si>
    <t xml:space="preserve">Integrar charlas sobre el tema, de manera que este en conocimiento todos las concecuencias que dichos actos pueden provocar sobre la víctima </t>
  </si>
  <si>
    <t>2023/08/19 5:52:25 p. m. GMT-4</t>
  </si>
  <si>
    <t>Cajas de escalas</t>
  </si>
  <si>
    <t>Dejar en claro a los cadetes que si se ven involucrados en este tipo faltas, serán gravemente sancionados</t>
  </si>
  <si>
    <t>2023/08/19 5:53:29 p. m. GMT-4</t>
  </si>
  <si>
    <t xml:space="preserve">Fomentar las charlas </t>
  </si>
  <si>
    <t>2023/08/19 5:54:18 p. m. GMT-4</t>
  </si>
  <si>
    <t>En clases, en formaciones, en embarcos, etc</t>
  </si>
  <si>
    <t>Porque no tengo la confianza suficiente con el mando, además de que en la escuela se juzga mucho mas a una mujer que a un hombre</t>
  </si>
  <si>
    <t>Por miedo</t>
  </si>
  <si>
    <t>No sirve de nada tomas medidas que luego cuando se informa la situación no se hace nada al respecto</t>
  </si>
  <si>
    <t>Que se sepa que existiendo un caso de este tipo la sanción si será acorde a la conducta no deseada</t>
  </si>
  <si>
    <t>2023/08/19 5:57:07 p. m. GMT-4</t>
  </si>
  <si>
    <t xml:space="preserve">Ni uno </t>
  </si>
  <si>
    <t>Lo hablaría primero con el imbolucrado para que el salga solo (si no ocurre esto si lo denuncio)</t>
  </si>
  <si>
    <t>P</t>
  </si>
  <si>
    <t>2023/08/19 6:05:29 p. m. GMT-4</t>
  </si>
  <si>
    <t xml:space="preserve">Charlas con expertos </t>
  </si>
  <si>
    <t>2023/08/19 6:09:42 p. m. GMT-4</t>
  </si>
  <si>
    <t xml:space="preserve">Realizar más charlas acerca de estos temas, que para muchos quizás no son de gran importancia, pero si son de gran importancia cuando una persona x es afectada, y nos damos cuenta que ya es muy tarde para solucionarlo </t>
  </si>
  <si>
    <t>2023/08/19 6:24:27 p. m. GMT-4</t>
  </si>
  <si>
    <t>Una buena comprensión y seguimiento del conducto regular por parte de los brigadieres al dar a conocer los echos que los/as cadetes informan, y de ser necesario, la posibilidad de poder hablar directamente y sin demasiada formalidad con los oficiales que se tenga confianza por parte del cadete afectado, ya que en muchos casos, los cadetes no presentan la confianza suficiente para informar a los brigadieres por la cercanía que estos presentan con el acosador.</t>
  </si>
  <si>
    <t>2023/08/19 6:24:52 p. m. GMT-4</t>
  </si>
  <si>
    <t>2023/08/19 6:29:21 p. m. GMT-4</t>
  </si>
  <si>
    <t xml:space="preserve">Informar más </t>
  </si>
  <si>
    <t>2023/08/19 6:30:15 p. m. GMT-4</t>
  </si>
  <si>
    <t>No sé me ocurren por el momento</t>
  </si>
  <si>
    <t>2023/08/19 6:32:33 p. m. GMT-4</t>
  </si>
  <si>
    <t xml:space="preserve">Informar más sobre este tema </t>
  </si>
  <si>
    <t>2023/08/19 6:40:17 p. m. GMT-4</t>
  </si>
  <si>
    <t>Clases magistrales y charlas con expertos que enseñen y demuestren las consecuencias que traen este tipo de actos, tanto para el afectado como para el abusador.</t>
  </si>
  <si>
    <t>2023/08/19 6:40:33 p. m. GMT-4</t>
  </si>
  <si>
    <t xml:space="preserve">Restricciones más severas respecto al contacto físico </t>
  </si>
  <si>
    <t>2023/08/19 6:42:34 p. m. GMT-4</t>
  </si>
  <si>
    <t xml:space="preserve">Enseñarle al Cuerpo de Cadetes, sobre esta ley para el conocimiento, sobre los procedimientos que se deben realizar si uno es victima o testigo de algun caso. </t>
  </si>
  <si>
    <t>2023/08/19 6:42:42 p. m. GMT-4</t>
  </si>
  <si>
    <t>Penalizar a los que participen</t>
  </si>
  <si>
    <t>2023/08/19 6:45:35 p. m. GMT-4</t>
  </si>
  <si>
    <t>2023/08/19 6:49:32 p. m. GMT-4</t>
  </si>
  <si>
    <t xml:space="preserve">Dar un mayor resguardo a la víctima y apoyo psicologico </t>
  </si>
  <si>
    <t>2023/08/19 7:00:08 p. m. GMT-4</t>
  </si>
  <si>
    <t>Mayores reuniones divisionales</t>
  </si>
  <si>
    <t>2023/08/19 7:00:27 p. m. GMT-4</t>
  </si>
  <si>
    <t xml:space="preserve">Recomendaría tener un procedimiento correcto ante estas situaciones </t>
  </si>
  <si>
    <t>2023/08/19 7:02:09 p. m. GMT-4</t>
  </si>
  <si>
    <t>Trinquete</t>
  </si>
  <si>
    <t xml:space="preserve">Sancion grave
</t>
  </si>
  <si>
    <t>2023/08/19 7:02:48 p. m. GMT-4</t>
  </si>
  <si>
    <t>Que los brigadieres de escuadra tengan tiempo para hablar con sus cadetes aunque sea 1 vez al mes para ir viendo cómo están y si están bien</t>
  </si>
  <si>
    <t>2023/08/19 7:03:33 p. m. GMT-4</t>
  </si>
  <si>
    <t>Más talleres</t>
  </si>
  <si>
    <t>2023/08/19 7:04:52 p. m. GMT-4</t>
  </si>
  <si>
    <t>2023/08/19 7:04:56 p. m. GMT-4</t>
  </si>
  <si>
    <t xml:space="preserve">Más información al respecto </t>
  </si>
  <si>
    <t>2023/08/19 7:05:32 p. m. GMT-4</t>
  </si>
  <si>
    <t>Educar en el respeto a las personas</t>
  </si>
  <si>
    <t>Educar al cuerpo de cadetes en el respeto a las personas</t>
  </si>
  <si>
    <t>2023/08/19 7:07:39 p. m. GMT-4</t>
  </si>
  <si>
    <t>Mayor divulgación de las normas institucionales</t>
  </si>
  <si>
    <t>2023/08/19 7:08:21 p. m. GMT-4</t>
  </si>
  <si>
    <t>No, depende de la gravedad</t>
  </si>
  <si>
    <t xml:space="preserve">Depende la gravedad </t>
  </si>
  <si>
    <t>sanciones fuertes</t>
  </si>
  <si>
    <t>2023/08/19 7:08:31 p. m. GMT-4</t>
  </si>
  <si>
    <t xml:space="preserve">Explicar bien en qué consisten, cuál es la sanción y que aplican en todo ámbito (dentro y fuera de la escuela) </t>
  </si>
  <si>
    <t>2023/08/19 7:08:52 p. m. GMT-4</t>
  </si>
  <si>
    <t>Estar mas atento en los cadetes</t>
  </si>
  <si>
    <t>2023/08/19 7:09:34 p. m. GMT-4</t>
  </si>
  <si>
    <t>2023/08/19 7:10:11 p. m. GMT-4</t>
  </si>
  <si>
    <t>2023/08/19 7:11:01 p. m. GMT-4</t>
  </si>
  <si>
    <t xml:space="preserve">Hace falta mayor información acerca del tema </t>
  </si>
  <si>
    <t>2023/08/19 7:11:02 p. m. GMT-4</t>
  </si>
  <si>
    <t xml:space="preserve">No involucrar libro de castigo </t>
  </si>
  <si>
    <t>2023/08/19 7:11:05 p. m. GMT-4</t>
  </si>
  <si>
    <t xml:space="preserve">Charlas dictadas por expertos </t>
  </si>
  <si>
    <t>2023/08/19 7:11:46 p. m. GMT-4</t>
  </si>
  <si>
    <t xml:space="preserve">Separar en todo ámbito al hombre de la mujer. </t>
  </si>
  <si>
    <t>2023/08/19 7:12:13 p. m. GMT-4</t>
  </si>
  <si>
    <t>2023/08/19 7:12:33 p. m. GMT-4</t>
  </si>
  <si>
    <t>2023/08/19 7:12:46 p. m. GMT-4</t>
  </si>
  <si>
    <t>Ser más incisivos a la hora de recaudar información y escuchar abiertamente cada testimonio</t>
  </si>
  <si>
    <t>2023/08/19 7:13:20 p. m. GMT-4</t>
  </si>
  <si>
    <t>confianza entre los cadetes y sus superiores</t>
  </si>
  <si>
    <t>2023/08/19 7:14:31 p. m. GMT-4</t>
  </si>
  <si>
    <t xml:space="preserve">Una brigadier entró al entrepuente masculino mientras cadetes se duchaban y no tuvo repercusión.  </t>
  </si>
  <si>
    <t xml:space="preserve">Ninguno. </t>
  </si>
  <si>
    <t xml:space="preserve">Porque la persona acusada ha vuelto ha tener este tipo de conductas y aún así sigue en la Escuela. </t>
  </si>
  <si>
    <t xml:space="preserve">Diferentes estímulos y Castigos severos por parte de la escuela frente a estos casos. </t>
  </si>
  <si>
    <t>2023/08/19 7:18:36 p. m. GMT-4</t>
  </si>
  <si>
    <t xml:space="preserve">Ser más reservado en el proceso </t>
  </si>
  <si>
    <t>2023/08/19 7:20:09 p. m. GMT-4</t>
  </si>
  <si>
    <t>estudiar mejor el perfil psicologico de los postulantes en ese ambito.</t>
  </si>
  <si>
    <t>se sabe de un claro caso de abuso sexual por parte del cadete Vaccarezza y al menos otros 2 casos de acoso sexual por parte de él mismo y sigue en la escuela, lo mismo con cadetes de tercero, brigadieres tanto masculinos como femeninas y no se ven medidas al respecto</t>
  </si>
  <si>
    <t xml:space="preserve">un proceso investigativo eficiente </t>
  </si>
  <si>
    <t>la unica forma de prevenir es conocer bien a quienes entren a la escuela naval, una persona que tiende a esas conductas no cambia para bien con el tiempo, para esto se podría hacer una entrevista psicológica o test enfocados a esas areas.</t>
  </si>
  <si>
    <t>2023/08/19 7:23:28 p. m. GMT-4</t>
  </si>
  <si>
    <t xml:space="preserve">Mantener una buena comunicación </t>
  </si>
  <si>
    <t>2023/08/19 7:23:42 p. m. GMT-4</t>
  </si>
  <si>
    <t xml:space="preserve">confianza entre los cadetes </t>
  </si>
  <si>
    <t>2023/08/19 7:29:54 p. m. GMT-4</t>
  </si>
  <si>
    <t>Sansiones mas estrictas</t>
  </si>
  <si>
    <t>2023/08/19 7:43:31 p. m. GMT-4</t>
  </si>
  <si>
    <t>2023/08/19 7:44:35 p. m. GMT-4</t>
  </si>
  <si>
    <t>Confianza de los cadetes para poder informar los distintos problemas que noten.</t>
  </si>
  <si>
    <t>2023/08/19 7:48:04 p. m. GMT-4</t>
  </si>
  <si>
    <t>2023/08/19 8:15:51 p. m. GMT-4</t>
  </si>
  <si>
    <t xml:space="preserve">Fomentar la buena conducta y el respeto </t>
  </si>
  <si>
    <t>2023/08/19 8:20:42 p. m. GMT-4</t>
  </si>
  <si>
    <t xml:space="preserve">Juntas divisionales </t>
  </si>
  <si>
    <t>2023/08/19 8:48:02 p. m. GMT-4</t>
  </si>
  <si>
    <t>Preferencias según sexo o mejor trato/ menos burlas</t>
  </si>
  <si>
    <t>Comentarios por lesiones</t>
  </si>
  <si>
    <t>Que se hable y advierta las consecuencias</t>
  </si>
  <si>
    <t>2023/08/19 8:48:57 p. m. GMT-4</t>
  </si>
  <si>
    <t xml:space="preserve">Seguir con castigos que hagan pagar a aquellos que realicen o sean protagonistas de confuctas de abuso </t>
  </si>
  <si>
    <t>2023/08/19 8:59:18 p. m. GMT-4</t>
  </si>
  <si>
    <t>Respetar el mando, y la relacion profesional de este</t>
  </si>
  <si>
    <t>2023/08/19 9:11:48 p. m. GMT-4</t>
  </si>
  <si>
    <t xml:space="preserve">Realizar charlas con respecto al tema de manera más seguida, en donde se hable del tema sin filtros, ya qué hay muchas gente que no sabe cuando una acción puede llegar a incomodar a alguien. De esta manera quedaría más claro el tema y podríamos evitar futuros conflictos. </t>
  </si>
  <si>
    <t>2023/08/20 6:19:42 a. m. GMT-4</t>
  </si>
  <si>
    <t>Charlas y difusión por R.R.S.S.</t>
  </si>
  <si>
    <t>2023/08/20 9:22:39 a. m. GMT-4</t>
  </si>
  <si>
    <t>Educar sobre el tema a los cadetes</t>
  </si>
  <si>
    <t>2023/08/21 10:07:34 p. m. GMT-4</t>
  </si>
  <si>
    <t xml:space="preserve">tener charlas divisiones </t>
  </si>
  <si>
    <t>2023/08/21 10:08:33 p. m. GMT-4</t>
  </si>
  <si>
    <t xml:space="preserve">Mantener informado al cadete sobre como actuar frente a un hecho de abuso </t>
  </si>
  <si>
    <t>2023/08/21 10:10:24 p. m. GMT-4</t>
  </si>
  <si>
    <t>Situaciones médicas</t>
  </si>
  <si>
    <t xml:space="preserve">Crear vínculos reales entre los estudiantes </t>
  </si>
  <si>
    <t>2023/08/21 10:19:40 p. m. GMT-4</t>
  </si>
  <si>
    <t>2023/08/17 8:57:06 a. m. GMT-4</t>
  </si>
  <si>
    <t>2023/08/17 9:00:24 a. m. GMT-4</t>
  </si>
  <si>
    <t>2023/08/17 9:06:45 a. m. GMT-4</t>
  </si>
  <si>
    <t>2023/08/17 9:07:46 a. m. GMT-4</t>
  </si>
  <si>
    <t>2023/08/17 9:11:24 a. m. GMT-4</t>
  </si>
  <si>
    <t>2023/08/17 9:15:08 a. m. GMT-4</t>
  </si>
  <si>
    <t>2023/08/17 9:19:12 a. m. GMT-4</t>
  </si>
  <si>
    <t>2023/08/17 9:26:02 a. m. GMT-4</t>
  </si>
  <si>
    <r>
      <rPr>
        <sz val="10"/>
        <color indexed="8"/>
        <rFont val="Helvetica Neue"/>
        <family val="2"/>
      </rPr>
      <t xml:space="preserve">Principalmente crear instancias en las </t>
    </r>
    <r>
      <rPr>
        <u/>
        <sz val="10"/>
        <color indexed="8"/>
        <rFont val="Helvetica Neue"/>
        <family val="2"/>
      </rPr>
      <t>cuales.se</t>
    </r>
    <r>
      <rPr>
        <sz val="10"/>
        <color indexed="8"/>
        <rFont val="Helvetica Neue"/>
        <family val="2"/>
      </rPr>
      <t xml:space="preserve"> pueda conversar el tema.y que esta sea en forma reciproca </t>
    </r>
  </si>
  <si>
    <t>2023/08/17 9:30:21 a. m. GMT-4</t>
  </si>
  <si>
    <t>2023/08/17 9:31:52 a. m. GMT-4</t>
  </si>
  <si>
    <t>2023/08/17 9:39:38 a. m. GMT-4</t>
  </si>
  <si>
    <t>2023/08/17 10:10:45 a. m. GMT-4</t>
  </si>
  <si>
    <t>2023/08/17 10:25:58 a. m. GMT-4</t>
  </si>
  <si>
    <t>2023/08/17 10:29:11 a. m. GMT-4</t>
  </si>
  <si>
    <t>2023/08/17 10:47:54 a. m. GMT-4</t>
  </si>
  <si>
    <t>2023/08/17 10:54:45 a. m. GMT-4</t>
  </si>
  <si>
    <t>2023/08/17 11:47:42 a. m. GMT-4</t>
  </si>
  <si>
    <t>2023/08/17 12:05:04 p. m. GMT-4</t>
  </si>
  <si>
    <t>2023/08/17 12:18:19 p. m. GMT-4</t>
  </si>
  <si>
    <t>2023/08/17 12:58:46 p. m. GMT-4</t>
  </si>
  <si>
    <t>2023/08/17 2:05:04 p. m. GMT-4</t>
  </si>
  <si>
    <t>2023/08/17 2:06:31 p. m. GMT-4</t>
  </si>
  <si>
    <t>2023/08/17 2:09:25 p. m. GMT-4</t>
  </si>
  <si>
    <t>2023/08/17 2:15:19 p. m. GMT-4</t>
  </si>
  <si>
    <t>2023/08/17 2:21:18 p. m. GMT-4</t>
  </si>
  <si>
    <t>2023/08/17 2:23:11 p. m. GMT-4</t>
  </si>
  <si>
    <t>2023/08/17 2:25:41 p. m. GMT-4</t>
  </si>
  <si>
    <t>2023/08/17 2:26:53 p. m. GMT-4</t>
  </si>
  <si>
    <t>2023/08/17 2:28:56 p. m. GMT-4</t>
  </si>
  <si>
    <t>2023/08/17 2:42:10 p. m. GMT-4</t>
  </si>
  <si>
    <t>2023/08/17 2:42:19 p. m. GMT-4</t>
  </si>
  <si>
    <t>2023/08/17 2:51:27 p. m. GMT-4</t>
  </si>
  <si>
    <t>2023/08/17 2:53:24 p. m. GMT-4</t>
  </si>
  <si>
    <t>2023/08/17 2:54:55 p. m. GMT-4</t>
  </si>
  <si>
    <t>2023/08/17 3:03:51 p. m. GMT-4</t>
  </si>
  <si>
    <t>2023/08/17 3:15:55 p. m. GMT-4</t>
  </si>
  <si>
    <t>2023/08/17 4:00:48 p. m. GMT-4</t>
  </si>
  <si>
    <t>2023/08/17 4:09:03 p. m. GMT-4</t>
  </si>
  <si>
    <t>2023/08/17 4:13:46 p. m. GMT-4</t>
  </si>
  <si>
    <t>2023/08/17 4:26:19 p. m. GMT-4</t>
  </si>
  <si>
    <t>2023/08/17 5:47:38 p. m. GMT-4</t>
  </si>
  <si>
    <t>2023/08/17 7:05:02 p. m. GMT-4</t>
  </si>
  <si>
    <t>2023/08/17 7:20:58 p. m. GMT-4</t>
  </si>
  <si>
    <t>2023/08/17 7:42:42 p. m. GMT-4</t>
  </si>
  <si>
    <t>2023/08/17 9:23:10 p. m. GMT-4</t>
  </si>
  <si>
    <t>2023/08/18 7:56:04 a. m. GMT-4</t>
  </si>
  <si>
    <t>2023/08/18 1:10:19 p. m. GMT-4</t>
  </si>
  <si>
    <t>Establecer mayores canales de información y charlas a la dotación y cuerpo de cadetes.</t>
  </si>
  <si>
    <t>2023/08/18 1:29:10 p. m. GMT-4</t>
  </si>
  <si>
    <t>Cultural</t>
  </si>
  <si>
    <t xml:space="preserve">Charlas frecuentes sobre convivencia </t>
  </si>
  <si>
    <t>2023/08/18 1:40:24 p. m. GMT-4</t>
  </si>
  <si>
    <t>Evitar dejar lugares con poca o nada concurrencia de más de 2 personas, normalmente hacer incapie y orientar a diario que no deben suceder ningún tipo de situaciones como las más arriba descritas.</t>
  </si>
  <si>
    <t>2023/08/18 2:25:58 p. m. GMT-4</t>
  </si>
  <si>
    <t>Charlas y conversatorio de concientizacion sobre discriminación en materia de diversidad de género y sexual</t>
  </si>
  <si>
    <t>2023/08/18 3:59:15 p. m. GMT-4</t>
  </si>
  <si>
    <t>En general no he apreciado conductas como las identificadas en esta encuesta, pero la reunión divisional franca y abierta ayuda a ambos (potencial agresor y/o víctima)</t>
  </si>
  <si>
    <t>2023/08/18 4:44:35 p. m. GMT-4</t>
  </si>
  <si>
    <t>Para no poner a la persona violentada en una situación que podría ser vulnerable o dañina para su estado emocional o mental.</t>
  </si>
  <si>
    <t>Difusión de información de una manera periódica y paulatina de manera permanente, hecha por estudiosos en la materia y distribuida en los lugares de mayor tránsito de la Escuela en los cuales sea notada.</t>
  </si>
  <si>
    <t>2023/08/18 6:06:07 p. m. GMT-4</t>
  </si>
  <si>
    <t>ninguna, está muy controlado</t>
  </si>
  <si>
    <t>2023/08/19 10:19:38 a. m. GMT-4</t>
  </si>
  <si>
    <t xml:space="preserve">Pienso que la educación sobre el tema, hace personas más conscientes. </t>
  </si>
  <si>
    <t>2023/08/21 6:59:49 a. m. GMT-4</t>
  </si>
  <si>
    <t>2023/08/21 10:01:52 a. m. GMT-4</t>
  </si>
  <si>
    <t xml:space="preserve">Hombres diciendo ser más aptos que mujeres para la labor de marinos </t>
  </si>
  <si>
    <t xml:space="preserve">Capacitaciones y charlas con expertos en el tema </t>
  </si>
  <si>
    <t>2023/08/21 10:04:32 a. m. GMT-4</t>
  </si>
  <si>
    <t>Reuniones de oficial de división con sus respectivos cadetes</t>
  </si>
  <si>
    <t>2023/08/21 10:14:36 a. m. GMT-4</t>
  </si>
  <si>
    <t>Hacer charlas, tanto al personal como a los cadetes, que traten sobre el tema y que principalmente desarrollen algún taller práctico.</t>
  </si>
  <si>
    <t>2023/08/21 10:20:31 a. m. GMT-4</t>
  </si>
  <si>
    <t>Educación continua</t>
  </si>
  <si>
    <t>2023/08/21 10:26:49 a. m. GMT-4</t>
  </si>
  <si>
    <t xml:space="preserve">Respeto entre todas las personas de la Escuela </t>
  </si>
  <si>
    <t>2023/08/21 11:13:27 a. m. GMT-4</t>
  </si>
  <si>
    <t xml:space="preserve">A las cadetes SAF se les indica permanentemente que hay más mujeres que hombres SAF. </t>
  </si>
  <si>
    <t>Hacer campañas preventivas. Difundir el protocolo. Hacer talleres a profesores, oficiales y cadetes (obligatorio).</t>
  </si>
  <si>
    <t>2023/08/21 11:19:42 a. m. GMT-4</t>
  </si>
  <si>
    <t>Difundir</t>
  </si>
  <si>
    <t>2023/08/21 11:21:37 a. m. GMT-4</t>
  </si>
  <si>
    <t>Aumentar las conferencias en las cuales se haga enfasis en las sanciones para los responsables.</t>
  </si>
  <si>
    <t>2023/08/21 11:23:50 a. m. GMT-4</t>
  </si>
  <si>
    <t>Porque no es una zona segura para mi</t>
  </si>
  <si>
    <t>Que los miembros de la escuela naval entiendan realmente los conceptos que implican esta ley y la directiva DGPA V-002 y que la apliquen en su diario vivir</t>
  </si>
  <si>
    <t>2023/08/21 11:31:20 a. m. GMT-4</t>
  </si>
  <si>
    <t>Recordar en las reuniones divisionales (cadetes) y con los profesores, la necesidad de dar cumplimiento a esta ley y las sanciones a la cual se expone quien la incumple.</t>
  </si>
  <si>
    <t>2023/08/21 11:35:42 a. m. GMT-4</t>
  </si>
  <si>
    <t xml:space="preserve">Talleres o charlas permanentes para toda la comunidad </t>
  </si>
  <si>
    <t>2023/08/21 11:43:41 a. m. GMT-4</t>
  </si>
  <si>
    <t>2023/08/21 11:44:01 a. m. GMT-4</t>
  </si>
  <si>
    <t>En el franco</t>
  </si>
  <si>
    <t>2023/08/21 11:55:08 a. m. GMT-4</t>
  </si>
  <si>
    <t xml:space="preserve">Trasparencia </t>
  </si>
  <si>
    <t>2023/08/21 4:15:14 p. m. GMT-4</t>
  </si>
  <si>
    <t>Un proceso formativo en el que se enfatice la estricta observancia de un actuar basado en principios, valores y patrones de conducta éticos</t>
  </si>
  <si>
    <t>2023/08/16 8:55:56 a. m. GMT-4</t>
  </si>
  <si>
    <t>2023/08/16 8:56:05 a. m. GMT-4</t>
  </si>
  <si>
    <t>2023/08/16 8:56:20 a. m. GMT-4</t>
  </si>
  <si>
    <t>2023/08/16 8:56:26 a. m. GMT-4</t>
  </si>
  <si>
    <t>2023/08/16 8:56:33 a. m. GMT-4</t>
  </si>
  <si>
    <t>2023/08/16 8:57:01 a. m. GMT-4</t>
  </si>
  <si>
    <t>2023/08/16 8:57:25 a. m. GMT-4</t>
  </si>
  <si>
    <t>2023/08/16 8:57:31 a. m. GMT-4</t>
  </si>
  <si>
    <t>2023/08/16 8:57:45 a. m. GMT-4</t>
  </si>
  <si>
    <t>2023/08/16 8:57:49 a. m. GMT-4</t>
  </si>
  <si>
    <t>2023/08/16 8:57:51 a. m. GMT-4</t>
  </si>
  <si>
    <t>2023/08/16 8:57:53 a. m. GMT-4</t>
  </si>
  <si>
    <t>2023/08/16 8:57:58 a. m. GMT-4</t>
  </si>
  <si>
    <t>2023/08/16 8:58:13 a. m. GMT-4</t>
  </si>
  <si>
    <t>2023/08/16 8:58:21 a. m. GMT-4</t>
  </si>
  <si>
    <t>2023/08/16 8:58:22 a. m. GMT-4</t>
  </si>
  <si>
    <t>2023/08/16 8:58:23 a. m. GMT-4</t>
  </si>
  <si>
    <t>2023/08/16 8:58:32 a. m. GMT-4</t>
  </si>
  <si>
    <t>2023/08/16 8:58:43 a. m. GMT-4</t>
  </si>
  <si>
    <t>2023/08/16 8:58:59 a. m. GMT-4</t>
  </si>
  <si>
    <t>2023/08/16 8:59:02 a. m. GMT-4</t>
  </si>
  <si>
    <t>2023/08/16 8:59:06 a. m. GMT-4</t>
  </si>
  <si>
    <t>2023/08/16 8:59:07 a. m. GMT-4</t>
  </si>
  <si>
    <t>2023/08/16 8:59:14 a. m. GMT-4</t>
  </si>
  <si>
    <t>2023/08/16 8:59:22 a. m. GMT-4</t>
  </si>
  <si>
    <t>2023/08/16 8:59:27 a. m. GMT-4</t>
  </si>
  <si>
    <t>2023/08/16 8:59:30 a. m. GMT-4</t>
  </si>
  <si>
    <t>2023/08/16 8:59:51 a. m. GMT-4</t>
  </si>
  <si>
    <t>2023/08/16 8:59:55 a. m. GMT-4</t>
  </si>
  <si>
    <t>2023/08/16 9:00:00 a. m. GMT-4</t>
  </si>
  <si>
    <t>2023/08/16 9:00:15 a. m. GMT-4</t>
  </si>
  <si>
    <t>2023/08/16 9:00:28 a. m. GMT-4</t>
  </si>
  <si>
    <t>2023/08/16 9:00:31 a. m. GMT-4</t>
  </si>
  <si>
    <t>2023/08/16 9:00:40 a. m. GMT-4</t>
  </si>
  <si>
    <t>2023/08/16 9:00:50 a. m. GMT-4</t>
  </si>
  <si>
    <t>2023/08/16 9:01:02 a. m. GMT-4</t>
  </si>
  <si>
    <t>2023/08/16 9:01:06 a. m. GMT-4</t>
  </si>
  <si>
    <t>2023/08/16 9:01:21 a. m. GMT-4</t>
  </si>
  <si>
    <t>2023/08/16 9:01:33 a. m. GMT-4</t>
  </si>
  <si>
    <t>2023/08/16 9:01:39 a. m. GMT-4</t>
  </si>
  <si>
    <t>2023/08/16 9:01:44 a. m. GMT-4</t>
  </si>
  <si>
    <t>2023/08/16 9:02:11 a. m. GMT-4</t>
  </si>
  <si>
    <t>2023/08/16 9:02:14 a. m. GMT-4</t>
  </si>
  <si>
    <t>2023/08/16 9:02:49 a. m. GMT-4</t>
  </si>
  <si>
    <t>2023/08/16 9:03:15 a. m. GMT-4</t>
  </si>
  <si>
    <t>Informe al mando y ellos no hicieron nada, contexto fue hace 10 años atrás</t>
  </si>
  <si>
    <t>2023/08/16 9:03:54 a. m. GMT-4</t>
  </si>
  <si>
    <t>2023/08/16 9:04:47 a. m. GMT-4</t>
  </si>
  <si>
    <t>2023/08/16 9:06:09 a. m. GMT-4</t>
  </si>
  <si>
    <t>2023/08/16 9:08:23 a. m. GMT-4</t>
  </si>
  <si>
    <t>2023/08/16 9:08:42 a. m. GMT-4</t>
  </si>
  <si>
    <t>2023/08/16 9:08:46 a. m. GMT-4</t>
  </si>
  <si>
    <t>2023/08/16 9:09:09 a. m. GMT-4</t>
  </si>
  <si>
    <t>2023/08/16 9:10:27 a. m. GMT-4</t>
  </si>
  <si>
    <t>2023/08/16 9:10:45 a. m. GMT-4</t>
  </si>
  <si>
    <t>2023/08/16 9:11:46 a. m. GMT-4</t>
  </si>
  <si>
    <t>2023/08/16 9:12:01 a. m. GMT-4</t>
  </si>
  <si>
    <t>2023/08/16 9:12:41 a. m. GMT-4</t>
  </si>
  <si>
    <t>2023/08/16 9:14:50 a. m. GMT-4</t>
  </si>
  <si>
    <t>2023/08/16 9:14:51 a. m. GMT-4</t>
  </si>
  <si>
    <t>2023/08/16 9:16:15 a. m. GMT-4</t>
  </si>
  <si>
    <t>2023/08/16 9:18:32 a. m. GMT-4</t>
  </si>
  <si>
    <t>2023/08/16 9:20:19 a. m. GMT-4</t>
  </si>
  <si>
    <t>2023/08/16 9:20:23 a. m. GMT-4</t>
  </si>
  <si>
    <t>2023/08/16 9:20:37 a. m. GMT-4</t>
  </si>
  <si>
    <t>2023/08/16 9:20:59 a. m. GMT-4</t>
  </si>
  <si>
    <t>2023/08/16 9:21:42 a. m. GMT-4</t>
  </si>
  <si>
    <t>2023/08/16 9:21:56 a. m. GMT-4</t>
  </si>
  <si>
    <t>2023/08/16 9:22:04 a. m. GMT-4</t>
  </si>
  <si>
    <t>2023/08/16 9:22:24 a. m. GMT-4</t>
  </si>
  <si>
    <t>2023/08/16 9:22:29 a. m. GMT-4</t>
  </si>
  <si>
    <t>2023/08/16 9:23:29 a. m. GMT-4</t>
  </si>
  <si>
    <t>2023/08/16 9:25:16 a. m. GMT-4</t>
  </si>
  <si>
    <t>2023/08/16 9:25:19 a. m. GMT-4</t>
  </si>
  <si>
    <t>2023/08/16 9:25:26 a. m. GMT-4</t>
  </si>
  <si>
    <t>2023/08/16 9:26:07 a. m. GMT-4</t>
  </si>
  <si>
    <t>2023/08/16 9:28:45 a. m. GMT-4</t>
  </si>
  <si>
    <t>2023/08/16 9:29:59 a. m. GMT-4</t>
  </si>
  <si>
    <t>2023/08/16 9:30:32 a. m. GMT-4</t>
  </si>
  <si>
    <t>2023/08/16 9:32:17 a. m. GMT-4</t>
  </si>
  <si>
    <t>2023/08/16 9:35:33 a. m. GMT-4</t>
  </si>
  <si>
    <t>2023/08/16 9:36:03 a. m. GMT-4</t>
  </si>
  <si>
    <t>2023/08/16 9:36:53 a. m. GMT-4</t>
  </si>
  <si>
    <t>2023/08/16 9:36:58 a. m. GMT-4</t>
  </si>
  <si>
    <t>2023/08/16 9:45:23 a. m. GMT-4</t>
  </si>
  <si>
    <t>2023/08/16 9:47:49 a. m. GMT-4</t>
  </si>
  <si>
    <t>2023/08/16 9:48:21 a. m. GMT-4</t>
  </si>
  <si>
    <t>2023/08/16 9:49:33 a. m. GMT-4</t>
  </si>
  <si>
    <t>2023/08/16 9:51:53 a. m. GMT-4</t>
  </si>
  <si>
    <t>2023/08/16 9:56:29 a. m. GMT-4</t>
  </si>
  <si>
    <t>2023/08/16 9:57:07 a. m. GMT-4</t>
  </si>
  <si>
    <t>2023/08/16 9:57:41 a. m. GMT-4</t>
  </si>
  <si>
    <t>2023/08/16 9:58:14 a. m. GMT-4</t>
  </si>
  <si>
    <t>2023/08/16 9:58:34 a. m. GMT-4</t>
  </si>
  <si>
    <t>2023/08/16 9:59:08 a. m. GMT-4</t>
  </si>
  <si>
    <t>2023/08/16 9:59:50 a. m. GMT-4</t>
  </si>
  <si>
    <t>2023/08/16 10:09:18 a. m. GMT-4</t>
  </si>
  <si>
    <t>2023/08/16 10:11:54 a. m. GMT-4</t>
  </si>
  <si>
    <t>2023/08/16 10:13:55 a. m. GMT-4</t>
  </si>
  <si>
    <t>2023/08/16 10:19:33 a. m. GMT-4</t>
  </si>
  <si>
    <t>2023/08/16 10:20:23 a. m. GMT-4</t>
  </si>
  <si>
    <t>2023/08/16 10:38:01 a. m. GMT-4</t>
  </si>
  <si>
    <t>2023/08/16 10:53:40 a. m. GMT-4</t>
  </si>
  <si>
    <t>2023/08/16 10:53:41 a. m. GMT-4</t>
  </si>
  <si>
    <t>2023/08/16 10:56:19 a. m. GMT-4</t>
  </si>
  <si>
    <t>2023/08/16 11:10:54 a. m. GMT-4</t>
  </si>
  <si>
    <t>2023/08/16 11:10:57 a. m. GMT-4</t>
  </si>
  <si>
    <t>2023/08/16 11:11:35 a. m. GMT-4</t>
  </si>
  <si>
    <t>2023/08/16 11:16:53 a. m. GMT-4</t>
  </si>
  <si>
    <t>2023/08/16 11:19:15 a. m. GMT-4</t>
  </si>
  <si>
    <t>2023/08/16 11:19:32 a. m. GMT-4</t>
  </si>
  <si>
    <t>2023/08/16 11:21:07 a. m. GMT-4</t>
  </si>
  <si>
    <t>2023/08/16 11:24:28 a. m. GMT-4</t>
  </si>
  <si>
    <t>2023/08/16 12:13:18 p. m. GMT-4</t>
  </si>
  <si>
    <t>2023/08/16 12:25:14 p. m. GMT-4</t>
  </si>
  <si>
    <t>2023/08/16 12:30:56 p. m. GMT-4</t>
  </si>
  <si>
    <t>2023/08/16 12:54:18 p. m. GMT-4</t>
  </si>
  <si>
    <t>2023/08/16 4:04:48 p. m. GMT-4</t>
  </si>
  <si>
    <t>2023/08/17 8:53:43 a. m. GMT-4</t>
  </si>
  <si>
    <t>2023/08/17 9:05:24 a. m. GMT-4</t>
  </si>
  <si>
    <t>2023/08/17 9:08:22 a. m. GMT-4</t>
  </si>
  <si>
    <t>2023/08/17 9:57:53 a. m. GMT-4</t>
  </si>
  <si>
    <t>2023/08/17 10:02:46 a. m. GMT-4</t>
  </si>
  <si>
    <t>2023/08/17 10:12:33 a. m. GMT-4</t>
  </si>
  <si>
    <t>2023/08/17 10:20:47 a. m. GMT-4</t>
  </si>
  <si>
    <t>2023/08/17 10:51:58 a. m. GMT-4</t>
  </si>
  <si>
    <t>2023/08/17 10:56:19 a. m. GMT-4</t>
  </si>
  <si>
    <t>2023/08/17 2:21:09 p. m. GMT-4</t>
  </si>
  <si>
    <t>2023/08/17 3:57:17 p. m. GMT-4</t>
  </si>
  <si>
    <t>2023/08/17 5:01:10 p. m. GMT-4</t>
  </si>
  <si>
    <t>2023/08/17 8:01:52 p. m. GMT-4</t>
  </si>
  <si>
    <t>2023/08/18 8:49:30 a. m. GMT-4</t>
  </si>
  <si>
    <t>2023/08/18 10:50:32 a. m. GMT-4</t>
  </si>
  <si>
    <t>2023/08/18 11:43:26 a. m. GMT-4</t>
  </si>
  <si>
    <t xml:space="preserve">Ninguna sugerencia </t>
  </si>
  <si>
    <t>2023/08/18 11:45:42 a. m. GMT-4</t>
  </si>
  <si>
    <t>El apoyo de los mandos es lo mas importante y la confianza con ellos para poder denunciar estos sucesos</t>
  </si>
  <si>
    <t>2023/08/18 11:53:29 a. m. GMT-4</t>
  </si>
  <si>
    <t>Reuniones con oficial de división, para tratar de forma más personalizada los temas respecto a la ley, con el objeto de aclarar dudas.</t>
  </si>
  <si>
    <t>2023/08/18 11:54:57 a. m. GMT-4</t>
  </si>
  <si>
    <t xml:space="preserve">Complementando las charlas de expertos, podrían efectuarse talleres culturizando las buenas prácticas entre géneros. </t>
  </si>
  <si>
    <t>2023/08/18 12:03:18 p. m. GMT-4</t>
  </si>
  <si>
    <t>Con la implementación de más charlas divisionales y/o charlas por expertos para toda la dotación.</t>
  </si>
  <si>
    <t>2023/08/18 12:07:49 p. m. GMT-4</t>
  </si>
  <si>
    <t>Evaluación psicológica para el personal resguardando posibles conductas de evasión de la presente ley tanto en ámbito laboral como personal, objetivo evitar discriminaciones u ofensa.</t>
  </si>
  <si>
    <t>2023/08/18 12:07:57 p. m. GMT-4</t>
  </si>
  <si>
    <t xml:space="preserve">Reforzar en reuniones divisionales la prevención de estas conductas. </t>
  </si>
  <si>
    <t>2023/08/18 12:09:08 p. m. GMT-4</t>
  </si>
  <si>
    <t xml:space="preserve">Realizar charlas informando de las consecuencias que se tendría en caso alguien haga un acoso y dando a conocer las posibilidades de ayuda para aquellos que sufren o sufrieron de acoso </t>
  </si>
  <si>
    <t>2023/08/18 12:09:41 p. m. GMT-4</t>
  </si>
  <si>
    <t>Charlas e información justa y precisa por Whatsapp que es el medio más rápido para informar en la actualidad.</t>
  </si>
  <si>
    <t>2023/08/18 12:10:57 p. m. GMT-4</t>
  </si>
  <si>
    <t xml:space="preserve">Escuchar las ideas nuevas de las mentes jóvenes </t>
  </si>
  <si>
    <t>2023/08/18 12:11:15 p. m. GMT-4</t>
  </si>
  <si>
    <t>Ninguan</t>
  </si>
  <si>
    <t>2023/08/18 12:12:20 p. m. GMT-4</t>
  </si>
  <si>
    <t>Entrepuentes, camaras</t>
  </si>
  <si>
    <t>Nada por ahora</t>
  </si>
  <si>
    <t>2023/08/18 12:14:46 p. m. GMT-4</t>
  </si>
  <si>
    <t>Mas charlas divisionales</t>
  </si>
  <si>
    <t>2023/08/18 12:16:26 p. m. GMT-4</t>
  </si>
  <si>
    <t>Una charla semestral</t>
  </si>
  <si>
    <t>2023/08/18 12:17:25 p. m. GMT-4</t>
  </si>
  <si>
    <t>Efectuar charlas y reuniones para mantener a la dotación informada.</t>
  </si>
  <si>
    <t>2023/08/18 12:18:39 p. m. GMT-4</t>
  </si>
  <si>
    <t xml:space="preserve">El trato siempre ah sido y debe ser respetuoso entre ambos sexos, independiente del grado. Si hay casos de acoso seguramente son los mínimos y deberían tratarse como hechos aislados. Por lo tanto, considero que se han hecho bien las cosas, de lo contrario, ya habrían salido a la luz todos los casos y sería quizás un tema generalizado. </t>
  </si>
  <si>
    <t>2023/08/18 12:18:52 p. m. GMT-4</t>
  </si>
  <si>
    <t>Si en caso de haber una situación, ser eficientes en el actuar, ayudando a la involucrada, para que tenga un mejor sentir</t>
  </si>
  <si>
    <t>2023/08/18 12:24:06 p. m. GMT-4</t>
  </si>
  <si>
    <t xml:space="preserve">Mejorar la divulgación de la información </t>
  </si>
  <si>
    <t>2023/08/18 12:24:31 p. m. GMT-4</t>
  </si>
  <si>
    <t>Hacer la denuncia correspondiente al mando</t>
  </si>
  <si>
    <t>2023/08/18 12:27:23 p. m. GMT-4</t>
  </si>
  <si>
    <t>2023/08/18 12:31:03 p. m. GMT-4</t>
  </si>
  <si>
    <t>Mayor conciencia en las personas de su quehacer diario, tratar de no vulnerar a nadie, independiente del sexo</t>
  </si>
  <si>
    <t>2023/08/18 12:31:10 p. m. GMT-4</t>
  </si>
  <si>
    <t xml:space="preserve">Que siempre se hable el tema </t>
  </si>
  <si>
    <t>2023/08/18 12:56:46 p. m. GMT-4</t>
  </si>
  <si>
    <t>No se</t>
  </si>
  <si>
    <t>2023/08/18 12:59:32 p. m. GMT-4</t>
  </si>
  <si>
    <t>Mantener reserva de la investigación, apoyo psicológico.</t>
  </si>
  <si>
    <t>2023/08/18 1:40:58 p. m. GMT-4</t>
  </si>
  <si>
    <t>Que el ambiente laboral sea grato para todos</t>
  </si>
  <si>
    <t>2023/08/21 5:14:41 p. m. GMT-4</t>
  </si>
  <si>
    <t>No pensar que siempre la mujer tiene la razón, hará que no hallan pruebas concretas!</t>
  </si>
  <si>
    <t>2023/08/29 9:00:47 a. m. GMT-4</t>
  </si>
  <si>
    <t xml:space="preserve">Efectuar encuestas y charlas con expertos o personal de la dotación que tenga los conocimientos del tema </t>
  </si>
  <si>
    <t>2023/08/29 9:13:51 a. m. GMT-4</t>
  </si>
  <si>
    <t>Educacar sobre estos temas</t>
  </si>
  <si>
    <t>2023/08/29 9:16:06 a. m. GMT-4</t>
  </si>
  <si>
    <t>A mi juicio, una buena medida para prenir conductas no deseadas, son las charlas a la dotación por expertos en el tema.</t>
  </si>
  <si>
    <t>2023/08/29 9:17:45 a. m. GMT-4</t>
  </si>
  <si>
    <t xml:space="preserve">Efectuar consultas periódicas a todo el personal </t>
  </si>
  <si>
    <t>2023/08/29 9:22:17 a. m. GMT-4</t>
  </si>
  <si>
    <t xml:space="preserve">Recalcar permanente mente normas de comportamiento y sanciones en caso de encontrarse en algunas de estas situaciones objeto general conciencia </t>
  </si>
  <si>
    <t>2023/08/29 9:33:14 a. m. GMT-4</t>
  </si>
  <si>
    <t>Como lo dice la pregunta anterior, creo que reuniones divisionales y un buen monitor sería lo ideal .
A buen entendedor .....</t>
  </si>
  <si>
    <t>2023/08/29 9:33:52 a. m. GMT-4</t>
  </si>
  <si>
    <t>Reforzar este tema en reuniones divisionales</t>
  </si>
  <si>
    <t>2023/08/29 9:34:30 a. m. GMT-4</t>
  </si>
  <si>
    <t>Fue poco efectiva</t>
  </si>
  <si>
    <t xml:space="preserve">Más información </t>
  </si>
  <si>
    <t>2023/08/29 9:35:05 a. m. GMT-4</t>
  </si>
  <si>
    <t>Mujeres no pueden optar a ser Infante de Marina</t>
  </si>
  <si>
    <t>2023/08/29 9:35:46 a. m. GMT-4</t>
  </si>
  <si>
    <t>Charlas informativas e instructivas sobre el acoso y violencia de género.</t>
  </si>
  <si>
    <t>2023/08/29 9:37:39 a. m. GMT-4</t>
  </si>
  <si>
    <t xml:space="preserve">Por que no hay confianza encuentro yo en ningún  ámbito para nadie </t>
  </si>
  <si>
    <t xml:space="preserve">El temor de pasar a ser uno sancionado por cualquier clase que se ocurra </t>
  </si>
  <si>
    <t>Haber ma contacto entre los mandos , y aque sin esto nadie tendrá las ganas o el tiempo de decir que les pasa por falta de confianza</t>
  </si>
  <si>
    <t>2023/08/29 9:40:52 a. m. GMT-4</t>
  </si>
  <si>
    <t>No he sabido de casos</t>
  </si>
  <si>
    <t xml:space="preserve">Siempre mantener el respeto por el género 
</t>
  </si>
  <si>
    <t>2023/08/29 9:41:28 a. m. GMT-4</t>
  </si>
  <si>
    <t xml:space="preserve">Sugiero que ante una FALSA ACUSACIÓN con el propósito de dañar la honra y el prestigio de otra persona sea sancionada con severidad. </t>
  </si>
  <si>
    <t>Jefes dptos. O oficiales de división estar en constante comunicación con TODO su personal(NO SOLO CON EL MÁS ANTIGUO), para cualquier índole que pueda ocurrir, por si esta pasando alguno de estos casos poder actuar de forma rápida y efectiva. También actuar de forma privada para el afectado o afectada se mantenga bajo perfil, evitando así malos comentarios y malos ratos de divulgación.</t>
  </si>
  <si>
    <t>2023/08/29 9:45:03 a. m. GMT-4</t>
  </si>
  <si>
    <t>Mas charlas</t>
  </si>
  <si>
    <t>2023/08/29 9:46:33 a. m. GMT-4</t>
  </si>
  <si>
    <t xml:space="preserve">Realizar más reuniones divicionales y fomentar las charlas sobre el tema </t>
  </si>
  <si>
    <t>2023/08/29 9:49:27 a. m. GMT-4</t>
  </si>
  <si>
    <t>Reuniones divisionales y con mayor frecuencia.</t>
  </si>
  <si>
    <t>2023/08/29 9:49:41 a. m. GMT-4</t>
  </si>
  <si>
    <t>Tratar de estar siempre en lugares visibles y en lo plsible no encontrase solo.</t>
  </si>
  <si>
    <t>2023/08/29 9:57:12 a. m. GMT-4</t>
  </si>
  <si>
    <t>Efectuar más charlas para prevenir las conductas no deseadas</t>
  </si>
  <si>
    <t>2023/08/29 9:57:21 a. m. GMT-4</t>
  </si>
  <si>
    <t>En la escuela hay mucho chiste machista y homofobico, todo lo disfrazan de broma pero la realidad es qué no respetan el género de las personas, si eres diferente o piensas distinto al colectivo machista, te marcan y obligan a no sentirte bien contigo mismo. Generalmente los comentarios provienen de la gente de mar del grado de S2 - SO, las generaciones nuevas están mas abiertos de mente, nunca vi descriminacion por parte de oficiales. Al menos en mi caso particular.</t>
  </si>
  <si>
    <t xml:space="preserve">Porque al denunciar, el resto de personas qué son de la misma calaña del abusador/discriminador se va a fijar en ti y seguir con un acoso peor, es una muralla pero al mismo tiempo es posicionarte como problematico y hablan mal de ti, aunque no debiese importar, hay gente qué sobrepiensa y entra en depresión por estos actos y nunca se ven con un profesional. </t>
  </si>
  <si>
    <t xml:space="preserve">Deberían ser más estricto al separar al personal que sufre de acoso y no solamente separarlo del departamento, si no, de la repartición y tomar medidas de precaucion para los casos que son fuera de la escuela. También los monitores de la escuela debería considerar personal de cabos y marineros que represente a cada identidad de género, cuando hay acoso el personal menos antiguo no va donde los monitores porque no los conocen y no tienen confianza con gente mas antigua, pero si los monitores fueran cabos o gente que cubra guardias y entienda el concepto y contexto de las situaciones, sería mas fácil determinar la fuente. Sugiero Un cabo monitor género masculino, un cabo monitor femenino, un cabo monitor otros géneros. Para que personal menos antiguo sienta mas libertad de contar sus problemas y prevenir cualquier posible desgracia. </t>
  </si>
  <si>
    <t>2023/08/29 9:58:14 a. m. GMT-4</t>
  </si>
  <si>
    <t>Charlas divisionales explicando consecuencias de esta ley</t>
  </si>
  <si>
    <t>2023/08/29 10:11:45 a. m. GMT-4</t>
  </si>
  <si>
    <t>Efectuar charlas más seguidas.</t>
  </si>
  <si>
    <t>2023/08/29 10:12:14 a. m. GMT-4</t>
  </si>
  <si>
    <t>Seguir con las charlas. Para que todos se enteren de la ley 21369</t>
  </si>
  <si>
    <t>2023/08/29 10:14:32 a. m. GMT-4</t>
  </si>
  <si>
    <t>Conversaciones respecto al tema en charlas que se puedan dar por expertos.</t>
  </si>
  <si>
    <t>2023/08/29 10:17:06 a. m. GMT-4</t>
  </si>
  <si>
    <t>2023/08/29 10:17:38 a. m. GMT-4</t>
  </si>
  <si>
    <t>2023/08/29 10:20:13 a. m. GMT-4</t>
  </si>
  <si>
    <t xml:space="preserve">Partir de la base del respeto hacia las víctimas y proporcionar los elementos necesarios para llevar a cabo una denuncia segura. </t>
  </si>
  <si>
    <t>2023/08/29 10:21:10 a. m. GMT-4</t>
  </si>
  <si>
    <t xml:space="preserve">mas control </t>
  </si>
  <si>
    <t>2023/08/29 10:23:02 a. m. GMT-4</t>
  </si>
  <si>
    <t>Que toda la dotación sepa quienes componen el grupo de contención para poder dirigirse libremente a ellos.</t>
  </si>
  <si>
    <t>2023/08/29 10:30:26 a. m. GMT-4</t>
  </si>
  <si>
    <t xml:space="preserve">Transparencia en las imformacion
</t>
  </si>
  <si>
    <t>2023/08/29 10:49:21 a. m. GMT-4</t>
  </si>
  <si>
    <t>Ante cualquier sircunstancia informar al mando</t>
  </si>
  <si>
    <t>2023/08/29 10:58:04 a. m. GMT-4</t>
  </si>
  <si>
    <t>Talleres</t>
  </si>
  <si>
    <t>2023/08/29 11:08:19 a. m. GMT-4</t>
  </si>
  <si>
    <t xml:space="preserve">Informar cualquier situacion al mando </t>
  </si>
  <si>
    <t>2023/08/29 11:09:45 a. m. GMT-4</t>
  </si>
  <si>
    <t>Sin obs</t>
  </si>
  <si>
    <t>2023/08/29 11:14:02 a. m. GMT-4</t>
  </si>
  <si>
    <t xml:space="preserve">Educación previa </t>
  </si>
  <si>
    <t xml:space="preserve">No permitiría que me acosen sexualmente </t>
  </si>
  <si>
    <t xml:space="preserve">Educación </t>
  </si>
  <si>
    <t>2023/08/29 11:24:08 a. m. GMT-4</t>
  </si>
  <si>
    <t>En este tipo de situaciones por lo general es el grupo cercano el que conoce la situación y rara vez la víctima habla, por tanto, se recomienda realizar una campaña orientada a condenar el abuso y a ejemplificar tipos de abuso. Porque a veces la víctima considera que no es para tanto y comienza a normalizar situaciones que no corresponden.</t>
  </si>
  <si>
    <t>2023/08/29 11:42:24 a. m. GMT-4</t>
  </si>
  <si>
    <t>Sancionar a las personas que hacen faltas acusaciones en contra otras.</t>
  </si>
  <si>
    <t>2023/08/29 12:00:00 p. m. GMT-4</t>
  </si>
  <si>
    <t>En actividades de fuerza y físicas, no he visto más pero creo deben darse otras situaciones</t>
  </si>
  <si>
    <t>Probablemente la persona que cometa esa transgresión conmigo, tenga más tiempo en la Escuela y sea más creíble su palabra que la mía. Simplemente me alejaría de esa persona, trataría de compartir lo menos posible con ella. En caso de que el tema se agrave y vaya afectando mi trabajo y bienestar, hablaría con mi mando, viendo como opción irme de la Escuela.</t>
  </si>
  <si>
    <t xml:space="preserve">Primero hablaría con la persona afectada si existe la confianza, preguntaría si quiere denunciar y en caso de no querer, respetaría su decisión y le mostraría mi apoyo. También le diría que si me preguntan, yo no voy a negar lo que vi y contaría mi versión de los hechos como testigo, pero sólo si me preguntan, porqie insisto en respetar la decisión de la persona afectada y sus tiempos para asimilar lo ocurrido y su forma de proceder. </t>
  </si>
  <si>
    <t>Porque probablemente no me habrían creído al ser nueva en el trabajo</t>
  </si>
  <si>
    <t>Que siempre exista un tercero en diversas actividades, que las jefaturas demuestren la confianza para poder conversar ciertos temas sin que se convierta en denuncia.</t>
  </si>
  <si>
    <t>2023/08/29 12:18:25 p. m. GMT-4</t>
  </si>
  <si>
    <t>Conferencias, charlas y por sobre todo el concepto de respeto mutuo entre todas las personas sin diferencia de genero</t>
  </si>
  <si>
    <t>2023/08/29 1:22:00 p. m. GMT-4</t>
  </si>
  <si>
    <t>Dictar mas charlas educativa y preventivas</t>
  </si>
  <si>
    <t>2023/08/29 2:37:04 p. m. GMT-4</t>
  </si>
  <si>
    <t>Recordatorios permanentes</t>
  </si>
  <si>
    <t>2023/10/25 1:59:10 p. m. GMT-4</t>
  </si>
  <si>
    <t xml:space="preserve">Efectuar charlas y talleres por personal experto e idoneo en estos temas, complementado con reuniones y afiches para generar prevención </t>
  </si>
  <si>
    <t>CADETES</t>
  </si>
  <si>
    <t>PROFES</t>
  </si>
  <si>
    <t>PLANTA</t>
  </si>
  <si>
    <t>RESPUESTAS</t>
  </si>
  <si>
    <t>TOTAL ESNAVAL</t>
  </si>
  <si>
    <t>Según su punto vista, ¿Cuál es el grado de efectividad de las medidas que ha adoptado la</t>
  </si>
  <si>
    <t>Escuela Naval ante casos de acoso sexual, violencia o discriminación de género?</t>
  </si>
  <si>
    <t>Nada efectiva</t>
  </si>
  <si>
    <t>Muy efectiva</t>
  </si>
  <si>
    <t>¿En caso que FUERA víctima de acoso sexual, violencia o discriminación de género, haría la</t>
  </si>
  <si>
    <t>denuncia a su mando?</t>
  </si>
  <si>
    <t>UNIVERSO</t>
  </si>
  <si>
    <t>ACOSO SEXUAL</t>
  </si>
  <si>
    <t>DOCENTES</t>
  </si>
  <si>
    <t>CASI NUNCA</t>
  </si>
  <si>
    <t>MUCHA FRECUENCIA</t>
  </si>
  <si>
    <t>POCO FRECUENCIA</t>
  </si>
  <si>
    <t>VIOLENCIA DE GÉNERO</t>
  </si>
  <si>
    <t>DISCRIMINACIÓN DE GÉNERO</t>
  </si>
  <si>
    <t>PERSONAL DE PLANTA</t>
  </si>
  <si>
    <t>FUERA VÍCTIMA</t>
  </si>
  <si>
    <t>FUERA TESTIGO</t>
  </si>
  <si>
    <t>HABER SUFRIDO O SIDO TESTIGO</t>
  </si>
  <si>
    <t>NO ME HA OCURRIDO</t>
  </si>
  <si>
    <t>azz</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</si>
</sst>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x14ac:knownFonts="1">
    <font>
      <sz val="12"/>
      <color theme="1"/>
      <name val="Tw Cen MT"/>
      <family val="2"/>
      <scheme val="minor"/>
    </font>
    <font>
      <sz val="12"/>
      <color theme="1"/>
      <name val="Tw Cen MT"/>
      <family val="2"/>
      <scheme val="minor"/>
    </font>
    <font>
      <b/>
      <sz val="12"/>
      <color theme="1"/>
      <name val="Tw Cen MT"/>
      <family val="2"/>
      <scheme val="minor"/>
    </font>
    <font>
      <b/>
      <sz val="10"/>
      <color rgb="FF000000"/>
      <name val="Tw Cen MT"/>
      <family val="2"/>
      <scheme val="minor"/>
    </font>
    <font>
      <sz val="10"/>
      <color rgb="FF000000"/>
      <name val="Tw Cen MT"/>
      <family val="2"/>
      <scheme val="minor"/>
    </font>
    <font>
      <b/>
      <sz val="10"/>
      <color rgb="FF000000"/>
      <name val="Helvetica Neue"/>
      <family val="2"/>
    </font>
    <font>
      <sz val="10"/>
      <color rgb="FF000000"/>
      <name val="Helvetica Neue"/>
      <family val="2"/>
    </font>
    <font>
      <b/>
      <sz val="10"/>
      <color indexed="8"/>
      <name val="Helvetica Neue"/>
      <family val="2"/>
    </font>
    <font>
      <sz val="10"/>
      <color indexed="8"/>
      <name val="Helvetica Neue"/>
      <family val="2"/>
    </font>
    <font>
      <u/>
      <sz val="10"/>
      <color indexed="8"/>
      <name val="Helvetica Neue"/>
      <family val="2"/>
    </font>
    <font>
      <b/>
      <sz val="10"/>
      <color theme="1"/>
      <name val="Tw Cen MT"/>
      <family val="2"/>
      <scheme val="minor"/>
    </font>
    <font>
      <sz val="12"/>
      <color rgb="FF000000"/>
      <name val="Tw Cen MT"/>
      <family val="2"/>
      <scheme val="minor"/>
    </font>
    <font>
      <sz val="11"/>
      <color theme="1"/>
      <name val="Tw Cen MT"/>
      <family val="2"/>
      <scheme val="minor"/>
    </font>
  </fonts>
  <fills count="11">
    <fill>
      <patternFill patternType="none"/>
    </fill>
    <fill>
      <patternFill patternType="gray125"/>
    </fill>
    <fill>
      <patternFill patternType="solid">
        <fgColor theme="8" tint="0.59999389629810485"/>
        <bgColor indexed="64"/>
      </patternFill>
    </fill>
    <fill>
      <patternFill patternType="solid">
        <fgColor theme="0"/>
        <bgColor indexed="64"/>
      </patternFill>
    </fill>
    <fill>
      <patternFill patternType="solid">
        <fgColor rgb="FFBDC0BF"/>
        <bgColor rgb="FF000000"/>
      </patternFill>
    </fill>
    <fill>
      <patternFill patternType="solid">
        <fgColor rgb="FFDBDBDB"/>
        <bgColor rgb="FF000000"/>
      </patternFill>
    </fill>
    <fill>
      <patternFill patternType="solid">
        <fgColor indexed="9"/>
        <bgColor auto="1"/>
      </patternFill>
    </fill>
    <fill>
      <patternFill patternType="solid">
        <fgColor indexed="12"/>
        <bgColor auto="1"/>
      </patternFill>
    </fill>
    <fill>
      <patternFill patternType="solid">
        <fgColor theme="4" tint="0.59999389629810485"/>
        <bgColor indexed="64"/>
      </patternFill>
    </fill>
    <fill>
      <patternFill patternType="solid">
        <fgColor rgb="FFA4DEF4"/>
        <bgColor rgb="FF000000"/>
      </patternFill>
    </fill>
    <fill>
      <patternFill patternType="solid">
        <fgColor rgb="FF00B050"/>
        <bgColor indexed="64"/>
      </patternFill>
    </fill>
  </fills>
  <borders count="33">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style="thin">
        <color rgb="FFA5A5A5"/>
      </left>
      <right style="thin">
        <color rgb="FFA5A5A5"/>
      </right>
      <top style="thin">
        <color rgb="FFA5A5A5"/>
      </top>
      <bottom style="thin">
        <color rgb="FF3F3F3F"/>
      </bottom>
      <diagonal/>
    </border>
    <border>
      <left/>
      <right style="thin">
        <color rgb="FFA5A5A5"/>
      </right>
      <top style="thin">
        <color rgb="FFA5A5A5"/>
      </top>
      <bottom style="thin">
        <color rgb="FF3F3F3F"/>
      </bottom>
      <diagonal/>
    </border>
    <border>
      <left style="thin">
        <color rgb="FFA5A5A5"/>
      </left>
      <right style="thin">
        <color rgb="FF3F3F3F"/>
      </right>
      <top/>
      <bottom style="thin">
        <color rgb="FFA5A5A5"/>
      </bottom>
      <diagonal/>
    </border>
    <border>
      <left/>
      <right style="thin">
        <color rgb="FFA5A5A5"/>
      </right>
      <top/>
      <bottom style="thin">
        <color rgb="FFA5A5A5"/>
      </bottom>
      <diagonal/>
    </border>
    <border>
      <left style="thin">
        <color indexed="10"/>
      </left>
      <right style="thin">
        <color indexed="10"/>
      </right>
      <top style="thin">
        <color indexed="10"/>
      </top>
      <bottom style="thin">
        <color indexed="11"/>
      </bottom>
      <diagonal/>
    </border>
    <border>
      <left style="thin">
        <color indexed="10"/>
      </left>
      <right style="thin">
        <color indexed="11"/>
      </right>
      <top style="thin">
        <color indexed="11"/>
      </top>
      <bottom style="thin">
        <color indexed="10"/>
      </bottom>
      <diagonal/>
    </border>
    <border>
      <left style="thin">
        <color indexed="11"/>
      </left>
      <right style="thin">
        <color indexed="10"/>
      </right>
      <top style="thin">
        <color indexed="11"/>
      </top>
      <bottom style="thin">
        <color indexed="10"/>
      </bottom>
      <diagonal/>
    </border>
    <border>
      <left style="thin">
        <color indexed="10"/>
      </left>
      <right style="thin">
        <color indexed="10"/>
      </right>
      <top style="thin">
        <color indexed="11"/>
      </top>
      <bottom style="thin">
        <color indexed="10"/>
      </bottom>
      <diagonal/>
    </border>
    <border>
      <left style="thin">
        <color indexed="10"/>
      </left>
      <right style="thin">
        <color indexed="11"/>
      </right>
      <top style="thin">
        <color indexed="10"/>
      </top>
      <bottom style="thin">
        <color indexed="10"/>
      </bottom>
      <diagonal/>
    </border>
    <border>
      <left style="thin">
        <color indexed="11"/>
      </left>
      <right style="thin">
        <color indexed="10"/>
      </right>
      <top style="thin">
        <color indexed="10"/>
      </top>
      <bottom style="thin">
        <color indexed="10"/>
      </bottom>
      <diagonal/>
    </border>
    <border>
      <left style="thin">
        <color indexed="10"/>
      </left>
      <right style="thin">
        <color indexed="10"/>
      </right>
      <top style="thin">
        <color indexed="10"/>
      </top>
      <bottom style="thin">
        <color indexed="10"/>
      </bottom>
      <diagonal/>
    </border>
    <border>
      <left style="medium">
        <color indexed="64"/>
      </left>
      <right/>
      <top style="medium">
        <color indexed="64"/>
      </top>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bottom/>
      <diagonal/>
    </border>
    <border>
      <left style="thin">
        <color indexed="64"/>
      </left>
      <right style="medium">
        <color indexed="64"/>
      </right>
      <top/>
      <bottom/>
      <diagonal/>
    </border>
    <border>
      <left style="medium">
        <color indexed="64"/>
      </left>
      <right/>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
      <left style="thin">
        <color indexed="64"/>
      </left>
      <right style="thin">
        <color indexed="64"/>
      </right>
      <top/>
      <bottom style="thin">
        <color indexed="64"/>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s>
  <cellStyleXfs count="2">
    <xf numFmtId="0" fontId="0" fillId="0" borderId="0"/>
    <xf numFmtId="9" fontId="1" fillId="0" borderId="0" applyFont="0" applyFill="0" applyBorder="0" applyAlignment="0" applyProtection="0"/>
  </cellStyleXfs>
  <cellXfs count="101">
    <xf numFmtId="0" fontId="0" fillId="0" borderId="0" xfId="0"/>
    <xf numFmtId="0" fontId="0" fillId="0" borderId="0" xfId="0" applyAlignment="1"/>
    <xf numFmtId="0" fontId="0" fillId="0" borderId="0" xfId="0" applyAlignment="1">
      <alignment horizontal="left"/>
    </xf>
    <xf numFmtId="0" fontId="3" fillId="2" borderId="1" xfId="0" applyFont="1" applyFill="1" applyBorder="1" applyAlignment="1">
      <alignment horizontal="center" vertical="center"/>
    </xf>
    <xf numFmtId="0" fontId="3" fillId="2" borderId="2" xfId="0" applyFont="1" applyFill="1" applyBorder="1" applyAlignment="1">
      <alignment horizontal="center" vertical="center"/>
    </xf>
    <xf numFmtId="0" fontId="4" fillId="0" borderId="0" xfId="0" applyFont="1"/>
    <xf numFmtId="0" fontId="3" fillId="0" borderId="1" xfId="0" applyFont="1" applyBorder="1" applyAlignment="1">
      <alignment horizontal="center"/>
    </xf>
    <xf numFmtId="0" fontId="4" fillId="0" borderId="3" xfId="0" applyFont="1" applyBorder="1" applyAlignment="1">
      <alignment horizontal="center" vertical="center"/>
    </xf>
    <xf numFmtId="0" fontId="4" fillId="0" borderId="4" xfId="0" applyFont="1" applyBorder="1" applyAlignment="1">
      <alignment horizontal="center" vertical="center"/>
    </xf>
    <xf numFmtId="0" fontId="4" fillId="2" borderId="5" xfId="0" applyFont="1" applyFill="1" applyBorder="1"/>
    <xf numFmtId="0" fontId="4" fillId="0" borderId="5" xfId="0" applyFont="1" applyBorder="1"/>
    <xf numFmtId="0" fontId="4" fillId="2" borderId="3" xfId="0" applyFont="1" applyFill="1" applyBorder="1"/>
    <xf numFmtId="0" fontId="3" fillId="0" borderId="1" xfId="0" applyFont="1" applyBorder="1"/>
    <xf numFmtId="0" fontId="0" fillId="0" borderId="1" xfId="0" applyBorder="1" applyAlignment="1">
      <alignment horizontal="center"/>
    </xf>
    <xf numFmtId="9" fontId="0" fillId="3" borderId="2" xfId="1" applyFont="1" applyFill="1" applyBorder="1" applyAlignment="1">
      <alignment horizontal="center"/>
    </xf>
    <xf numFmtId="0" fontId="0" fillId="0" borderId="0" xfId="0" applyAlignment="1">
      <alignment horizontal="center"/>
    </xf>
    <xf numFmtId="9" fontId="0" fillId="3" borderId="0" xfId="1" applyFont="1" applyFill="1" applyBorder="1" applyAlignment="1">
      <alignment horizontal="center"/>
    </xf>
    <xf numFmtId="0" fontId="3" fillId="2" borderId="7" xfId="0" applyFont="1" applyFill="1" applyBorder="1" applyAlignment="1">
      <alignment horizontal="center" vertical="center"/>
    </xf>
    <xf numFmtId="0" fontId="0" fillId="0" borderId="6" xfId="0" applyBorder="1"/>
    <xf numFmtId="0" fontId="4" fillId="0" borderId="6" xfId="0" applyFont="1" applyBorder="1"/>
    <xf numFmtId="0" fontId="4" fillId="2" borderId="6" xfId="0" applyFont="1" applyFill="1" applyBorder="1"/>
    <xf numFmtId="0" fontId="3" fillId="2" borderId="1" xfId="0" applyFont="1" applyFill="1" applyBorder="1" applyAlignment="1">
      <alignment horizontal="center" vertical="center"/>
    </xf>
    <xf numFmtId="9" fontId="4" fillId="2" borderId="5" xfId="1" applyFont="1" applyFill="1" applyBorder="1"/>
    <xf numFmtId="9" fontId="4" fillId="0" borderId="5" xfId="1" applyFont="1" applyBorder="1"/>
    <xf numFmtId="9" fontId="4" fillId="2" borderId="3" xfId="1" applyFont="1" applyFill="1" applyBorder="1"/>
    <xf numFmtId="9" fontId="0" fillId="0" borderId="6" xfId="1" applyFont="1" applyBorder="1"/>
    <xf numFmtId="0" fontId="4" fillId="0" borderId="5" xfId="0" applyFont="1" applyFill="1" applyBorder="1"/>
    <xf numFmtId="9" fontId="4" fillId="0" borderId="5" xfId="1" applyFont="1" applyFill="1" applyBorder="1"/>
    <xf numFmtId="0" fontId="0" fillId="0" borderId="6" xfId="0" applyBorder="1" applyAlignment="1">
      <alignment horizontal="center"/>
    </xf>
    <xf numFmtId="9" fontId="0" fillId="3" borderId="6" xfId="1" applyFont="1" applyFill="1" applyBorder="1" applyAlignment="1">
      <alignment horizontal="center"/>
    </xf>
    <xf numFmtId="0" fontId="3" fillId="2" borderId="1" xfId="0" applyFont="1" applyFill="1" applyBorder="1" applyAlignment="1">
      <alignment horizontal="center" vertical="center" wrapText="1"/>
    </xf>
    <xf numFmtId="0" fontId="3" fillId="2" borderId="2" xfId="0" applyFont="1" applyFill="1" applyBorder="1" applyAlignment="1">
      <alignment horizontal="center" vertical="center" wrapText="1"/>
    </xf>
    <xf numFmtId="49" fontId="5" fillId="4" borderId="8" xfId="0" applyNumberFormat="1" applyFont="1" applyFill="1" applyBorder="1" applyAlignment="1">
      <alignment vertical="top"/>
    </xf>
    <xf numFmtId="49" fontId="5" fillId="4" borderId="9" xfId="0" applyNumberFormat="1" applyFont="1" applyFill="1" applyBorder="1" applyAlignment="1">
      <alignment vertical="top"/>
    </xf>
    <xf numFmtId="49" fontId="5" fillId="4" borderId="9" xfId="0" applyNumberFormat="1" applyFont="1" applyFill="1" applyBorder="1" applyAlignment="1">
      <alignment vertical="top" wrapText="1"/>
    </xf>
    <xf numFmtId="49" fontId="5" fillId="5" borderId="10" xfId="0" applyNumberFormat="1" applyFont="1" applyFill="1" applyBorder="1" applyAlignment="1">
      <alignment vertical="top"/>
    </xf>
    <xf numFmtId="49" fontId="6" fillId="0" borderId="11" xfId="0" applyNumberFormat="1" applyFont="1" applyBorder="1" applyAlignment="1">
      <alignment vertical="top"/>
    </xf>
    <xf numFmtId="0" fontId="6" fillId="0" borderId="11" xfId="0" applyFont="1" applyBorder="1" applyAlignment="1">
      <alignment vertical="top"/>
    </xf>
    <xf numFmtId="49" fontId="6" fillId="0" borderId="11" xfId="0" applyNumberFormat="1" applyFont="1" applyBorder="1" applyAlignment="1">
      <alignment vertical="top" wrapText="1"/>
    </xf>
    <xf numFmtId="49" fontId="7" fillId="6" borderId="12" xfId="0" applyNumberFormat="1" applyFont="1" applyFill="1" applyBorder="1" applyAlignment="1">
      <alignment vertical="top"/>
    </xf>
    <xf numFmtId="49" fontId="7" fillId="6" borderId="12" xfId="0" applyNumberFormat="1" applyFont="1" applyFill="1" applyBorder="1" applyAlignment="1">
      <alignment vertical="top" wrapText="1"/>
    </xf>
    <xf numFmtId="0" fontId="0" fillId="0" borderId="0" xfId="0" applyAlignment="1">
      <alignment vertical="top"/>
    </xf>
    <xf numFmtId="49" fontId="7" fillId="7" borderId="13" xfId="0" applyNumberFormat="1" applyFont="1" applyFill="1" applyBorder="1" applyAlignment="1">
      <alignment vertical="top"/>
    </xf>
    <xf numFmtId="49" fontId="0" fillId="0" borderId="14" xfId="0" applyNumberFormat="1" applyBorder="1" applyAlignment="1">
      <alignment vertical="top"/>
    </xf>
    <xf numFmtId="49" fontId="0" fillId="0" borderId="15" xfId="0" applyNumberFormat="1" applyBorder="1" applyAlignment="1">
      <alignment vertical="top"/>
    </xf>
    <xf numFmtId="0" fontId="0" fillId="0" borderId="15" xfId="0" applyBorder="1" applyAlignment="1">
      <alignment vertical="top"/>
    </xf>
    <xf numFmtId="49" fontId="7" fillId="7" borderId="16" xfId="0" applyNumberFormat="1" applyFont="1" applyFill="1" applyBorder="1" applyAlignment="1">
      <alignment vertical="top"/>
    </xf>
    <xf numFmtId="49" fontId="0" fillId="0" borderId="17" xfId="0" applyNumberFormat="1" applyBorder="1" applyAlignment="1">
      <alignment vertical="top"/>
    </xf>
    <xf numFmtId="49" fontId="0" fillId="0" borderId="18" xfId="0" applyNumberFormat="1" applyBorder="1" applyAlignment="1">
      <alignment vertical="top"/>
    </xf>
    <xf numFmtId="0" fontId="0" fillId="0" borderId="18" xfId="0" applyBorder="1" applyAlignment="1">
      <alignment vertical="top"/>
    </xf>
    <xf numFmtId="49" fontId="0" fillId="0" borderId="18" xfId="0" applyNumberFormat="1" applyBorder="1" applyAlignment="1">
      <alignment vertical="top" wrapText="1"/>
    </xf>
    <xf numFmtId="0" fontId="0" fillId="0" borderId="0" xfId="0" applyBorder="1" applyAlignment="1">
      <alignment horizontal="left"/>
    </xf>
    <xf numFmtId="0" fontId="0" fillId="0" borderId="1" xfId="0" applyBorder="1"/>
    <xf numFmtId="0" fontId="0" fillId="0" borderId="1" xfId="0" applyBorder="1" applyAlignment="1">
      <alignment horizontal="left"/>
    </xf>
    <xf numFmtId="0" fontId="0" fillId="0" borderId="6" xfId="0" applyFill="1" applyBorder="1"/>
    <xf numFmtId="0" fontId="0" fillId="0" borderId="6" xfId="0" applyBorder="1" applyAlignment="1">
      <alignment horizontal="center" vertical="center"/>
    </xf>
    <xf numFmtId="0" fontId="0" fillId="0" borderId="6" xfId="0" applyFill="1" applyBorder="1" applyAlignment="1">
      <alignment horizontal="center" vertical="center"/>
    </xf>
    <xf numFmtId="9" fontId="0" fillId="0" borderId="6" xfId="1" applyFont="1" applyBorder="1" applyAlignment="1">
      <alignment horizontal="center" vertical="center"/>
    </xf>
    <xf numFmtId="49" fontId="4" fillId="2" borderId="5" xfId="0" applyNumberFormat="1" applyFont="1" applyFill="1" applyBorder="1"/>
    <xf numFmtId="0" fontId="2" fillId="0" borderId="0" xfId="0" applyFont="1" applyAlignment="1">
      <alignment wrapText="1"/>
    </xf>
    <xf numFmtId="0" fontId="2" fillId="0" borderId="0" xfId="0" applyFont="1"/>
    <xf numFmtId="0" fontId="2" fillId="0" borderId="0" xfId="0" applyFont="1" applyAlignment="1"/>
    <xf numFmtId="0" fontId="10" fillId="0" borderId="0" xfId="0" applyFont="1" applyAlignment="1">
      <alignment wrapText="1"/>
    </xf>
    <xf numFmtId="0" fontId="4" fillId="0" borderId="5" xfId="1" applyNumberFormat="1" applyFont="1" applyBorder="1"/>
    <xf numFmtId="0" fontId="4" fillId="0" borderId="5" xfId="0" applyNumberFormat="1" applyFont="1" applyFill="1" applyBorder="1"/>
    <xf numFmtId="49" fontId="0" fillId="0" borderId="0" xfId="0" applyNumberFormat="1"/>
    <xf numFmtId="49" fontId="4" fillId="2" borderId="6" xfId="0" applyNumberFormat="1" applyFont="1" applyFill="1" applyBorder="1"/>
    <xf numFmtId="0" fontId="4" fillId="2" borderId="5" xfId="0" applyNumberFormat="1" applyFont="1" applyFill="1" applyBorder="1"/>
    <xf numFmtId="0" fontId="3" fillId="0" borderId="5" xfId="0" applyFont="1" applyFill="1" applyBorder="1"/>
    <xf numFmtId="49" fontId="4" fillId="0" borderId="6" xfId="0" applyNumberFormat="1" applyFont="1" applyFill="1" applyBorder="1"/>
    <xf numFmtId="0" fontId="0" fillId="0" borderId="0" xfId="0" applyFill="1"/>
    <xf numFmtId="0" fontId="4" fillId="0" borderId="6" xfId="0" applyFont="1" applyFill="1" applyBorder="1"/>
    <xf numFmtId="9" fontId="0" fillId="0" borderId="6" xfId="0" applyNumberFormat="1" applyBorder="1"/>
    <xf numFmtId="9" fontId="0" fillId="0" borderId="6" xfId="0" applyNumberFormat="1" applyFill="1" applyBorder="1"/>
    <xf numFmtId="9" fontId="4" fillId="0" borderId="6" xfId="1" applyFont="1" applyFill="1" applyBorder="1"/>
    <xf numFmtId="0" fontId="0" fillId="8" borderId="6" xfId="0" applyFill="1" applyBorder="1"/>
    <xf numFmtId="0" fontId="0" fillId="0" borderId="19" xfId="0" applyFill="1" applyBorder="1"/>
    <xf numFmtId="0" fontId="3" fillId="0" borderId="20" xfId="0" applyFont="1" applyFill="1" applyBorder="1" applyAlignment="1">
      <alignment horizontal="center" vertical="center"/>
    </xf>
    <xf numFmtId="0" fontId="3" fillId="0" borderId="21" xfId="0" applyFont="1" applyFill="1" applyBorder="1" applyAlignment="1">
      <alignment horizontal="center" vertical="center"/>
    </xf>
    <xf numFmtId="0" fontId="4" fillId="0" borderId="22" xfId="0" applyFont="1" applyFill="1" applyBorder="1"/>
    <xf numFmtId="9" fontId="4" fillId="0" borderId="23" xfId="1" applyFont="1" applyFill="1" applyBorder="1"/>
    <xf numFmtId="0" fontId="4" fillId="0" borderId="24" xfId="0" applyFont="1" applyFill="1" applyBorder="1"/>
    <xf numFmtId="9" fontId="4" fillId="0" borderId="25" xfId="1" applyFont="1" applyFill="1" applyBorder="1"/>
    <xf numFmtId="9" fontId="4" fillId="0" borderId="26" xfId="1" applyFont="1" applyFill="1" applyBorder="1"/>
    <xf numFmtId="0" fontId="11" fillId="9" borderId="6" xfId="0" applyFont="1" applyFill="1" applyBorder="1"/>
    <xf numFmtId="0" fontId="11" fillId="0" borderId="2" xfId="0" applyFont="1" applyBorder="1"/>
    <xf numFmtId="0" fontId="11" fillId="0" borderId="27" xfId="0" applyFont="1" applyBorder="1"/>
    <xf numFmtId="9" fontId="4" fillId="0" borderId="4" xfId="0" applyNumberFormat="1" applyFont="1" applyBorder="1"/>
    <xf numFmtId="9" fontId="11" fillId="0" borderId="4" xfId="0" applyNumberFormat="1" applyFont="1" applyBorder="1"/>
    <xf numFmtId="0" fontId="0" fillId="10" borderId="0" xfId="0" applyFill="1"/>
    <xf numFmtId="0" fontId="12" fillId="0" borderId="0" xfId="0" applyFont="1" applyAlignment="1">
      <alignment wrapText="1"/>
    </xf>
    <xf numFmtId="0" fontId="3" fillId="0" borderId="28" xfId="0" applyFont="1" applyBorder="1" applyAlignment="1">
      <alignment horizontal="center"/>
    </xf>
    <xf numFmtId="0" fontId="4" fillId="0" borderId="29" xfId="0" applyFont="1" applyBorder="1" applyAlignment="1">
      <alignment horizontal="center" vertical="center"/>
    </xf>
    <xf numFmtId="0" fontId="4" fillId="0" borderId="30" xfId="0" applyFont="1" applyBorder="1" applyAlignment="1">
      <alignment horizontal="center" vertical="center"/>
    </xf>
    <xf numFmtId="0" fontId="4" fillId="2" borderId="22" xfId="0" applyFont="1" applyFill="1" applyBorder="1"/>
    <xf numFmtId="9" fontId="4" fillId="2" borderId="23" xfId="1" applyFont="1" applyFill="1" applyBorder="1"/>
    <xf numFmtId="0" fontId="3" fillId="2" borderId="31" xfId="0" applyFont="1" applyFill="1" applyBorder="1" applyAlignment="1">
      <alignment horizontal="center" vertical="center"/>
    </xf>
    <xf numFmtId="0" fontId="3" fillId="2" borderId="32" xfId="0" applyFont="1" applyFill="1" applyBorder="1" applyAlignment="1">
      <alignment horizontal="center" vertical="center"/>
    </xf>
    <xf numFmtId="0" fontId="4" fillId="2" borderId="24" xfId="0" applyFont="1" applyFill="1" applyBorder="1"/>
    <xf numFmtId="9" fontId="4" fillId="2" borderId="25" xfId="1" applyFont="1" applyFill="1" applyBorder="1"/>
    <xf numFmtId="9" fontId="4" fillId="2" borderId="26" xfId="1" applyFont="1" applyFill="1" applyBorder="1"/>
  </cellXfs>
  <cellStyles count="2">
    <cellStyle name="Normal" xfId="0" builtinId="0"/>
    <cellStyle name="Porcentaje"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3" Type="http://schemas.openxmlformats.org/officeDocument/2006/relationships/themeOverride" Target="../theme/themeOverride1.xml"/><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3" Type="http://schemas.openxmlformats.org/officeDocument/2006/relationships/themeOverride" Target="../theme/themeOverride2.xml"/><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_rels/chart5.xml.rels><?xml version="1.0" encoding="UTF-8" standalone="yes"?>
<Relationships xmlns="http://schemas.openxmlformats.org/package/2006/relationships"><Relationship Id="rId2" Type="http://schemas.microsoft.com/office/2011/relationships/chartColorStyle" Target="colors5.xml"/><Relationship Id="rId1" Type="http://schemas.microsoft.com/office/2011/relationships/chartStyle" Target="style5.xml"/></Relationships>
</file>

<file path=xl/charts/_rels/chart6.xml.rels><?xml version="1.0" encoding="UTF-8" standalone="yes"?>
<Relationships xmlns="http://schemas.openxmlformats.org/package/2006/relationships"><Relationship Id="rId2" Type="http://schemas.microsoft.com/office/2011/relationships/chartColorStyle" Target="colors6.xml"/><Relationship Id="rId1" Type="http://schemas.microsoft.com/office/2011/relationships/chartStyle" Target="style6.xml"/></Relationships>
</file>

<file path=xl/charts/_rels/chart7.xml.rels><?xml version="1.0" encoding="UTF-8" standalone="yes"?>
<Relationships xmlns="http://schemas.openxmlformats.org/package/2006/relationships"><Relationship Id="rId2" Type="http://schemas.microsoft.com/office/2011/relationships/chartColorStyle" Target="colors7.xml"/><Relationship Id="rId1" Type="http://schemas.microsoft.com/office/2011/relationships/chartStyle" Target="style7.xml"/></Relationships>
</file>

<file path=xl/charts/_rels/chart8.xml.rels><?xml version="1.0" encoding="UTF-8" standalone="yes"?>
<Relationships xmlns="http://schemas.openxmlformats.org/package/2006/relationships"><Relationship Id="rId2" Type="http://schemas.microsoft.com/office/2011/relationships/chartColorStyle" Target="colors8.xml"/><Relationship Id="rId1" Type="http://schemas.microsoft.com/office/2011/relationships/chartStyle" Target="style8.xml"/></Relationships>
</file>

<file path=xl/charts/_rels/chart9.xml.rels><?xml version="1.0" encoding="UTF-8" standalone="yes"?>
<Relationships xmlns="http://schemas.openxmlformats.org/package/2006/relationships"><Relationship Id="rId2" Type="http://schemas.microsoft.com/office/2011/relationships/chartColorStyle" Target="colors9.xml"/><Relationship Id="rId1" Type="http://schemas.microsoft.com/office/2011/relationships/chartStyle" Target="style9.xml"/></Relationships>
</file>

<file path=xl/charts/_rels/chart10.xml.rels><?xml version="1.0" encoding="UTF-8" standalone="yes"?>
<Relationships xmlns="http://schemas.openxmlformats.org/package/2006/relationships"><Relationship Id="rId2" Type="http://schemas.microsoft.com/office/2011/relationships/chartColorStyle" Target="colors10.xml"/><Relationship Id="rId1" Type="http://schemas.microsoft.com/office/2011/relationships/chartStyle" Target="style10.xml"/></Relationships>
</file>

<file path=xl/charts/_rels/chart11.xml.rels><?xml version="1.0" encoding="UTF-8" standalone="yes"?>
<Relationships xmlns="http://schemas.openxmlformats.org/package/2006/relationships"><Relationship Id="rId2" Type="http://schemas.microsoft.com/office/2011/relationships/chartColorStyle" Target="colors11.xml"/><Relationship Id="rId1" Type="http://schemas.microsoft.com/office/2011/relationships/chartStyle" Target="style11.xml"/></Relationships>
</file>

<file path=xl/charts/_rels/chart12.xml.rels><?xml version="1.0" encoding="UTF-8" standalone="yes"?>
<Relationships xmlns="http://schemas.openxmlformats.org/package/2006/relationships"><Relationship Id="rId2" Type="http://schemas.microsoft.com/office/2011/relationships/chartColorStyle" Target="colors12.xml"/><Relationship Id="rId1" Type="http://schemas.microsoft.com/office/2011/relationships/chartStyle" Target="style12.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200" b="1" i="0" u="none" strike="noStrike" kern="1200" spc="0" baseline="0">
                <a:solidFill>
                  <a:schemeClr val="tx1">
                    <a:lumMod val="65000"/>
                    <a:lumOff val="35000"/>
                  </a:schemeClr>
                </a:solidFill>
                <a:latin typeface="+mn-lt"/>
                <a:ea typeface="+mn-ea"/>
                <a:cs typeface="+mn-cs"/>
              </a:defRPr>
            </a:pPr>
            <a:r>
              <a:rPr lang="es-ES_tradnl"/>
              <a:t>FRECUENCIA</a:t>
            </a:r>
            <a:r>
              <a:rPr lang="es-ES_tradnl" baseline="0"/>
              <a:t> ACOSO SEXUAL</a:t>
            </a:r>
            <a:endParaRPr lang="es-ES_tradnl"/>
          </a:p>
        </c:rich>
      </c:tx>
      <c:layout>
        <c:manualLayout>
          <c:xMode val="edge"/>
          <c:yMode val="edge"/>
          <c:x val="0.30192418800004628"/>
          <c:y val="3.1538594528794477E-2"/>
        </c:manualLayout>
      </c:layout>
      <c:overlay val="0"/>
      <c:spPr>
        <a:noFill/>
        <a:ln>
          <a:noFill/>
        </a:ln>
        <a:effectLst/>
      </c:spPr>
      <c:txPr>
        <a:bodyPr rot="0" spcFirstLastPara="1" vertOverflow="ellipsis" vert="horz" wrap="square" anchor="ctr" anchorCtr="1"/>
        <a:lstStyle/>
        <a:p>
          <a:pPr>
            <a:defRPr sz="1200" b="1" i="0" u="none" strike="noStrike" kern="1200" spc="0" baseline="0">
              <a:solidFill>
                <a:schemeClr val="tx1">
                  <a:lumMod val="65000"/>
                  <a:lumOff val="35000"/>
                </a:schemeClr>
              </a:solidFill>
              <a:latin typeface="+mn-lt"/>
              <a:ea typeface="+mn-ea"/>
              <a:cs typeface="+mn-cs"/>
            </a:defRPr>
          </a:pPr>
          <a:endParaRPr lang="es-CL"/>
        </a:p>
      </c:txPr>
    </c:title>
    <c:autoTitleDeleted val="0"/>
    <c:plotArea>
      <c:layout>
        <c:manualLayout>
          <c:layoutTarget val="inner"/>
          <c:xMode val="edge"/>
          <c:yMode val="edge"/>
          <c:x val="0.23498566861098921"/>
          <c:y val="0.29623953430402206"/>
          <c:w val="0.71673294496724493"/>
          <c:h val="0.53022654291118632"/>
        </c:manualLayout>
      </c:layout>
      <c:barChart>
        <c:barDir val="bar"/>
        <c:grouping val="percentStacked"/>
        <c:varyColors val="0"/>
        <c:ser>
          <c:idx val="0"/>
          <c:order val="0"/>
          <c:tx>
            <c:strRef>
              <c:f>'Resultados respuestas comunes'!$C$8:$D$8</c:f>
              <c:strCache>
                <c:ptCount val="1"/>
                <c:pt idx="0">
                  <c:v>Nunca Ocurre</c:v>
                </c:pt>
              </c:strCache>
            </c:strRef>
          </c:tx>
          <c:spPr>
            <a:solidFill>
              <a:schemeClr val="accent1"/>
            </a:solidFill>
            <a:ln>
              <a:noFill/>
            </a:ln>
            <a:effectLst/>
          </c:spPr>
          <c:invertIfNegative val="0"/>
          <c:cat>
            <c:strRef>
              <c:f>'Resultados respuestas comunes'!$B$10:$B$12</c:f>
              <c:strCache>
                <c:ptCount val="3"/>
                <c:pt idx="0">
                  <c:v>Cadetes</c:v>
                </c:pt>
                <c:pt idx="1">
                  <c:v>Docentes</c:v>
                </c:pt>
                <c:pt idx="2">
                  <c:v>Personal de Planta</c:v>
                </c:pt>
              </c:strCache>
            </c:strRef>
          </c:cat>
          <c:val>
            <c:numRef>
              <c:f>'Resultados respuestas comunes'!$C$10:$C$12</c:f>
              <c:numCache>
                <c:formatCode>General</c:formatCode>
                <c:ptCount val="3"/>
                <c:pt idx="0">
                  <c:v>120</c:v>
                </c:pt>
                <c:pt idx="1">
                  <c:v>21</c:v>
                </c:pt>
                <c:pt idx="2">
                  <c:v>57</c:v>
                </c:pt>
              </c:numCache>
            </c:numRef>
          </c:val>
          <c:extLst>
            <c:ext xmlns:c16="http://schemas.microsoft.com/office/drawing/2014/chart" uri="{C3380CC4-5D6E-409C-BE32-E72D297353CC}">
              <c16:uniqueId val="{00000000-563B-44D3-B329-18AB55017141}"/>
            </c:ext>
          </c:extLst>
        </c:ser>
        <c:ser>
          <c:idx val="1"/>
          <c:order val="1"/>
          <c:tx>
            <c:strRef>
              <c:f>'Resultados respuestas comunes'!$E$8:$F$8</c:f>
              <c:strCache>
                <c:ptCount val="1"/>
                <c:pt idx="0">
                  <c:v>Casi nunca ocurre</c:v>
                </c:pt>
              </c:strCache>
            </c:strRef>
          </c:tx>
          <c:spPr>
            <a:solidFill>
              <a:schemeClr val="accent2"/>
            </a:solidFill>
            <a:ln>
              <a:noFill/>
            </a:ln>
            <a:effectLst/>
          </c:spPr>
          <c:invertIfNegative val="0"/>
          <c:cat>
            <c:strRef>
              <c:f>'Resultados respuestas comunes'!$B$10:$B$12</c:f>
              <c:strCache>
                <c:ptCount val="3"/>
                <c:pt idx="0">
                  <c:v>Cadetes</c:v>
                </c:pt>
                <c:pt idx="1">
                  <c:v>Docentes</c:v>
                </c:pt>
                <c:pt idx="2">
                  <c:v>Personal de Planta</c:v>
                </c:pt>
              </c:strCache>
            </c:strRef>
          </c:cat>
          <c:val>
            <c:numRef>
              <c:f>'Resultados respuestas comunes'!$E$10:$E$12</c:f>
              <c:numCache>
                <c:formatCode>General</c:formatCode>
                <c:ptCount val="3"/>
                <c:pt idx="0">
                  <c:v>139</c:v>
                </c:pt>
                <c:pt idx="1">
                  <c:v>40</c:v>
                </c:pt>
                <c:pt idx="2">
                  <c:v>96</c:v>
                </c:pt>
              </c:numCache>
            </c:numRef>
          </c:val>
          <c:extLst>
            <c:ext xmlns:c16="http://schemas.microsoft.com/office/drawing/2014/chart" uri="{C3380CC4-5D6E-409C-BE32-E72D297353CC}">
              <c16:uniqueId val="{00000001-563B-44D3-B329-18AB55017141}"/>
            </c:ext>
          </c:extLst>
        </c:ser>
        <c:ser>
          <c:idx val="2"/>
          <c:order val="2"/>
          <c:tx>
            <c:strRef>
              <c:f>'Resultados respuestas comunes'!$G$8:$H$8</c:f>
              <c:strCache>
                <c:ptCount val="1"/>
                <c:pt idx="0">
                  <c:v>Poca frecuencia</c:v>
                </c:pt>
              </c:strCache>
            </c:strRef>
          </c:tx>
          <c:spPr>
            <a:solidFill>
              <a:schemeClr val="accent3"/>
            </a:solidFill>
            <a:ln>
              <a:noFill/>
            </a:ln>
            <a:effectLst/>
          </c:spPr>
          <c:invertIfNegative val="0"/>
          <c:cat>
            <c:strRef>
              <c:f>'Resultados respuestas comunes'!$B$10:$B$12</c:f>
              <c:strCache>
                <c:ptCount val="3"/>
                <c:pt idx="0">
                  <c:v>Cadetes</c:v>
                </c:pt>
                <c:pt idx="1">
                  <c:v>Docentes</c:v>
                </c:pt>
                <c:pt idx="2">
                  <c:v>Personal de Planta</c:v>
                </c:pt>
              </c:strCache>
            </c:strRef>
          </c:cat>
          <c:val>
            <c:numRef>
              <c:f>'Resultados respuestas comunes'!$G$10:$G$12</c:f>
              <c:numCache>
                <c:formatCode>General</c:formatCode>
                <c:ptCount val="3"/>
                <c:pt idx="0">
                  <c:v>97</c:v>
                </c:pt>
                <c:pt idx="1">
                  <c:v>9</c:v>
                </c:pt>
                <c:pt idx="2">
                  <c:v>45</c:v>
                </c:pt>
              </c:numCache>
            </c:numRef>
          </c:val>
          <c:extLst>
            <c:ext xmlns:c16="http://schemas.microsoft.com/office/drawing/2014/chart" uri="{C3380CC4-5D6E-409C-BE32-E72D297353CC}">
              <c16:uniqueId val="{00000006-F862-D745-9A5E-470D8393AD1E}"/>
            </c:ext>
          </c:extLst>
        </c:ser>
        <c:ser>
          <c:idx val="3"/>
          <c:order val="3"/>
          <c:tx>
            <c:strRef>
              <c:f>'Resultados respuestas comunes'!$I$8:$J$8</c:f>
              <c:strCache>
                <c:ptCount val="1"/>
                <c:pt idx="0">
                  <c:v>Mucha frecuencia</c:v>
                </c:pt>
              </c:strCache>
            </c:strRef>
          </c:tx>
          <c:spPr>
            <a:solidFill>
              <a:schemeClr val="accent4"/>
            </a:solidFill>
            <a:ln>
              <a:noFill/>
            </a:ln>
            <a:effectLst/>
          </c:spPr>
          <c:invertIfNegative val="0"/>
          <c:cat>
            <c:strRef>
              <c:f>'Resultados respuestas comunes'!$B$10:$B$12</c:f>
              <c:strCache>
                <c:ptCount val="3"/>
                <c:pt idx="0">
                  <c:v>Cadetes</c:v>
                </c:pt>
                <c:pt idx="1">
                  <c:v>Docentes</c:v>
                </c:pt>
                <c:pt idx="2">
                  <c:v>Personal de Planta</c:v>
                </c:pt>
              </c:strCache>
            </c:strRef>
          </c:cat>
          <c:val>
            <c:numRef>
              <c:f>'Resultados respuestas comunes'!$I$10:$I$12</c:f>
              <c:numCache>
                <c:formatCode>General</c:formatCode>
                <c:ptCount val="3"/>
                <c:pt idx="0">
                  <c:v>16</c:v>
                </c:pt>
                <c:pt idx="1">
                  <c:v>0</c:v>
                </c:pt>
                <c:pt idx="2">
                  <c:v>7</c:v>
                </c:pt>
              </c:numCache>
            </c:numRef>
          </c:val>
          <c:extLst>
            <c:ext xmlns:c16="http://schemas.microsoft.com/office/drawing/2014/chart" uri="{C3380CC4-5D6E-409C-BE32-E72D297353CC}">
              <c16:uniqueId val="{00000007-F862-D745-9A5E-470D8393AD1E}"/>
            </c:ext>
          </c:extLst>
        </c:ser>
        <c:dLbls>
          <c:showLegendKey val="0"/>
          <c:showVal val="0"/>
          <c:showCatName val="0"/>
          <c:showSerName val="0"/>
          <c:showPercent val="0"/>
          <c:showBubbleSize val="0"/>
        </c:dLbls>
        <c:gapWidth val="50"/>
        <c:overlap val="100"/>
        <c:axId val="1617191823"/>
        <c:axId val="1617209295"/>
      </c:barChart>
      <c:catAx>
        <c:axId val="1617191823"/>
        <c:scaling>
          <c:orientation val="maxMin"/>
        </c:scaling>
        <c:delete val="0"/>
        <c:axPos val="l"/>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L"/>
          </a:p>
        </c:txPr>
        <c:crossAx val="1617209295"/>
        <c:crosses val="autoZero"/>
        <c:auto val="0"/>
        <c:lblAlgn val="ctr"/>
        <c:lblOffset val="100"/>
        <c:noMultiLvlLbl val="0"/>
      </c:catAx>
      <c:valAx>
        <c:axId val="1617209295"/>
        <c:scaling>
          <c:orientation val="minMax"/>
          <c:min val="0"/>
        </c:scaling>
        <c:delete val="0"/>
        <c:axPos val="t"/>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mn-ea"/>
                <a:cs typeface="+mn-cs"/>
              </a:defRPr>
            </a:pPr>
            <a:endParaRPr lang="es-CL"/>
          </a:p>
        </c:txPr>
        <c:crossAx val="1617191823"/>
        <c:crosses val="autoZero"/>
        <c:crossBetween val="between"/>
        <c:minorUnit val="0.2"/>
      </c:valAx>
      <c:spPr>
        <a:noFill/>
        <a:ln>
          <a:noFill/>
        </a:ln>
        <a:effectLst/>
      </c:spPr>
    </c:plotArea>
    <c:legend>
      <c:legendPos val="b"/>
      <c:layout>
        <c:manualLayout>
          <c:xMode val="edge"/>
          <c:yMode val="edge"/>
          <c:x val="0.2311748590246783"/>
          <c:y val="0.87199055066253728"/>
          <c:w val="0.71184686074657588"/>
          <c:h val="0.12139241218618571"/>
        </c:manualLayout>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L"/>
        </a:p>
      </c:txPr>
    </c:legend>
    <c:plotVisOnly val="1"/>
    <c:dispBlanksAs val="gap"/>
    <c:showDLblsOverMax val="0"/>
  </c:chart>
  <c:spPr>
    <a:solidFill>
      <a:schemeClr val="bg1"/>
    </a:solidFill>
    <a:ln w="9525" cap="flat" cmpd="sng" algn="ctr">
      <a:noFill/>
      <a:round/>
    </a:ln>
    <a:effectLst/>
  </c:spPr>
  <c:txPr>
    <a:bodyPr/>
    <a:lstStyle/>
    <a:p>
      <a:pPr>
        <a:defRPr/>
      </a:pPr>
      <a:endParaRPr lang="es-CL"/>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title>
      <c:tx>
        <c:rich>
          <a:bodyPr rot="0" spcFirstLastPara="1" vertOverflow="ellipsis" vert="horz" wrap="square" anchor="ctr" anchorCtr="1"/>
          <a:lstStyle/>
          <a:p>
            <a:pPr>
              <a:defRPr sz="1200" b="1" i="0" u="none" strike="noStrike" kern="1200" spc="0" baseline="0">
                <a:solidFill>
                  <a:schemeClr val="tx1">
                    <a:lumMod val="65000"/>
                    <a:lumOff val="35000"/>
                  </a:schemeClr>
                </a:solidFill>
                <a:latin typeface="+mn-lt"/>
                <a:ea typeface="+mn-ea"/>
                <a:cs typeface="+mn-cs"/>
              </a:defRPr>
            </a:pPr>
            <a:r>
              <a:rPr lang="es-ES_tradnl"/>
              <a:t>FRECUENCIA</a:t>
            </a:r>
            <a:r>
              <a:rPr lang="es-ES_tradnl" baseline="0"/>
              <a:t> VIOLENCIA DE GÉNERO</a:t>
            </a:r>
            <a:endParaRPr lang="es-ES_tradnl"/>
          </a:p>
        </c:rich>
      </c:tx>
      <c:layout>
        <c:manualLayout>
          <c:xMode val="edge"/>
          <c:yMode val="edge"/>
          <c:x val="0.35662208909694815"/>
          <c:y val="3.1538593601723612E-2"/>
        </c:manualLayout>
      </c:layout>
      <c:overlay val="0"/>
      <c:spPr>
        <a:noFill/>
        <a:ln>
          <a:noFill/>
        </a:ln>
        <a:effectLst/>
      </c:spPr>
      <c:txPr>
        <a:bodyPr rot="0" spcFirstLastPara="1" vertOverflow="ellipsis" vert="horz" wrap="square" anchor="ctr" anchorCtr="1"/>
        <a:lstStyle/>
        <a:p>
          <a:pPr>
            <a:defRPr sz="1200" b="1" i="0" u="none" strike="noStrike" kern="1200" spc="0" baseline="0">
              <a:solidFill>
                <a:schemeClr val="tx1">
                  <a:lumMod val="65000"/>
                  <a:lumOff val="35000"/>
                </a:schemeClr>
              </a:solidFill>
              <a:latin typeface="+mn-lt"/>
              <a:ea typeface="+mn-ea"/>
              <a:cs typeface="+mn-cs"/>
            </a:defRPr>
          </a:pPr>
          <a:endParaRPr lang="es-CL"/>
        </a:p>
      </c:txPr>
    </c:title>
    <c:autoTitleDeleted val="0"/>
    <c:plotArea>
      <c:layout>
        <c:manualLayout>
          <c:layoutTarget val="inner"/>
          <c:xMode val="edge"/>
          <c:yMode val="edge"/>
          <c:x val="0.23498566861098921"/>
          <c:y val="0.29623953430402206"/>
          <c:w val="0.71673294496724493"/>
          <c:h val="0.53022654291118632"/>
        </c:manualLayout>
      </c:layout>
      <c:barChart>
        <c:barDir val="bar"/>
        <c:grouping val="percentStacked"/>
        <c:varyColors val="0"/>
        <c:ser>
          <c:idx val="0"/>
          <c:order val="0"/>
          <c:tx>
            <c:strRef>
              <c:f>'Resultados respuestas comunes'!$C$18</c:f>
              <c:strCache>
                <c:ptCount val="1"/>
                <c:pt idx="0">
                  <c:v>Nunca Ocurre</c:v>
                </c:pt>
              </c:strCache>
            </c:strRef>
          </c:tx>
          <c:spPr>
            <a:solidFill>
              <a:schemeClr val="accent1"/>
            </a:solidFill>
            <a:ln>
              <a:noFill/>
            </a:ln>
            <a:effectLst/>
          </c:spPr>
          <c:invertIfNegative val="0"/>
          <c:cat>
            <c:strRef>
              <c:f>'Resultados respuestas comunes'!$B$20:$B$22</c:f>
              <c:strCache>
                <c:ptCount val="3"/>
                <c:pt idx="0">
                  <c:v>Cadetes</c:v>
                </c:pt>
                <c:pt idx="1">
                  <c:v>Docentes</c:v>
                </c:pt>
                <c:pt idx="2">
                  <c:v>Personal de Planta</c:v>
                </c:pt>
              </c:strCache>
            </c:strRef>
          </c:cat>
          <c:val>
            <c:numRef>
              <c:f>'Resultados respuestas comunes'!$C$20:$C$22</c:f>
              <c:numCache>
                <c:formatCode>General</c:formatCode>
                <c:ptCount val="3"/>
                <c:pt idx="0">
                  <c:v>152</c:v>
                </c:pt>
                <c:pt idx="1">
                  <c:v>20</c:v>
                </c:pt>
                <c:pt idx="2">
                  <c:v>74</c:v>
                </c:pt>
              </c:numCache>
            </c:numRef>
          </c:val>
          <c:extLst>
            <c:ext xmlns:c16="http://schemas.microsoft.com/office/drawing/2014/chart" uri="{C3380CC4-5D6E-409C-BE32-E72D297353CC}">
              <c16:uniqueId val="{00000000-563B-44D3-B329-18AB55017141}"/>
            </c:ext>
          </c:extLst>
        </c:ser>
        <c:ser>
          <c:idx val="1"/>
          <c:order val="1"/>
          <c:tx>
            <c:strRef>
              <c:f>'Resultados respuestas comunes'!$E$18</c:f>
              <c:strCache>
                <c:ptCount val="1"/>
                <c:pt idx="0">
                  <c:v>Casi nunca ocurre</c:v>
                </c:pt>
              </c:strCache>
            </c:strRef>
          </c:tx>
          <c:spPr>
            <a:solidFill>
              <a:schemeClr val="accent2"/>
            </a:solidFill>
            <a:ln>
              <a:noFill/>
            </a:ln>
            <a:effectLst/>
          </c:spPr>
          <c:invertIfNegative val="0"/>
          <c:cat>
            <c:strRef>
              <c:f>'Resultados respuestas comunes'!$B$20:$B$22</c:f>
              <c:strCache>
                <c:ptCount val="3"/>
                <c:pt idx="0">
                  <c:v>Cadetes</c:v>
                </c:pt>
                <c:pt idx="1">
                  <c:v>Docentes</c:v>
                </c:pt>
                <c:pt idx="2">
                  <c:v>Personal de Planta</c:v>
                </c:pt>
              </c:strCache>
            </c:strRef>
          </c:cat>
          <c:val>
            <c:numRef>
              <c:f>'Resultados respuestas comunes'!$E$20:$E$22</c:f>
              <c:numCache>
                <c:formatCode>General</c:formatCode>
                <c:ptCount val="3"/>
                <c:pt idx="0">
                  <c:v>128</c:v>
                </c:pt>
                <c:pt idx="1">
                  <c:v>36</c:v>
                </c:pt>
                <c:pt idx="2">
                  <c:v>80</c:v>
                </c:pt>
              </c:numCache>
            </c:numRef>
          </c:val>
          <c:extLst>
            <c:ext xmlns:c16="http://schemas.microsoft.com/office/drawing/2014/chart" uri="{C3380CC4-5D6E-409C-BE32-E72D297353CC}">
              <c16:uniqueId val="{00000001-563B-44D3-B329-18AB55017141}"/>
            </c:ext>
          </c:extLst>
        </c:ser>
        <c:ser>
          <c:idx val="2"/>
          <c:order val="2"/>
          <c:tx>
            <c:strRef>
              <c:f>'Resultados respuestas comunes'!$G$18</c:f>
              <c:strCache>
                <c:ptCount val="1"/>
                <c:pt idx="0">
                  <c:v>Poca frecuencia</c:v>
                </c:pt>
              </c:strCache>
            </c:strRef>
          </c:tx>
          <c:spPr>
            <a:solidFill>
              <a:schemeClr val="accent3"/>
            </a:solidFill>
            <a:ln>
              <a:noFill/>
            </a:ln>
            <a:effectLst/>
          </c:spPr>
          <c:invertIfNegative val="0"/>
          <c:cat>
            <c:strRef>
              <c:f>'Resultados respuestas comunes'!$B$20:$B$22</c:f>
              <c:strCache>
                <c:ptCount val="3"/>
                <c:pt idx="0">
                  <c:v>Cadetes</c:v>
                </c:pt>
                <c:pt idx="1">
                  <c:v>Docentes</c:v>
                </c:pt>
                <c:pt idx="2">
                  <c:v>Personal de Planta</c:v>
                </c:pt>
              </c:strCache>
            </c:strRef>
          </c:cat>
          <c:val>
            <c:numRef>
              <c:f>'Resultados respuestas comunes'!$G$20:$G$22</c:f>
              <c:numCache>
                <c:formatCode>General</c:formatCode>
                <c:ptCount val="3"/>
                <c:pt idx="0">
                  <c:v>66</c:v>
                </c:pt>
                <c:pt idx="1">
                  <c:v>11</c:v>
                </c:pt>
                <c:pt idx="2">
                  <c:v>44</c:v>
                </c:pt>
              </c:numCache>
            </c:numRef>
          </c:val>
          <c:extLst>
            <c:ext xmlns:c16="http://schemas.microsoft.com/office/drawing/2014/chart" uri="{C3380CC4-5D6E-409C-BE32-E72D297353CC}">
              <c16:uniqueId val="{00000006-F862-D745-9A5E-470D8393AD1E}"/>
            </c:ext>
          </c:extLst>
        </c:ser>
        <c:ser>
          <c:idx val="3"/>
          <c:order val="3"/>
          <c:tx>
            <c:strRef>
              <c:f>'Resultados respuestas comunes'!$I$18</c:f>
              <c:strCache>
                <c:ptCount val="1"/>
                <c:pt idx="0">
                  <c:v>Mucha frecuencia</c:v>
                </c:pt>
              </c:strCache>
            </c:strRef>
          </c:tx>
          <c:spPr>
            <a:solidFill>
              <a:schemeClr val="accent4"/>
            </a:solidFill>
            <a:ln>
              <a:noFill/>
            </a:ln>
            <a:effectLst/>
          </c:spPr>
          <c:invertIfNegative val="0"/>
          <c:cat>
            <c:strRef>
              <c:f>'Resultados respuestas comunes'!$B$20:$B$22</c:f>
              <c:strCache>
                <c:ptCount val="3"/>
                <c:pt idx="0">
                  <c:v>Cadetes</c:v>
                </c:pt>
                <c:pt idx="1">
                  <c:v>Docentes</c:v>
                </c:pt>
                <c:pt idx="2">
                  <c:v>Personal de Planta</c:v>
                </c:pt>
              </c:strCache>
            </c:strRef>
          </c:cat>
          <c:val>
            <c:numRef>
              <c:f>'Resultados respuestas comunes'!$I$20:$I$22</c:f>
              <c:numCache>
                <c:formatCode>General</c:formatCode>
                <c:ptCount val="3"/>
                <c:pt idx="0">
                  <c:v>26</c:v>
                </c:pt>
                <c:pt idx="1">
                  <c:v>3</c:v>
                </c:pt>
                <c:pt idx="2">
                  <c:v>7</c:v>
                </c:pt>
              </c:numCache>
            </c:numRef>
          </c:val>
          <c:extLst>
            <c:ext xmlns:c16="http://schemas.microsoft.com/office/drawing/2014/chart" uri="{C3380CC4-5D6E-409C-BE32-E72D297353CC}">
              <c16:uniqueId val="{00000007-F862-D745-9A5E-470D8393AD1E}"/>
            </c:ext>
          </c:extLst>
        </c:ser>
        <c:dLbls>
          <c:showLegendKey val="0"/>
          <c:showVal val="0"/>
          <c:showCatName val="0"/>
          <c:showSerName val="0"/>
          <c:showPercent val="0"/>
          <c:showBubbleSize val="0"/>
        </c:dLbls>
        <c:gapWidth val="50"/>
        <c:overlap val="100"/>
        <c:axId val="1617191823"/>
        <c:axId val="1617209295"/>
      </c:barChart>
      <c:catAx>
        <c:axId val="1617191823"/>
        <c:scaling>
          <c:orientation val="maxMin"/>
        </c:scaling>
        <c:delete val="0"/>
        <c:axPos val="l"/>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L"/>
          </a:p>
        </c:txPr>
        <c:crossAx val="1617209295"/>
        <c:crosses val="autoZero"/>
        <c:auto val="0"/>
        <c:lblAlgn val="ctr"/>
        <c:lblOffset val="100"/>
        <c:noMultiLvlLbl val="0"/>
      </c:catAx>
      <c:valAx>
        <c:axId val="1617209295"/>
        <c:scaling>
          <c:orientation val="minMax"/>
          <c:min val="0"/>
        </c:scaling>
        <c:delete val="0"/>
        <c:axPos val="t"/>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mn-ea"/>
                <a:cs typeface="+mn-cs"/>
              </a:defRPr>
            </a:pPr>
            <a:endParaRPr lang="es-CL"/>
          </a:p>
        </c:txPr>
        <c:crossAx val="1617191823"/>
        <c:crosses val="autoZero"/>
        <c:crossBetween val="between"/>
        <c:minorUnit val="0.2"/>
      </c:valAx>
      <c:spPr>
        <a:noFill/>
        <a:ln>
          <a:noFill/>
        </a:ln>
        <a:effectLst/>
      </c:spPr>
    </c:plotArea>
    <c:legend>
      <c:legendPos val="b"/>
      <c:layout>
        <c:manualLayout>
          <c:xMode val="edge"/>
          <c:yMode val="edge"/>
          <c:x val="0.2311748590246783"/>
          <c:y val="0.87199055066253728"/>
          <c:w val="0.71184686074657588"/>
          <c:h val="0.12139241218618571"/>
        </c:manualLayout>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L"/>
        </a:p>
      </c:txPr>
    </c:legend>
    <c:plotVisOnly val="1"/>
    <c:dispBlanksAs val="gap"/>
    <c:showDLblsOverMax val="0"/>
  </c:chart>
  <c:spPr>
    <a:solidFill>
      <a:schemeClr val="bg1"/>
    </a:solidFill>
    <a:ln w="9525" cap="flat" cmpd="sng" algn="ctr">
      <a:noFill/>
      <a:round/>
    </a:ln>
    <a:effectLst/>
  </c:spPr>
  <c:txPr>
    <a:bodyPr/>
    <a:lstStyle/>
    <a:p>
      <a:pPr>
        <a:defRPr/>
      </a:pPr>
      <a:endParaRPr lang="es-CL"/>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title>
      <c:tx>
        <c:rich>
          <a:bodyPr rot="0" spcFirstLastPara="1" vertOverflow="ellipsis" vert="horz" wrap="square" anchor="ctr" anchorCtr="1"/>
          <a:lstStyle/>
          <a:p>
            <a:pPr>
              <a:defRPr sz="1200" b="1" i="0" u="none" strike="noStrike" kern="1200" spc="0" baseline="0">
                <a:solidFill>
                  <a:schemeClr val="tx1">
                    <a:lumMod val="65000"/>
                    <a:lumOff val="35000"/>
                  </a:schemeClr>
                </a:solidFill>
                <a:latin typeface="+mn-lt"/>
                <a:ea typeface="+mn-ea"/>
                <a:cs typeface="+mn-cs"/>
              </a:defRPr>
            </a:pPr>
            <a:r>
              <a:rPr lang="es-ES_tradnl"/>
              <a:t>FRECUENCIA</a:t>
            </a:r>
            <a:r>
              <a:rPr lang="es-ES_tradnl" baseline="0"/>
              <a:t> DISCRIMINACIÓN DE GÉNERO</a:t>
            </a:r>
          </a:p>
        </c:rich>
      </c:tx>
      <c:layout>
        <c:manualLayout>
          <c:xMode val="edge"/>
          <c:yMode val="edge"/>
          <c:x val="0.30192418800004628"/>
          <c:y val="3.1538594528794477E-2"/>
        </c:manualLayout>
      </c:layout>
      <c:overlay val="0"/>
      <c:spPr>
        <a:noFill/>
        <a:ln>
          <a:noFill/>
        </a:ln>
        <a:effectLst/>
      </c:spPr>
      <c:txPr>
        <a:bodyPr rot="0" spcFirstLastPara="1" vertOverflow="ellipsis" vert="horz" wrap="square" anchor="ctr" anchorCtr="1"/>
        <a:lstStyle/>
        <a:p>
          <a:pPr>
            <a:defRPr sz="1200" b="1" i="0" u="none" strike="noStrike" kern="1200" spc="0" baseline="0">
              <a:solidFill>
                <a:schemeClr val="tx1">
                  <a:lumMod val="65000"/>
                  <a:lumOff val="35000"/>
                </a:schemeClr>
              </a:solidFill>
              <a:latin typeface="+mn-lt"/>
              <a:ea typeface="+mn-ea"/>
              <a:cs typeface="+mn-cs"/>
            </a:defRPr>
          </a:pPr>
          <a:endParaRPr lang="es-CL"/>
        </a:p>
      </c:txPr>
    </c:title>
    <c:autoTitleDeleted val="0"/>
    <c:plotArea>
      <c:layout>
        <c:manualLayout>
          <c:layoutTarget val="inner"/>
          <c:xMode val="edge"/>
          <c:yMode val="edge"/>
          <c:x val="0.23498566861098921"/>
          <c:y val="0.29623953430402206"/>
          <c:w val="0.71673294496724493"/>
          <c:h val="0.53022654291118632"/>
        </c:manualLayout>
      </c:layout>
      <c:barChart>
        <c:barDir val="bar"/>
        <c:grouping val="percentStacked"/>
        <c:varyColors val="0"/>
        <c:ser>
          <c:idx val="0"/>
          <c:order val="0"/>
          <c:tx>
            <c:strRef>
              <c:f>'Resultados respuestas comunes'!$C$28:$D$28</c:f>
              <c:strCache>
                <c:ptCount val="1"/>
                <c:pt idx="0">
                  <c:v>Nunca Ocurre</c:v>
                </c:pt>
              </c:strCache>
            </c:strRef>
          </c:tx>
          <c:spPr>
            <a:solidFill>
              <a:schemeClr val="accent1"/>
            </a:solidFill>
            <a:ln>
              <a:noFill/>
            </a:ln>
            <a:effectLst/>
          </c:spPr>
          <c:invertIfNegative val="0"/>
          <c:cat>
            <c:strRef>
              <c:f>'Resultados respuestas comunes'!$B$30:$B$32</c:f>
              <c:strCache>
                <c:ptCount val="3"/>
                <c:pt idx="0">
                  <c:v>Cadetes</c:v>
                </c:pt>
                <c:pt idx="1">
                  <c:v>Docentes</c:v>
                </c:pt>
                <c:pt idx="2">
                  <c:v>Personal de Planta</c:v>
                </c:pt>
              </c:strCache>
            </c:strRef>
          </c:cat>
          <c:val>
            <c:numRef>
              <c:f>'Resultados respuestas comunes'!$C$30:$C$32</c:f>
              <c:numCache>
                <c:formatCode>General</c:formatCode>
                <c:ptCount val="3"/>
                <c:pt idx="0">
                  <c:v>116</c:v>
                </c:pt>
                <c:pt idx="1">
                  <c:v>22</c:v>
                </c:pt>
                <c:pt idx="2">
                  <c:v>65</c:v>
                </c:pt>
              </c:numCache>
            </c:numRef>
          </c:val>
          <c:extLst>
            <c:ext xmlns:c16="http://schemas.microsoft.com/office/drawing/2014/chart" uri="{C3380CC4-5D6E-409C-BE32-E72D297353CC}">
              <c16:uniqueId val="{00000000-563B-44D3-B329-18AB55017141}"/>
            </c:ext>
          </c:extLst>
        </c:ser>
        <c:ser>
          <c:idx val="1"/>
          <c:order val="1"/>
          <c:tx>
            <c:strRef>
              <c:f>'Resultados respuestas comunes'!$E$28:$F$28</c:f>
              <c:strCache>
                <c:ptCount val="1"/>
                <c:pt idx="0">
                  <c:v>Casis nunca ocurre</c:v>
                </c:pt>
              </c:strCache>
            </c:strRef>
          </c:tx>
          <c:spPr>
            <a:solidFill>
              <a:schemeClr val="accent2"/>
            </a:solidFill>
            <a:ln>
              <a:noFill/>
            </a:ln>
            <a:effectLst/>
          </c:spPr>
          <c:invertIfNegative val="0"/>
          <c:cat>
            <c:strRef>
              <c:f>'Resultados respuestas comunes'!$B$30:$B$32</c:f>
              <c:strCache>
                <c:ptCount val="3"/>
                <c:pt idx="0">
                  <c:v>Cadetes</c:v>
                </c:pt>
                <c:pt idx="1">
                  <c:v>Docentes</c:v>
                </c:pt>
                <c:pt idx="2">
                  <c:v>Personal de Planta</c:v>
                </c:pt>
              </c:strCache>
            </c:strRef>
          </c:cat>
          <c:val>
            <c:numRef>
              <c:f>'Resultados respuestas comunes'!$E$30:$E$32</c:f>
              <c:numCache>
                <c:formatCode>General</c:formatCode>
                <c:ptCount val="3"/>
                <c:pt idx="0">
                  <c:v>109</c:v>
                </c:pt>
                <c:pt idx="1">
                  <c:v>28</c:v>
                </c:pt>
                <c:pt idx="2">
                  <c:v>82</c:v>
                </c:pt>
              </c:numCache>
            </c:numRef>
          </c:val>
          <c:extLst>
            <c:ext xmlns:c16="http://schemas.microsoft.com/office/drawing/2014/chart" uri="{C3380CC4-5D6E-409C-BE32-E72D297353CC}">
              <c16:uniqueId val="{00000001-563B-44D3-B329-18AB55017141}"/>
            </c:ext>
          </c:extLst>
        </c:ser>
        <c:ser>
          <c:idx val="2"/>
          <c:order val="2"/>
          <c:tx>
            <c:strRef>
              <c:f>'Resultados respuestas comunes'!$G$28:$H$28</c:f>
              <c:strCache>
                <c:ptCount val="1"/>
                <c:pt idx="0">
                  <c:v>Poca frecuencia</c:v>
                </c:pt>
              </c:strCache>
            </c:strRef>
          </c:tx>
          <c:spPr>
            <a:solidFill>
              <a:schemeClr val="accent3"/>
            </a:solidFill>
            <a:ln>
              <a:noFill/>
            </a:ln>
            <a:effectLst/>
          </c:spPr>
          <c:invertIfNegative val="0"/>
          <c:cat>
            <c:strRef>
              <c:f>'Resultados respuestas comunes'!$B$30:$B$32</c:f>
              <c:strCache>
                <c:ptCount val="3"/>
                <c:pt idx="0">
                  <c:v>Cadetes</c:v>
                </c:pt>
                <c:pt idx="1">
                  <c:v>Docentes</c:v>
                </c:pt>
                <c:pt idx="2">
                  <c:v>Personal de Planta</c:v>
                </c:pt>
              </c:strCache>
            </c:strRef>
          </c:cat>
          <c:val>
            <c:numRef>
              <c:f>'Resultados respuestas comunes'!$G$30:$G$32</c:f>
              <c:numCache>
                <c:formatCode>General</c:formatCode>
                <c:ptCount val="3"/>
                <c:pt idx="0">
                  <c:v>99</c:v>
                </c:pt>
                <c:pt idx="1">
                  <c:v>18</c:v>
                </c:pt>
                <c:pt idx="2">
                  <c:v>49</c:v>
                </c:pt>
              </c:numCache>
            </c:numRef>
          </c:val>
          <c:extLst>
            <c:ext xmlns:c16="http://schemas.microsoft.com/office/drawing/2014/chart" uri="{C3380CC4-5D6E-409C-BE32-E72D297353CC}">
              <c16:uniqueId val="{00000006-F862-D745-9A5E-470D8393AD1E}"/>
            </c:ext>
          </c:extLst>
        </c:ser>
        <c:ser>
          <c:idx val="3"/>
          <c:order val="3"/>
          <c:tx>
            <c:strRef>
              <c:f>'Resultados respuestas comunes'!$I$28:$J$28</c:f>
              <c:strCache>
                <c:ptCount val="1"/>
                <c:pt idx="0">
                  <c:v>Mucha frecuencia</c:v>
                </c:pt>
              </c:strCache>
            </c:strRef>
          </c:tx>
          <c:spPr>
            <a:solidFill>
              <a:schemeClr val="accent4"/>
            </a:solidFill>
            <a:ln>
              <a:noFill/>
            </a:ln>
            <a:effectLst/>
          </c:spPr>
          <c:invertIfNegative val="0"/>
          <c:cat>
            <c:strRef>
              <c:f>'Resultados respuestas comunes'!$B$30:$B$32</c:f>
              <c:strCache>
                <c:ptCount val="3"/>
                <c:pt idx="0">
                  <c:v>Cadetes</c:v>
                </c:pt>
                <c:pt idx="1">
                  <c:v>Docentes</c:v>
                </c:pt>
                <c:pt idx="2">
                  <c:v>Personal de Planta</c:v>
                </c:pt>
              </c:strCache>
            </c:strRef>
          </c:cat>
          <c:val>
            <c:numRef>
              <c:f>'Resultados respuestas comunes'!$I$30:$I$32</c:f>
              <c:numCache>
                <c:formatCode>General</c:formatCode>
                <c:ptCount val="3"/>
                <c:pt idx="0">
                  <c:v>48</c:v>
                </c:pt>
                <c:pt idx="1">
                  <c:v>2</c:v>
                </c:pt>
                <c:pt idx="2">
                  <c:v>9</c:v>
                </c:pt>
              </c:numCache>
            </c:numRef>
          </c:val>
          <c:extLst>
            <c:ext xmlns:c16="http://schemas.microsoft.com/office/drawing/2014/chart" uri="{C3380CC4-5D6E-409C-BE32-E72D297353CC}">
              <c16:uniqueId val="{00000007-F862-D745-9A5E-470D8393AD1E}"/>
            </c:ext>
          </c:extLst>
        </c:ser>
        <c:dLbls>
          <c:showLegendKey val="0"/>
          <c:showVal val="0"/>
          <c:showCatName val="0"/>
          <c:showSerName val="0"/>
          <c:showPercent val="0"/>
          <c:showBubbleSize val="0"/>
        </c:dLbls>
        <c:gapWidth val="50"/>
        <c:overlap val="100"/>
        <c:axId val="1617191823"/>
        <c:axId val="1617209295"/>
      </c:barChart>
      <c:catAx>
        <c:axId val="1617191823"/>
        <c:scaling>
          <c:orientation val="maxMin"/>
        </c:scaling>
        <c:delete val="0"/>
        <c:axPos val="l"/>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L"/>
          </a:p>
        </c:txPr>
        <c:crossAx val="1617209295"/>
        <c:crosses val="autoZero"/>
        <c:auto val="0"/>
        <c:lblAlgn val="ctr"/>
        <c:lblOffset val="100"/>
        <c:noMultiLvlLbl val="0"/>
      </c:catAx>
      <c:valAx>
        <c:axId val="1617209295"/>
        <c:scaling>
          <c:orientation val="minMax"/>
          <c:min val="0"/>
        </c:scaling>
        <c:delete val="0"/>
        <c:axPos val="t"/>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mn-ea"/>
                <a:cs typeface="+mn-cs"/>
              </a:defRPr>
            </a:pPr>
            <a:endParaRPr lang="es-CL"/>
          </a:p>
        </c:txPr>
        <c:crossAx val="1617191823"/>
        <c:crosses val="autoZero"/>
        <c:crossBetween val="between"/>
        <c:minorUnit val="0.2"/>
      </c:valAx>
      <c:spPr>
        <a:noFill/>
        <a:ln>
          <a:noFill/>
        </a:ln>
        <a:effectLst/>
      </c:spPr>
    </c:plotArea>
    <c:legend>
      <c:legendPos val="b"/>
      <c:layout>
        <c:manualLayout>
          <c:xMode val="edge"/>
          <c:yMode val="edge"/>
          <c:x val="0.2311748590246783"/>
          <c:y val="0.87199055066253728"/>
          <c:w val="0.71184686074657588"/>
          <c:h val="0.12139241218618571"/>
        </c:manualLayout>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L"/>
        </a:p>
      </c:txPr>
    </c:legend>
    <c:plotVisOnly val="1"/>
    <c:dispBlanksAs val="gap"/>
    <c:showDLblsOverMax val="0"/>
  </c:chart>
  <c:spPr>
    <a:solidFill>
      <a:schemeClr val="bg1"/>
    </a:solidFill>
    <a:ln w="9525" cap="flat" cmpd="sng" algn="ctr">
      <a:noFill/>
      <a:round/>
    </a:ln>
    <a:effectLst/>
  </c:spPr>
  <c:txPr>
    <a:bodyPr/>
    <a:lstStyle/>
    <a:p>
      <a:pPr>
        <a:defRPr/>
      </a:pPr>
      <a:endParaRPr lang="es-CL"/>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s-ES_tradnl"/>
              <a:t>PERCEPCIÓN CADETES</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s-CL"/>
        </a:p>
      </c:txPr>
    </c:title>
    <c:autoTitleDeleted val="0"/>
    <c:plotArea>
      <c:layout/>
      <c:barChart>
        <c:barDir val="bar"/>
        <c:grouping val="clustered"/>
        <c:varyColors val="0"/>
        <c:ser>
          <c:idx val="0"/>
          <c:order val="0"/>
          <c:tx>
            <c:strRef>
              <c:f>Gráficos!$B$2</c:f>
              <c:strCache>
                <c:ptCount val="1"/>
                <c:pt idx="0">
                  <c:v>ACOSO SEXUAL</c:v>
                </c:pt>
              </c:strCache>
            </c:strRef>
          </c:tx>
          <c:spPr>
            <a:solidFill>
              <a:schemeClr val="accent1"/>
            </a:solidFill>
            <a:ln>
              <a:noFill/>
            </a:ln>
            <a:effectLst/>
          </c:spPr>
          <c:invertIfNegative val="0"/>
          <c:cat>
            <c:strRef>
              <c:f>Gráficos!$A$3:$A$6</c:f>
              <c:strCache>
                <c:ptCount val="4"/>
                <c:pt idx="0">
                  <c:v>NUNCA</c:v>
                </c:pt>
                <c:pt idx="1">
                  <c:v>CASI NUNCA</c:v>
                </c:pt>
                <c:pt idx="2">
                  <c:v>POCO FRECUENCIA</c:v>
                </c:pt>
                <c:pt idx="3">
                  <c:v>MUCHA FRECUENCIA</c:v>
                </c:pt>
              </c:strCache>
            </c:strRef>
          </c:cat>
          <c:val>
            <c:numRef>
              <c:f>Gráficos!$B$3:$B$6</c:f>
              <c:numCache>
                <c:formatCode>0%</c:formatCode>
                <c:ptCount val="4"/>
                <c:pt idx="0">
                  <c:v>0.32258064516129031</c:v>
                </c:pt>
                <c:pt idx="1">
                  <c:v>0.37365591397849462</c:v>
                </c:pt>
                <c:pt idx="2">
                  <c:v>0.260752688172043</c:v>
                </c:pt>
                <c:pt idx="3">
                  <c:v>4.3010752688172046E-2</c:v>
                </c:pt>
              </c:numCache>
            </c:numRef>
          </c:val>
          <c:extLst>
            <c:ext xmlns:c16="http://schemas.microsoft.com/office/drawing/2014/chart" uri="{C3380CC4-5D6E-409C-BE32-E72D297353CC}">
              <c16:uniqueId val="{00000000-2816-0441-8C59-B182C1608643}"/>
            </c:ext>
          </c:extLst>
        </c:ser>
        <c:ser>
          <c:idx val="1"/>
          <c:order val="1"/>
          <c:tx>
            <c:strRef>
              <c:f>Gráficos!$C$2</c:f>
              <c:strCache>
                <c:ptCount val="1"/>
                <c:pt idx="0">
                  <c:v>VIOLENCIA DE GÉNERO</c:v>
                </c:pt>
              </c:strCache>
            </c:strRef>
          </c:tx>
          <c:spPr>
            <a:solidFill>
              <a:schemeClr val="accent2"/>
            </a:solidFill>
            <a:ln>
              <a:noFill/>
            </a:ln>
            <a:effectLst/>
          </c:spPr>
          <c:invertIfNegative val="0"/>
          <c:cat>
            <c:strRef>
              <c:f>Gráficos!$A$3:$A$6</c:f>
              <c:strCache>
                <c:ptCount val="4"/>
                <c:pt idx="0">
                  <c:v>NUNCA</c:v>
                </c:pt>
                <c:pt idx="1">
                  <c:v>CASI NUNCA</c:v>
                </c:pt>
                <c:pt idx="2">
                  <c:v>POCO FRECUENCIA</c:v>
                </c:pt>
                <c:pt idx="3">
                  <c:v>MUCHA FRECUENCIA</c:v>
                </c:pt>
              </c:strCache>
            </c:strRef>
          </c:cat>
          <c:val>
            <c:numRef>
              <c:f>Gráficos!$C$3:$C$6</c:f>
              <c:numCache>
                <c:formatCode>0%</c:formatCode>
                <c:ptCount val="4"/>
                <c:pt idx="0">
                  <c:v>0.40860215053763443</c:v>
                </c:pt>
                <c:pt idx="1">
                  <c:v>0.34408602150537637</c:v>
                </c:pt>
                <c:pt idx="2">
                  <c:v>0.17741935483870969</c:v>
                </c:pt>
                <c:pt idx="3">
                  <c:v>6.9892473118279563E-2</c:v>
                </c:pt>
              </c:numCache>
            </c:numRef>
          </c:val>
          <c:extLst>
            <c:ext xmlns:c16="http://schemas.microsoft.com/office/drawing/2014/chart" uri="{C3380CC4-5D6E-409C-BE32-E72D297353CC}">
              <c16:uniqueId val="{00000001-2816-0441-8C59-B182C1608643}"/>
            </c:ext>
          </c:extLst>
        </c:ser>
        <c:ser>
          <c:idx val="2"/>
          <c:order val="2"/>
          <c:tx>
            <c:strRef>
              <c:f>Gráficos!$D$2</c:f>
              <c:strCache>
                <c:ptCount val="1"/>
                <c:pt idx="0">
                  <c:v>DISCRIMINACIÓN DE GÉNERO</c:v>
                </c:pt>
              </c:strCache>
            </c:strRef>
          </c:tx>
          <c:spPr>
            <a:solidFill>
              <a:schemeClr val="accent3"/>
            </a:solidFill>
            <a:ln>
              <a:noFill/>
            </a:ln>
            <a:effectLst/>
          </c:spPr>
          <c:invertIfNegative val="0"/>
          <c:cat>
            <c:strRef>
              <c:f>Gráficos!$A$3:$A$6</c:f>
              <c:strCache>
                <c:ptCount val="4"/>
                <c:pt idx="0">
                  <c:v>NUNCA</c:v>
                </c:pt>
                <c:pt idx="1">
                  <c:v>CASI NUNCA</c:v>
                </c:pt>
                <c:pt idx="2">
                  <c:v>POCO FRECUENCIA</c:v>
                </c:pt>
                <c:pt idx="3">
                  <c:v>MUCHA FRECUENCIA</c:v>
                </c:pt>
              </c:strCache>
            </c:strRef>
          </c:cat>
          <c:val>
            <c:numRef>
              <c:f>Gráficos!$D$3:$D$6</c:f>
              <c:numCache>
                <c:formatCode>0%</c:formatCode>
                <c:ptCount val="4"/>
                <c:pt idx="0">
                  <c:v>0.31182795698924731</c:v>
                </c:pt>
                <c:pt idx="1">
                  <c:v>0.29301075268817206</c:v>
                </c:pt>
                <c:pt idx="2">
                  <c:v>0.2661290322580645</c:v>
                </c:pt>
                <c:pt idx="3">
                  <c:v>0.12903225806451613</c:v>
                </c:pt>
              </c:numCache>
            </c:numRef>
          </c:val>
          <c:extLst>
            <c:ext xmlns:c16="http://schemas.microsoft.com/office/drawing/2014/chart" uri="{C3380CC4-5D6E-409C-BE32-E72D297353CC}">
              <c16:uniqueId val="{00000002-2816-0441-8C59-B182C1608643}"/>
            </c:ext>
          </c:extLst>
        </c:ser>
        <c:dLbls>
          <c:showLegendKey val="0"/>
          <c:showVal val="0"/>
          <c:showCatName val="0"/>
          <c:showSerName val="0"/>
          <c:showPercent val="0"/>
          <c:showBubbleSize val="0"/>
        </c:dLbls>
        <c:gapWidth val="182"/>
        <c:axId val="921493104"/>
        <c:axId val="920869408"/>
      </c:barChart>
      <c:catAx>
        <c:axId val="921493104"/>
        <c:scaling>
          <c:orientation val="minMax"/>
        </c:scaling>
        <c:delete val="0"/>
        <c:axPos val="l"/>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L"/>
          </a:p>
        </c:txPr>
        <c:crossAx val="920869408"/>
        <c:crosses val="autoZero"/>
        <c:auto val="1"/>
        <c:lblAlgn val="ctr"/>
        <c:lblOffset val="100"/>
        <c:noMultiLvlLbl val="0"/>
      </c:catAx>
      <c:valAx>
        <c:axId val="920869408"/>
        <c:scaling>
          <c:orientation val="minMax"/>
        </c:scaling>
        <c:delete val="0"/>
        <c:axPos val="b"/>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L"/>
          </a:p>
        </c:txPr>
        <c:crossAx val="921493104"/>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L"/>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L"/>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s-ES_tradnl"/>
              <a:t>PERCEPCIÒN DOCENTES</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s-CL"/>
        </a:p>
      </c:txPr>
    </c:title>
    <c:autoTitleDeleted val="0"/>
    <c:plotArea>
      <c:layout/>
      <c:barChart>
        <c:barDir val="bar"/>
        <c:grouping val="clustered"/>
        <c:varyColors val="0"/>
        <c:ser>
          <c:idx val="0"/>
          <c:order val="0"/>
          <c:tx>
            <c:strRef>
              <c:f>Gráficos!$B$11</c:f>
              <c:strCache>
                <c:ptCount val="1"/>
                <c:pt idx="0">
                  <c:v>ACOSO SEXUAL</c:v>
                </c:pt>
              </c:strCache>
            </c:strRef>
          </c:tx>
          <c:spPr>
            <a:solidFill>
              <a:schemeClr val="accent1"/>
            </a:solidFill>
            <a:ln>
              <a:noFill/>
            </a:ln>
            <a:effectLst/>
          </c:spPr>
          <c:invertIfNegative val="0"/>
          <c:cat>
            <c:strRef>
              <c:f>Gráficos!$A$12:$A$15</c:f>
              <c:strCache>
                <c:ptCount val="4"/>
                <c:pt idx="0">
                  <c:v>NUNCA</c:v>
                </c:pt>
                <c:pt idx="1">
                  <c:v>CASI NUNCA</c:v>
                </c:pt>
                <c:pt idx="2">
                  <c:v>POCO FRECUENCIA</c:v>
                </c:pt>
                <c:pt idx="3">
                  <c:v>MUCHA FRECUENCIA</c:v>
                </c:pt>
              </c:strCache>
            </c:strRef>
          </c:cat>
          <c:val>
            <c:numRef>
              <c:f>Gráficos!$B$12:$B$15</c:f>
              <c:numCache>
                <c:formatCode>0%</c:formatCode>
                <c:ptCount val="4"/>
                <c:pt idx="0">
                  <c:v>0.3</c:v>
                </c:pt>
                <c:pt idx="1">
                  <c:v>0.5714285714285714</c:v>
                </c:pt>
                <c:pt idx="2">
                  <c:v>0.12857142857142856</c:v>
                </c:pt>
                <c:pt idx="3">
                  <c:v>0</c:v>
                </c:pt>
              </c:numCache>
            </c:numRef>
          </c:val>
          <c:extLst>
            <c:ext xmlns:c16="http://schemas.microsoft.com/office/drawing/2014/chart" uri="{C3380CC4-5D6E-409C-BE32-E72D297353CC}">
              <c16:uniqueId val="{00000000-B4FF-174A-82EE-5B31561B5E8F}"/>
            </c:ext>
          </c:extLst>
        </c:ser>
        <c:ser>
          <c:idx val="1"/>
          <c:order val="1"/>
          <c:tx>
            <c:strRef>
              <c:f>Gráficos!$C$11</c:f>
              <c:strCache>
                <c:ptCount val="1"/>
                <c:pt idx="0">
                  <c:v>VIOLENCIA DE GÉNERO</c:v>
                </c:pt>
              </c:strCache>
            </c:strRef>
          </c:tx>
          <c:spPr>
            <a:solidFill>
              <a:schemeClr val="accent2"/>
            </a:solidFill>
            <a:ln>
              <a:noFill/>
            </a:ln>
            <a:effectLst/>
          </c:spPr>
          <c:invertIfNegative val="0"/>
          <c:cat>
            <c:strRef>
              <c:f>Gráficos!$A$12:$A$15</c:f>
              <c:strCache>
                <c:ptCount val="4"/>
                <c:pt idx="0">
                  <c:v>NUNCA</c:v>
                </c:pt>
                <c:pt idx="1">
                  <c:v>CASI NUNCA</c:v>
                </c:pt>
                <c:pt idx="2">
                  <c:v>POCO FRECUENCIA</c:v>
                </c:pt>
                <c:pt idx="3">
                  <c:v>MUCHA FRECUENCIA</c:v>
                </c:pt>
              </c:strCache>
            </c:strRef>
          </c:cat>
          <c:val>
            <c:numRef>
              <c:f>Gráficos!$C$12:$C$15</c:f>
              <c:numCache>
                <c:formatCode>0%</c:formatCode>
                <c:ptCount val="4"/>
                <c:pt idx="0">
                  <c:v>0.40860215053763443</c:v>
                </c:pt>
                <c:pt idx="1">
                  <c:v>0.34408602150537637</c:v>
                </c:pt>
                <c:pt idx="2">
                  <c:v>0.17741935483870969</c:v>
                </c:pt>
                <c:pt idx="3">
                  <c:v>6.9892473118279563E-2</c:v>
                </c:pt>
              </c:numCache>
            </c:numRef>
          </c:val>
          <c:extLst>
            <c:ext xmlns:c16="http://schemas.microsoft.com/office/drawing/2014/chart" uri="{C3380CC4-5D6E-409C-BE32-E72D297353CC}">
              <c16:uniqueId val="{00000001-B4FF-174A-82EE-5B31561B5E8F}"/>
            </c:ext>
          </c:extLst>
        </c:ser>
        <c:ser>
          <c:idx val="2"/>
          <c:order val="2"/>
          <c:tx>
            <c:strRef>
              <c:f>Gráficos!$D$11</c:f>
              <c:strCache>
                <c:ptCount val="1"/>
                <c:pt idx="0">
                  <c:v>DISCRIMINACIÓN DE GÉNERO</c:v>
                </c:pt>
              </c:strCache>
            </c:strRef>
          </c:tx>
          <c:spPr>
            <a:solidFill>
              <a:schemeClr val="accent3"/>
            </a:solidFill>
            <a:ln>
              <a:noFill/>
            </a:ln>
            <a:effectLst/>
          </c:spPr>
          <c:invertIfNegative val="0"/>
          <c:cat>
            <c:strRef>
              <c:f>Gráficos!$A$12:$A$15</c:f>
              <c:strCache>
                <c:ptCount val="4"/>
                <c:pt idx="0">
                  <c:v>NUNCA</c:v>
                </c:pt>
                <c:pt idx="1">
                  <c:v>CASI NUNCA</c:v>
                </c:pt>
                <c:pt idx="2">
                  <c:v>POCO FRECUENCIA</c:v>
                </c:pt>
                <c:pt idx="3">
                  <c:v>MUCHA FRECUENCIA</c:v>
                </c:pt>
              </c:strCache>
            </c:strRef>
          </c:cat>
          <c:val>
            <c:numRef>
              <c:f>Gráficos!$D$12:$D$15</c:f>
              <c:numCache>
                <c:formatCode>0%</c:formatCode>
                <c:ptCount val="4"/>
                <c:pt idx="0">
                  <c:v>0.31428571428571428</c:v>
                </c:pt>
                <c:pt idx="1">
                  <c:v>0.4</c:v>
                </c:pt>
                <c:pt idx="2">
                  <c:v>0.25714285714285712</c:v>
                </c:pt>
                <c:pt idx="3">
                  <c:v>2.8571428571428571E-2</c:v>
                </c:pt>
              </c:numCache>
            </c:numRef>
          </c:val>
          <c:extLst>
            <c:ext xmlns:c16="http://schemas.microsoft.com/office/drawing/2014/chart" uri="{C3380CC4-5D6E-409C-BE32-E72D297353CC}">
              <c16:uniqueId val="{00000002-B4FF-174A-82EE-5B31561B5E8F}"/>
            </c:ext>
          </c:extLst>
        </c:ser>
        <c:dLbls>
          <c:showLegendKey val="0"/>
          <c:showVal val="0"/>
          <c:showCatName val="0"/>
          <c:showSerName val="0"/>
          <c:showPercent val="0"/>
          <c:showBubbleSize val="0"/>
        </c:dLbls>
        <c:gapWidth val="182"/>
        <c:axId val="850356928"/>
        <c:axId val="431174208"/>
      </c:barChart>
      <c:catAx>
        <c:axId val="850356928"/>
        <c:scaling>
          <c:orientation val="minMax"/>
        </c:scaling>
        <c:delete val="0"/>
        <c:axPos val="l"/>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L"/>
          </a:p>
        </c:txPr>
        <c:crossAx val="431174208"/>
        <c:crosses val="autoZero"/>
        <c:auto val="1"/>
        <c:lblAlgn val="ctr"/>
        <c:lblOffset val="100"/>
        <c:noMultiLvlLbl val="0"/>
      </c:catAx>
      <c:valAx>
        <c:axId val="431174208"/>
        <c:scaling>
          <c:orientation val="minMax"/>
        </c:scaling>
        <c:delete val="0"/>
        <c:axPos val="b"/>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L"/>
          </a:p>
        </c:txPr>
        <c:crossAx val="850356928"/>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L"/>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L"/>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s-ES_tradnl"/>
              <a:t>PERCEPCIÒN PERSONAL DE PLANTA</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s-CL"/>
        </a:p>
      </c:txPr>
    </c:title>
    <c:autoTitleDeleted val="0"/>
    <c:plotArea>
      <c:layout/>
      <c:barChart>
        <c:barDir val="bar"/>
        <c:grouping val="clustered"/>
        <c:varyColors val="0"/>
        <c:ser>
          <c:idx val="0"/>
          <c:order val="0"/>
          <c:tx>
            <c:strRef>
              <c:f>Gráficos!$B$20</c:f>
              <c:strCache>
                <c:ptCount val="1"/>
                <c:pt idx="0">
                  <c:v>ACOSO SEXUAL</c:v>
                </c:pt>
              </c:strCache>
            </c:strRef>
          </c:tx>
          <c:spPr>
            <a:solidFill>
              <a:schemeClr val="accent1"/>
            </a:solidFill>
            <a:ln>
              <a:noFill/>
            </a:ln>
            <a:effectLst/>
          </c:spPr>
          <c:invertIfNegative val="0"/>
          <c:cat>
            <c:strRef>
              <c:f>Gráficos!$A$21:$A$24</c:f>
              <c:strCache>
                <c:ptCount val="4"/>
                <c:pt idx="0">
                  <c:v>NUNCA</c:v>
                </c:pt>
                <c:pt idx="1">
                  <c:v>CASI NUNCA</c:v>
                </c:pt>
                <c:pt idx="2">
                  <c:v>POCO FRECUENCIA</c:v>
                </c:pt>
                <c:pt idx="3">
                  <c:v>MUCHA FRECUENCIA</c:v>
                </c:pt>
              </c:strCache>
            </c:strRef>
          </c:cat>
          <c:val>
            <c:numRef>
              <c:f>Gráficos!$B$21:$B$24</c:f>
              <c:numCache>
                <c:formatCode>0%</c:formatCode>
                <c:ptCount val="4"/>
                <c:pt idx="0">
                  <c:v>0.81428571428571428</c:v>
                </c:pt>
                <c:pt idx="1">
                  <c:v>0.4682926829268293</c:v>
                </c:pt>
                <c:pt idx="2">
                  <c:v>0.21951219512195122</c:v>
                </c:pt>
                <c:pt idx="3">
                  <c:v>3.4146341463414637E-2</c:v>
                </c:pt>
              </c:numCache>
            </c:numRef>
          </c:val>
          <c:extLst>
            <c:ext xmlns:c16="http://schemas.microsoft.com/office/drawing/2014/chart" uri="{C3380CC4-5D6E-409C-BE32-E72D297353CC}">
              <c16:uniqueId val="{00000000-CB13-4A42-AF4C-B2B0B775AA84}"/>
            </c:ext>
          </c:extLst>
        </c:ser>
        <c:ser>
          <c:idx val="1"/>
          <c:order val="1"/>
          <c:tx>
            <c:strRef>
              <c:f>Gráficos!$C$20</c:f>
              <c:strCache>
                <c:ptCount val="1"/>
                <c:pt idx="0">
                  <c:v>VIOLENCIA DE GÉNERO</c:v>
                </c:pt>
              </c:strCache>
            </c:strRef>
          </c:tx>
          <c:spPr>
            <a:solidFill>
              <a:schemeClr val="accent2"/>
            </a:solidFill>
            <a:ln>
              <a:noFill/>
            </a:ln>
            <a:effectLst/>
          </c:spPr>
          <c:invertIfNegative val="0"/>
          <c:cat>
            <c:strRef>
              <c:f>Gráficos!$A$21:$A$24</c:f>
              <c:strCache>
                <c:ptCount val="4"/>
                <c:pt idx="0">
                  <c:v>NUNCA</c:v>
                </c:pt>
                <c:pt idx="1">
                  <c:v>CASI NUNCA</c:v>
                </c:pt>
                <c:pt idx="2">
                  <c:v>POCO FRECUENCIA</c:v>
                </c:pt>
                <c:pt idx="3">
                  <c:v>MUCHA FRECUENCIA</c:v>
                </c:pt>
              </c:strCache>
            </c:strRef>
          </c:cat>
          <c:val>
            <c:numRef>
              <c:f>Gráficos!$C$21:$C$24</c:f>
              <c:numCache>
                <c:formatCode>0%</c:formatCode>
                <c:ptCount val="4"/>
                <c:pt idx="0">
                  <c:v>0.36097560975609755</c:v>
                </c:pt>
                <c:pt idx="1">
                  <c:v>0.3902439024390244</c:v>
                </c:pt>
                <c:pt idx="2">
                  <c:v>0.21463414634146341</c:v>
                </c:pt>
                <c:pt idx="3">
                  <c:v>3.4146341463414637E-2</c:v>
                </c:pt>
              </c:numCache>
            </c:numRef>
          </c:val>
          <c:extLst>
            <c:ext xmlns:c16="http://schemas.microsoft.com/office/drawing/2014/chart" uri="{C3380CC4-5D6E-409C-BE32-E72D297353CC}">
              <c16:uniqueId val="{00000001-CB13-4A42-AF4C-B2B0B775AA84}"/>
            </c:ext>
          </c:extLst>
        </c:ser>
        <c:ser>
          <c:idx val="2"/>
          <c:order val="2"/>
          <c:tx>
            <c:strRef>
              <c:f>Gráficos!$D$20</c:f>
              <c:strCache>
                <c:ptCount val="1"/>
                <c:pt idx="0">
                  <c:v>DISCRIMINACIÓN DE GÉNERO</c:v>
                </c:pt>
              </c:strCache>
            </c:strRef>
          </c:tx>
          <c:spPr>
            <a:solidFill>
              <a:schemeClr val="accent3"/>
            </a:solidFill>
            <a:ln>
              <a:noFill/>
            </a:ln>
            <a:effectLst/>
          </c:spPr>
          <c:invertIfNegative val="0"/>
          <c:cat>
            <c:strRef>
              <c:f>Gráficos!$A$21:$A$24</c:f>
              <c:strCache>
                <c:ptCount val="4"/>
                <c:pt idx="0">
                  <c:v>NUNCA</c:v>
                </c:pt>
                <c:pt idx="1">
                  <c:v>CASI NUNCA</c:v>
                </c:pt>
                <c:pt idx="2">
                  <c:v>POCO FRECUENCIA</c:v>
                </c:pt>
                <c:pt idx="3">
                  <c:v>MUCHA FRECUENCIA</c:v>
                </c:pt>
              </c:strCache>
            </c:strRef>
          </c:cat>
          <c:val>
            <c:numRef>
              <c:f>Gráficos!$D$21:$D$24</c:f>
              <c:numCache>
                <c:formatCode>0%</c:formatCode>
                <c:ptCount val="4"/>
                <c:pt idx="0">
                  <c:v>0.9285714285714286</c:v>
                </c:pt>
                <c:pt idx="1">
                  <c:v>0.4</c:v>
                </c:pt>
                <c:pt idx="2">
                  <c:v>0.23902439024390243</c:v>
                </c:pt>
                <c:pt idx="3">
                  <c:v>4.3902439024390241E-2</c:v>
                </c:pt>
              </c:numCache>
            </c:numRef>
          </c:val>
          <c:extLst>
            <c:ext xmlns:c16="http://schemas.microsoft.com/office/drawing/2014/chart" uri="{C3380CC4-5D6E-409C-BE32-E72D297353CC}">
              <c16:uniqueId val="{00000002-CB13-4A42-AF4C-B2B0B775AA84}"/>
            </c:ext>
          </c:extLst>
        </c:ser>
        <c:dLbls>
          <c:showLegendKey val="0"/>
          <c:showVal val="0"/>
          <c:showCatName val="0"/>
          <c:showSerName val="0"/>
          <c:showPercent val="0"/>
          <c:showBubbleSize val="0"/>
        </c:dLbls>
        <c:gapWidth val="182"/>
        <c:axId val="412460736"/>
        <c:axId val="830415504"/>
      </c:barChart>
      <c:catAx>
        <c:axId val="412460736"/>
        <c:scaling>
          <c:orientation val="minMax"/>
        </c:scaling>
        <c:delete val="0"/>
        <c:axPos val="l"/>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L"/>
          </a:p>
        </c:txPr>
        <c:crossAx val="830415504"/>
        <c:crosses val="autoZero"/>
        <c:auto val="1"/>
        <c:lblAlgn val="ctr"/>
        <c:lblOffset val="100"/>
        <c:noMultiLvlLbl val="0"/>
      </c:catAx>
      <c:valAx>
        <c:axId val="830415504"/>
        <c:scaling>
          <c:orientation val="minMax"/>
        </c:scaling>
        <c:delete val="0"/>
        <c:axPos val="b"/>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L"/>
          </a:p>
        </c:txPr>
        <c:crossAx val="412460736"/>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L"/>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L"/>
    </a:p>
  </c:tx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 ¿Cuál es el grado de efectividad de las medidas que ha adoptado la Escuela como reacción ante los casos de acoso sexual, violencia o discriminación de género?</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s-CL"/>
        </a:p>
      </c:txPr>
    </c:title>
    <c:autoTitleDeleted val="0"/>
    <c:plotArea>
      <c:layout/>
      <c:barChart>
        <c:barDir val="bar"/>
        <c:grouping val="percentStacked"/>
        <c:varyColors val="0"/>
        <c:ser>
          <c:idx val="3"/>
          <c:order val="0"/>
          <c:tx>
            <c:strRef>
              <c:f>Gráficos!$E$43</c:f>
              <c:strCache>
                <c:ptCount val="1"/>
                <c:pt idx="0">
                  <c:v>Muy efectiva</c:v>
                </c:pt>
              </c:strCache>
            </c:strRef>
          </c:tx>
          <c:spPr>
            <a:solidFill>
              <a:schemeClr val="accent4"/>
            </a:solidFill>
            <a:ln>
              <a:noFill/>
            </a:ln>
            <a:effectLst/>
          </c:spPr>
          <c:invertIfNegative val="0"/>
          <c:cat>
            <c:strRef>
              <c:f>Gráficos!$A$44:$A$46</c:f>
              <c:strCache>
                <c:ptCount val="3"/>
                <c:pt idx="0">
                  <c:v>Cadetes</c:v>
                </c:pt>
                <c:pt idx="1">
                  <c:v>Docentes</c:v>
                </c:pt>
                <c:pt idx="2">
                  <c:v>Personal de Planta</c:v>
                </c:pt>
              </c:strCache>
            </c:strRef>
          </c:cat>
          <c:val>
            <c:numRef>
              <c:f>Gráficos!$E$44:$E$46</c:f>
              <c:numCache>
                <c:formatCode>0%</c:formatCode>
                <c:ptCount val="3"/>
                <c:pt idx="0">
                  <c:v>0.18010752688172044</c:v>
                </c:pt>
                <c:pt idx="1">
                  <c:v>0.3</c:v>
                </c:pt>
                <c:pt idx="2">
                  <c:v>0.21951219512195122</c:v>
                </c:pt>
              </c:numCache>
            </c:numRef>
          </c:val>
          <c:extLst>
            <c:ext xmlns:c16="http://schemas.microsoft.com/office/drawing/2014/chart" uri="{C3380CC4-5D6E-409C-BE32-E72D297353CC}">
              <c16:uniqueId val="{00000003-8C5D-7346-B753-6435A7EE6B75}"/>
            </c:ext>
          </c:extLst>
        </c:ser>
        <c:ser>
          <c:idx val="2"/>
          <c:order val="1"/>
          <c:tx>
            <c:strRef>
              <c:f>Gráficos!$D$43</c:f>
              <c:strCache>
                <c:ptCount val="1"/>
                <c:pt idx="0">
                  <c:v>Efectiva</c:v>
                </c:pt>
              </c:strCache>
            </c:strRef>
          </c:tx>
          <c:spPr>
            <a:solidFill>
              <a:schemeClr val="accent3"/>
            </a:solidFill>
            <a:ln>
              <a:noFill/>
            </a:ln>
            <a:effectLst/>
          </c:spPr>
          <c:invertIfNegative val="0"/>
          <c:cat>
            <c:strRef>
              <c:f>Gráficos!$A$44:$A$46</c:f>
              <c:strCache>
                <c:ptCount val="3"/>
                <c:pt idx="0">
                  <c:v>Cadetes</c:v>
                </c:pt>
                <c:pt idx="1">
                  <c:v>Docentes</c:v>
                </c:pt>
                <c:pt idx="2">
                  <c:v>Personal de Planta</c:v>
                </c:pt>
              </c:strCache>
            </c:strRef>
          </c:cat>
          <c:val>
            <c:numRef>
              <c:f>Gráficos!$D$44:$D$46</c:f>
              <c:numCache>
                <c:formatCode>0%</c:formatCode>
                <c:ptCount val="3"/>
                <c:pt idx="0">
                  <c:v>0.44086021505376344</c:v>
                </c:pt>
                <c:pt idx="1">
                  <c:v>0.58571428571428574</c:v>
                </c:pt>
                <c:pt idx="2">
                  <c:v>0.6</c:v>
                </c:pt>
              </c:numCache>
            </c:numRef>
          </c:val>
          <c:extLst>
            <c:ext xmlns:c16="http://schemas.microsoft.com/office/drawing/2014/chart" uri="{C3380CC4-5D6E-409C-BE32-E72D297353CC}">
              <c16:uniqueId val="{00000002-8C5D-7346-B753-6435A7EE6B75}"/>
            </c:ext>
          </c:extLst>
        </c:ser>
        <c:ser>
          <c:idx val="1"/>
          <c:order val="2"/>
          <c:tx>
            <c:strRef>
              <c:f>Gráficos!$C$43</c:f>
              <c:strCache>
                <c:ptCount val="1"/>
                <c:pt idx="0">
                  <c:v>Poco efectiva</c:v>
                </c:pt>
              </c:strCache>
            </c:strRef>
          </c:tx>
          <c:spPr>
            <a:solidFill>
              <a:schemeClr val="accent2"/>
            </a:solidFill>
            <a:ln>
              <a:noFill/>
            </a:ln>
            <a:effectLst/>
          </c:spPr>
          <c:invertIfNegative val="0"/>
          <c:cat>
            <c:strRef>
              <c:f>Gráficos!$A$44:$A$46</c:f>
              <c:strCache>
                <c:ptCount val="3"/>
                <c:pt idx="0">
                  <c:v>Cadetes</c:v>
                </c:pt>
                <c:pt idx="1">
                  <c:v>Docentes</c:v>
                </c:pt>
                <c:pt idx="2">
                  <c:v>Personal de Planta</c:v>
                </c:pt>
              </c:strCache>
            </c:strRef>
          </c:cat>
          <c:val>
            <c:numRef>
              <c:f>Gráficos!$C$44:$C$46</c:f>
              <c:numCache>
                <c:formatCode>0%</c:formatCode>
                <c:ptCount val="3"/>
                <c:pt idx="0">
                  <c:v>0.31720430107526881</c:v>
                </c:pt>
                <c:pt idx="1">
                  <c:v>0.11428571428571428</c:v>
                </c:pt>
                <c:pt idx="2">
                  <c:v>0.17073170731707318</c:v>
                </c:pt>
              </c:numCache>
            </c:numRef>
          </c:val>
          <c:extLst>
            <c:ext xmlns:c16="http://schemas.microsoft.com/office/drawing/2014/chart" uri="{C3380CC4-5D6E-409C-BE32-E72D297353CC}">
              <c16:uniqueId val="{00000001-8C5D-7346-B753-6435A7EE6B75}"/>
            </c:ext>
          </c:extLst>
        </c:ser>
        <c:ser>
          <c:idx val="0"/>
          <c:order val="3"/>
          <c:tx>
            <c:strRef>
              <c:f>Gráficos!$B$43</c:f>
              <c:strCache>
                <c:ptCount val="1"/>
                <c:pt idx="0">
                  <c:v>Nada efectiva</c:v>
                </c:pt>
              </c:strCache>
            </c:strRef>
          </c:tx>
          <c:spPr>
            <a:solidFill>
              <a:schemeClr val="accent1"/>
            </a:solidFill>
            <a:ln>
              <a:noFill/>
            </a:ln>
            <a:effectLst/>
          </c:spPr>
          <c:invertIfNegative val="0"/>
          <c:cat>
            <c:strRef>
              <c:f>Gráficos!$A$44:$A$46</c:f>
              <c:strCache>
                <c:ptCount val="3"/>
                <c:pt idx="0">
                  <c:v>Cadetes</c:v>
                </c:pt>
                <c:pt idx="1">
                  <c:v>Docentes</c:v>
                </c:pt>
                <c:pt idx="2">
                  <c:v>Personal de Planta</c:v>
                </c:pt>
              </c:strCache>
            </c:strRef>
          </c:cat>
          <c:val>
            <c:numRef>
              <c:f>Gráficos!$B$44:$B$46</c:f>
              <c:numCache>
                <c:formatCode>0%</c:formatCode>
                <c:ptCount val="3"/>
                <c:pt idx="0">
                  <c:v>6.1827956989247312E-2</c:v>
                </c:pt>
                <c:pt idx="1">
                  <c:v>0</c:v>
                </c:pt>
                <c:pt idx="2">
                  <c:v>2.8571428571428571E-2</c:v>
                </c:pt>
              </c:numCache>
            </c:numRef>
          </c:val>
          <c:extLst>
            <c:ext xmlns:c16="http://schemas.microsoft.com/office/drawing/2014/chart" uri="{C3380CC4-5D6E-409C-BE32-E72D297353CC}">
              <c16:uniqueId val="{00000000-8C5D-7346-B753-6435A7EE6B75}"/>
            </c:ext>
          </c:extLst>
        </c:ser>
        <c:dLbls>
          <c:showLegendKey val="0"/>
          <c:showVal val="0"/>
          <c:showCatName val="0"/>
          <c:showSerName val="0"/>
          <c:showPercent val="0"/>
          <c:showBubbleSize val="0"/>
        </c:dLbls>
        <c:gapWidth val="182"/>
        <c:overlap val="100"/>
        <c:axId val="413958048"/>
        <c:axId val="419055120"/>
      </c:barChart>
      <c:catAx>
        <c:axId val="413958048"/>
        <c:scaling>
          <c:orientation val="minMax"/>
        </c:scaling>
        <c:delete val="0"/>
        <c:axPos val="l"/>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L"/>
          </a:p>
        </c:txPr>
        <c:crossAx val="419055120"/>
        <c:crosses val="autoZero"/>
        <c:auto val="1"/>
        <c:lblAlgn val="ctr"/>
        <c:lblOffset val="100"/>
        <c:noMultiLvlLbl val="0"/>
      </c:catAx>
      <c:valAx>
        <c:axId val="419055120"/>
        <c:scaling>
          <c:orientation val="minMax"/>
        </c:scaling>
        <c:delete val="0"/>
        <c:axPos val="b"/>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L"/>
          </a:p>
        </c:txPr>
        <c:crossAx val="413958048"/>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L"/>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L"/>
    </a:p>
  </c:txPr>
  <c:printSettings>
    <c:headerFooter/>
    <c:pageMargins b="0.75" l="0.7" r="0.7" t="0.75" header="0.3" footer="0.3"/>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s-ES_tradnl" sz="1800" b="0" i="0" baseline="0">
                <a:effectLst/>
              </a:rPr>
              <a:t>LOS DOCENTES FRENTE A ACOSO SEXUAL, VIOLENCIA O DISCRIMINACIÓN HARÍAN LA DENUNCIA</a:t>
            </a:r>
            <a:endParaRPr lang="es-CL">
              <a:effectLst/>
            </a:endParaRP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s-CL"/>
        </a:p>
      </c:txPr>
    </c:title>
    <c:autoTitleDeleted val="0"/>
    <c:plotArea>
      <c:layout/>
      <c:barChart>
        <c:barDir val="bar"/>
        <c:grouping val="stacked"/>
        <c:varyColors val="0"/>
        <c:ser>
          <c:idx val="0"/>
          <c:order val="0"/>
          <c:tx>
            <c:strRef>
              <c:f>Gráficos!$A$59</c:f>
              <c:strCache>
                <c:ptCount val="1"/>
                <c:pt idx="0">
                  <c:v>SI</c:v>
                </c:pt>
              </c:strCache>
            </c:strRef>
          </c:tx>
          <c:spPr>
            <a:solidFill>
              <a:schemeClr val="accent1"/>
            </a:solidFill>
            <a:ln>
              <a:noFill/>
            </a:ln>
            <a:effectLst/>
          </c:spPr>
          <c:invertIfNegative val="0"/>
          <c:cat>
            <c:strRef>
              <c:f>Gráficos!$B$58:$D$58</c:f>
              <c:strCache>
                <c:ptCount val="3"/>
                <c:pt idx="0">
                  <c:v>FUERA VÍCTIMA</c:v>
                </c:pt>
                <c:pt idx="1">
                  <c:v>FUERA TESTIGO</c:v>
                </c:pt>
                <c:pt idx="2">
                  <c:v>HABER SUFRIDO O SIDO TESTIGO</c:v>
                </c:pt>
              </c:strCache>
            </c:strRef>
          </c:cat>
          <c:val>
            <c:numRef>
              <c:f>Gráficos!$B$59:$D$59</c:f>
              <c:numCache>
                <c:formatCode>0%</c:formatCode>
                <c:ptCount val="3"/>
                <c:pt idx="0">
                  <c:v>0.98571428571428577</c:v>
                </c:pt>
                <c:pt idx="1">
                  <c:v>0.98571428571428577</c:v>
                </c:pt>
                <c:pt idx="2">
                  <c:v>7.1428571428571425E-2</c:v>
                </c:pt>
              </c:numCache>
            </c:numRef>
          </c:val>
          <c:extLst>
            <c:ext xmlns:c16="http://schemas.microsoft.com/office/drawing/2014/chart" uri="{C3380CC4-5D6E-409C-BE32-E72D297353CC}">
              <c16:uniqueId val="{00000000-E643-B44F-8CD7-9E0F96294708}"/>
            </c:ext>
          </c:extLst>
        </c:ser>
        <c:ser>
          <c:idx val="2"/>
          <c:order val="1"/>
          <c:tx>
            <c:strRef>
              <c:f>Gráficos!$A$61</c:f>
              <c:strCache>
                <c:ptCount val="1"/>
                <c:pt idx="0">
                  <c:v>NO ME HA OCURRIDO</c:v>
                </c:pt>
              </c:strCache>
            </c:strRef>
          </c:tx>
          <c:spPr>
            <a:solidFill>
              <a:schemeClr val="accent3"/>
            </a:solidFill>
            <a:ln>
              <a:noFill/>
            </a:ln>
            <a:effectLst/>
          </c:spPr>
          <c:invertIfNegative val="0"/>
          <c:cat>
            <c:strRef>
              <c:f>Gráficos!$B$58:$D$58</c:f>
              <c:strCache>
                <c:ptCount val="3"/>
                <c:pt idx="0">
                  <c:v>FUERA VÍCTIMA</c:v>
                </c:pt>
                <c:pt idx="1">
                  <c:v>FUERA TESTIGO</c:v>
                </c:pt>
                <c:pt idx="2">
                  <c:v>HABER SUFRIDO O SIDO TESTIGO</c:v>
                </c:pt>
              </c:strCache>
            </c:strRef>
          </c:cat>
          <c:val>
            <c:numRef>
              <c:f>Gráficos!$B$61:$D$61</c:f>
              <c:numCache>
                <c:formatCode>0%</c:formatCode>
                <c:ptCount val="3"/>
                <c:pt idx="0">
                  <c:v>0</c:v>
                </c:pt>
                <c:pt idx="1">
                  <c:v>0</c:v>
                </c:pt>
                <c:pt idx="2">
                  <c:v>0.9285714285714286</c:v>
                </c:pt>
              </c:numCache>
            </c:numRef>
          </c:val>
          <c:extLst>
            <c:ext xmlns:c16="http://schemas.microsoft.com/office/drawing/2014/chart" uri="{C3380CC4-5D6E-409C-BE32-E72D297353CC}">
              <c16:uniqueId val="{00000002-E643-B44F-8CD7-9E0F96294708}"/>
            </c:ext>
          </c:extLst>
        </c:ser>
        <c:ser>
          <c:idx val="1"/>
          <c:order val="2"/>
          <c:tx>
            <c:strRef>
              <c:f>Gráficos!$A$60</c:f>
              <c:strCache>
                <c:ptCount val="1"/>
                <c:pt idx="0">
                  <c:v>NO</c:v>
                </c:pt>
              </c:strCache>
            </c:strRef>
          </c:tx>
          <c:spPr>
            <a:solidFill>
              <a:schemeClr val="accent2"/>
            </a:solidFill>
            <a:ln>
              <a:noFill/>
            </a:ln>
            <a:effectLst/>
          </c:spPr>
          <c:invertIfNegative val="0"/>
          <c:cat>
            <c:strRef>
              <c:f>Gráficos!$B$58:$D$58</c:f>
              <c:strCache>
                <c:ptCount val="3"/>
                <c:pt idx="0">
                  <c:v>FUERA VÍCTIMA</c:v>
                </c:pt>
                <c:pt idx="1">
                  <c:v>FUERA TESTIGO</c:v>
                </c:pt>
                <c:pt idx="2">
                  <c:v>HABER SUFRIDO O SIDO TESTIGO</c:v>
                </c:pt>
              </c:strCache>
            </c:strRef>
          </c:cat>
          <c:val>
            <c:numRef>
              <c:f>Gráficos!$B$60:$D$60</c:f>
              <c:numCache>
                <c:formatCode>0%</c:formatCode>
                <c:ptCount val="3"/>
                <c:pt idx="0">
                  <c:v>1.4285714285714285E-2</c:v>
                </c:pt>
                <c:pt idx="1">
                  <c:v>1.4285714285714285E-2</c:v>
                </c:pt>
                <c:pt idx="2">
                  <c:v>0</c:v>
                </c:pt>
              </c:numCache>
            </c:numRef>
          </c:val>
          <c:extLst>
            <c:ext xmlns:c16="http://schemas.microsoft.com/office/drawing/2014/chart" uri="{C3380CC4-5D6E-409C-BE32-E72D297353CC}">
              <c16:uniqueId val="{00000001-E643-B44F-8CD7-9E0F96294708}"/>
            </c:ext>
          </c:extLst>
        </c:ser>
        <c:dLbls>
          <c:showLegendKey val="0"/>
          <c:showVal val="0"/>
          <c:showCatName val="0"/>
          <c:showSerName val="0"/>
          <c:showPercent val="0"/>
          <c:showBubbleSize val="0"/>
        </c:dLbls>
        <c:gapWidth val="219"/>
        <c:overlap val="100"/>
        <c:axId val="450572064"/>
        <c:axId val="445176000"/>
      </c:barChart>
      <c:catAx>
        <c:axId val="450572064"/>
        <c:scaling>
          <c:orientation val="minMax"/>
        </c:scaling>
        <c:delete val="0"/>
        <c:axPos val="l"/>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L"/>
          </a:p>
        </c:txPr>
        <c:crossAx val="445176000"/>
        <c:crosses val="autoZero"/>
        <c:auto val="1"/>
        <c:lblAlgn val="ctr"/>
        <c:lblOffset val="100"/>
        <c:noMultiLvlLbl val="0"/>
      </c:catAx>
      <c:valAx>
        <c:axId val="445176000"/>
        <c:scaling>
          <c:orientation val="minMax"/>
          <c:max val="1"/>
        </c:scaling>
        <c:delete val="0"/>
        <c:axPos val="b"/>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L"/>
          </a:p>
        </c:txPr>
        <c:crossAx val="450572064"/>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L"/>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L"/>
    </a:p>
  </c:txPr>
  <c:printSettings>
    <c:headerFooter/>
    <c:pageMargins b="0.75" l="0.7" r="0.7" t="0.75" header="0.3" footer="0.3"/>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marL="0" marR="0" lvl="0" indent="0" algn="ctr" defTabSz="914400" rtl="0" eaLnBrk="1" fontAlgn="auto" latinLnBrk="0" hangingPunct="1">
              <a:lnSpc>
                <a:spcPct val="100000"/>
              </a:lnSpc>
              <a:spcBef>
                <a:spcPts val="0"/>
              </a:spcBef>
              <a:spcAft>
                <a:spcPts val="0"/>
              </a:spcAft>
              <a:buClrTx/>
              <a:buSzTx/>
              <a:buFontTx/>
              <a:buNone/>
              <a:tabLst/>
              <a:defRPr sz="1400" b="0" i="0" u="none" strike="noStrike" kern="1200" spc="0" baseline="0">
                <a:solidFill>
                  <a:sysClr val="windowText" lastClr="000000">
                    <a:lumMod val="65000"/>
                    <a:lumOff val="35000"/>
                  </a:sysClr>
                </a:solidFill>
                <a:latin typeface="+mn-lt"/>
                <a:ea typeface="+mn-ea"/>
                <a:cs typeface="+mn-cs"/>
              </a:defRPr>
            </a:pPr>
            <a:r>
              <a:rPr lang="es-ES_tradnl" sz="1800" b="0" i="0" baseline="0">
                <a:effectLst/>
              </a:rPr>
              <a:t>LOS CADETES FRENTE A ACOSO SEXUAL, VIOLENCIA O DISCRIMINACIÓN HARÍAN LA DENUNCIA, EN CASO DE</a:t>
            </a:r>
            <a:endParaRPr lang="es-CL">
              <a:effectLst/>
            </a:endParaRPr>
          </a:p>
          <a:p>
            <a:pPr marL="0" marR="0" lvl="0" indent="0" algn="ctr" defTabSz="914400" rtl="0" eaLnBrk="1" fontAlgn="auto" latinLnBrk="0" hangingPunct="1">
              <a:lnSpc>
                <a:spcPct val="100000"/>
              </a:lnSpc>
              <a:spcBef>
                <a:spcPts val="0"/>
              </a:spcBef>
              <a:spcAft>
                <a:spcPts val="0"/>
              </a:spcAft>
              <a:buClrTx/>
              <a:buSzTx/>
              <a:buFontTx/>
              <a:buNone/>
              <a:tabLst/>
              <a:defRPr sz="1400" b="0" i="0" u="none" strike="noStrike" kern="1200" spc="0" baseline="0">
                <a:solidFill>
                  <a:sysClr val="windowText" lastClr="000000">
                    <a:lumMod val="65000"/>
                    <a:lumOff val="35000"/>
                  </a:sysClr>
                </a:solidFill>
                <a:latin typeface="+mn-lt"/>
                <a:ea typeface="+mn-ea"/>
                <a:cs typeface="+mn-cs"/>
              </a:defRPr>
            </a:pPr>
            <a:endParaRPr lang="es-ES_tradnl"/>
          </a:p>
        </c:rich>
      </c:tx>
      <c:overlay val="0"/>
      <c:spPr>
        <a:noFill/>
        <a:ln>
          <a:noFill/>
        </a:ln>
        <a:effectLst/>
      </c:spPr>
      <c:txPr>
        <a:bodyPr rot="0" spcFirstLastPara="1" vertOverflow="ellipsis" vert="horz" wrap="square" anchor="ctr" anchorCtr="1"/>
        <a:lstStyle/>
        <a:p>
          <a:pPr marL="0" marR="0" lvl="0" indent="0" algn="ctr" defTabSz="914400" rtl="0" eaLnBrk="1" fontAlgn="auto" latinLnBrk="0" hangingPunct="1">
            <a:lnSpc>
              <a:spcPct val="100000"/>
            </a:lnSpc>
            <a:spcBef>
              <a:spcPts val="0"/>
            </a:spcBef>
            <a:spcAft>
              <a:spcPts val="0"/>
            </a:spcAft>
            <a:buClrTx/>
            <a:buSzTx/>
            <a:buFontTx/>
            <a:buNone/>
            <a:tabLst/>
            <a:defRPr sz="1400" b="0" i="0" u="none" strike="noStrike" kern="1200" spc="0" baseline="0">
              <a:solidFill>
                <a:sysClr val="windowText" lastClr="000000">
                  <a:lumMod val="65000"/>
                  <a:lumOff val="35000"/>
                </a:sysClr>
              </a:solidFill>
              <a:latin typeface="+mn-lt"/>
              <a:ea typeface="+mn-ea"/>
              <a:cs typeface="+mn-cs"/>
            </a:defRPr>
          </a:pPr>
          <a:endParaRPr lang="es-CL"/>
        </a:p>
      </c:txPr>
    </c:title>
    <c:autoTitleDeleted val="0"/>
    <c:plotArea>
      <c:layout/>
      <c:barChart>
        <c:barDir val="bar"/>
        <c:grouping val="stacked"/>
        <c:varyColors val="0"/>
        <c:ser>
          <c:idx val="0"/>
          <c:order val="0"/>
          <c:tx>
            <c:strRef>
              <c:f>Gráficos!$A$65</c:f>
              <c:strCache>
                <c:ptCount val="1"/>
                <c:pt idx="0">
                  <c:v>SI</c:v>
                </c:pt>
              </c:strCache>
            </c:strRef>
          </c:tx>
          <c:spPr>
            <a:solidFill>
              <a:schemeClr val="accent1"/>
            </a:solidFill>
            <a:ln>
              <a:noFill/>
            </a:ln>
            <a:effectLst/>
          </c:spPr>
          <c:invertIfNegative val="0"/>
          <c:cat>
            <c:strRef>
              <c:f>Gráficos!$B$64:$D$64</c:f>
              <c:strCache>
                <c:ptCount val="3"/>
                <c:pt idx="0">
                  <c:v>FUERA VÍCTIMA</c:v>
                </c:pt>
                <c:pt idx="1">
                  <c:v>FUERA TESTIGO</c:v>
                </c:pt>
                <c:pt idx="2">
                  <c:v>HABER SUFRIDO O SIDO TESTIGO</c:v>
                </c:pt>
              </c:strCache>
            </c:strRef>
          </c:cat>
          <c:val>
            <c:numRef>
              <c:f>Gráficos!$B$65:$D$65</c:f>
              <c:numCache>
                <c:formatCode>0%</c:formatCode>
                <c:ptCount val="3"/>
                <c:pt idx="0">
                  <c:v>0.92647058823529416</c:v>
                </c:pt>
                <c:pt idx="1">
                  <c:v>0.94581280788177335</c:v>
                </c:pt>
                <c:pt idx="2">
                  <c:v>9.2682926829268292E-2</c:v>
                </c:pt>
              </c:numCache>
            </c:numRef>
          </c:val>
          <c:extLst>
            <c:ext xmlns:c16="http://schemas.microsoft.com/office/drawing/2014/chart" uri="{C3380CC4-5D6E-409C-BE32-E72D297353CC}">
              <c16:uniqueId val="{00000000-42E2-7F4F-8E54-849E86890A59}"/>
            </c:ext>
          </c:extLst>
        </c:ser>
        <c:ser>
          <c:idx val="2"/>
          <c:order val="1"/>
          <c:tx>
            <c:strRef>
              <c:f>Gráficos!$A$67</c:f>
              <c:strCache>
                <c:ptCount val="1"/>
                <c:pt idx="0">
                  <c:v>NO ME HA OCURRIDO</c:v>
                </c:pt>
              </c:strCache>
            </c:strRef>
          </c:tx>
          <c:spPr>
            <a:solidFill>
              <a:schemeClr val="accent3"/>
            </a:solidFill>
            <a:ln>
              <a:noFill/>
            </a:ln>
            <a:effectLst/>
          </c:spPr>
          <c:invertIfNegative val="0"/>
          <c:cat>
            <c:strRef>
              <c:f>Gráficos!$B$64:$D$64</c:f>
              <c:strCache>
                <c:ptCount val="3"/>
                <c:pt idx="0">
                  <c:v>FUERA VÍCTIMA</c:v>
                </c:pt>
                <c:pt idx="1">
                  <c:v>FUERA TESTIGO</c:v>
                </c:pt>
                <c:pt idx="2">
                  <c:v>HABER SUFRIDO O SIDO TESTIGO</c:v>
                </c:pt>
              </c:strCache>
            </c:strRef>
          </c:cat>
          <c:val>
            <c:numRef>
              <c:f>Gráficos!$B$67:$D$67</c:f>
              <c:numCache>
                <c:formatCode>0%</c:formatCode>
                <c:ptCount val="3"/>
                <c:pt idx="0">
                  <c:v>0</c:v>
                </c:pt>
                <c:pt idx="1">
                  <c:v>0</c:v>
                </c:pt>
                <c:pt idx="2">
                  <c:v>0.86341463414634145</c:v>
                </c:pt>
              </c:numCache>
            </c:numRef>
          </c:val>
          <c:extLst>
            <c:ext xmlns:c16="http://schemas.microsoft.com/office/drawing/2014/chart" uri="{C3380CC4-5D6E-409C-BE32-E72D297353CC}">
              <c16:uniqueId val="{00000002-42E2-7F4F-8E54-849E86890A59}"/>
            </c:ext>
          </c:extLst>
        </c:ser>
        <c:ser>
          <c:idx val="1"/>
          <c:order val="2"/>
          <c:tx>
            <c:strRef>
              <c:f>Gráficos!$A$66</c:f>
              <c:strCache>
                <c:ptCount val="1"/>
                <c:pt idx="0">
                  <c:v>NO</c:v>
                </c:pt>
              </c:strCache>
            </c:strRef>
          </c:tx>
          <c:spPr>
            <a:solidFill>
              <a:schemeClr val="accent2"/>
            </a:solidFill>
            <a:ln>
              <a:noFill/>
            </a:ln>
            <a:effectLst/>
          </c:spPr>
          <c:invertIfNegative val="0"/>
          <c:cat>
            <c:strRef>
              <c:f>Gráficos!$B$64:$D$64</c:f>
              <c:strCache>
                <c:ptCount val="3"/>
                <c:pt idx="0">
                  <c:v>FUERA VÍCTIMA</c:v>
                </c:pt>
                <c:pt idx="1">
                  <c:v>FUERA TESTIGO</c:v>
                </c:pt>
                <c:pt idx="2">
                  <c:v>HABER SUFRIDO O SIDO TESTIGO</c:v>
                </c:pt>
              </c:strCache>
            </c:strRef>
          </c:cat>
          <c:val>
            <c:numRef>
              <c:f>Gráficos!$B$66:$D$66</c:f>
              <c:numCache>
                <c:formatCode>0%</c:formatCode>
                <c:ptCount val="3"/>
                <c:pt idx="0">
                  <c:v>7.3529411764705885E-2</c:v>
                </c:pt>
                <c:pt idx="1">
                  <c:v>5.4187192118226604E-2</c:v>
                </c:pt>
                <c:pt idx="2">
                  <c:v>4.3902439024390241E-2</c:v>
                </c:pt>
              </c:numCache>
            </c:numRef>
          </c:val>
          <c:extLst>
            <c:ext xmlns:c16="http://schemas.microsoft.com/office/drawing/2014/chart" uri="{C3380CC4-5D6E-409C-BE32-E72D297353CC}">
              <c16:uniqueId val="{00000001-42E2-7F4F-8E54-849E86890A59}"/>
            </c:ext>
          </c:extLst>
        </c:ser>
        <c:dLbls>
          <c:showLegendKey val="0"/>
          <c:showVal val="0"/>
          <c:showCatName val="0"/>
          <c:showSerName val="0"/>
          <c:showPercent val="0"/>
          <c:showBubbleSize val="0"/>
        </c:dLbls>
        <c:gapWidth val="150"/>
        <c:overlap val="100"/>
        <c:axId val="452073408"/>
        <c:axId val="452078624"/>
      </c:barChart>
      <c:catAx>
        <c:axId val="452073408"/>
        <c:scaling>
          <c:orientation val="minMax"/>
        </c:scaling>
        <c:delete val="0"/>
        <c:axPos val="l"/>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L"/>
          </a:p>
        </c:txPr>
        <c:crossAx val="452078624"/>
        <c:crosses val="autoZero"/>
        <c:auto val="1"/>
        <c:lblAlgn val="ctr"/>
        <c:lblOffset val="100"/>
        <c:noMultiLvlLbl val="0"/>
      </c:catAx>
      <c:valAx>
        <c:axId val="452078624"/>
        <c:scaling>
          <c:orientation val="minMax"/>
          <c:max val="1"/>
        </c:scaling>
        <c:delete val="0"/>
        <c:axPos val="b"/>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L"/>
          </a:p>
        </c:txPr>
        <c:crossAx val="452073408"/>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L"/>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L"/>
    </a:p>
  </c:txPr>
  <c:printSettings>
    <c:headerFooter/>
    <c:pageMargins b="0.75" l="0.7" r="0.7" t="0.75" header="0.3" footer="0.3"/>
    <c:pageSetup/>
  </c:printSettings>
</c:chartSpace>
</file>

<file path=xl/charts/chart1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s-ES_tradnl" sz="1800" b="0" i="0" baseline="0">
                <a:effectLst/>
              </a:rPr>
              <a:t>EL PERSONAL DE PLANTA FRENTE A ACOSO SEXUAL, VIOLENCIA O DISCRIMINACIÓN HARÍAN LA DENUNCIA, SI</a:t>
            </a:r>
            <a:endParaRPr lang="es-CL">
              <a:effectLst/>
            </a:endParaRP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s-CL"/>
        </a:p>
      </c:txPr>
    </c:title>
    <c:autoTitleDeleted val="0"/>
    <c:plotArea>
      <c:layout/>
      <c:barChart>
        <c:barDir val="bar"/>
        <c:grouping val="stacked"/>
        <c:varyColors val="0"/>
        <c:ser>
          <c:idx val="0"/>
          <c:order val="0"/>
          <c:tx>
            <c:strRef>
              <c:f>Gráficos!$A$65</c:f>
              <c:strCache>
                <c:ptCount val="1"/>
                <c:pt idx="0">
                  <c:v>SI</c:v>
                </c:pt>
              </c:strCache>
            </c:strRef>
          </c:tx>
          <c:spPr>
            <a:solidFill>
              <a:schemeClr val="accent1"/>
            </a:solidFill>
            <a:ln>
              <a:noFill/>
            </a:ln>
            <a:effectLst/>
          </c:spPr>
          <c:invertIfNegative val="0"/>
          <c:cat>
            <c:strRef>
              <c:f>Gráficos!$B$64:$D$64</c:f>
              <c:strCache>
                <c:ptCount val="3"/>
                <c:pt idx="0">
                  <c:v>FUERA VÍCTIMA</c:v>
                </c:pt>
                <c:pt idx="1">
                  <c:v>FUERA TESTIGO</c:v>
                </c:pt>
                <c:pt idx="2">
                  <c:v>HABER SUFRIDO O SIDO TESTIGO</c:v>
                </c:pt>
              </c:strCache>
            </c:strRef>
          </c:cat>
          <c:val>
            <c:numRef>
              <c:f>Gráficos!$B$65:$D$65</c:f>
              <c:numCache>
                <c:formatCode>0%</c:formatCode>
                <c:ptCount val="3"/>
                <c:pt idx="0">
                  <c:v>0.92647058823529416</c:v>
                </c:pt>
                <c:pt idx="1">
                  <c:v>0.94581280788177335</c:v>
                </c:pt>
                <c:pt idx="2">
                  <c:v>9.2682926829268292E-2</c:v>
                </c:pt>
              </c:numCache>
            </c:numRef>
          </c:val>
          <c:extLst>
            <c:ext xmlns:c16="http://schemas.microsoft.com/office/drawing/2014/chart" uri="{C3380CC4-5D6E-409C-BE32-E72D297353CC}">
              <c16:uniqueId val="{00000000-C04E-6245-8858-E31A683EBDDB}"/>
            </c:ext>
          </c:extLst>
        </c:ser>
        <c:ser>
          <c:idx val="2"/>
          <c:order val="1"/>
          <c:tx>
            <c:strRef>
              <c:f>Gráficos!$A$67</c:f>
              <c:strCache>
                <c:ptCount val="1"/>
                <c:pt idx="0">
                  <c:v>NO ME HA OCURRIDO</c:v>
                </c:pt>
              </c:strCache>
            </c:strRef>
          </c:tx>
          <c:spPr>
            <a:solidFill>
              <a:schemeClr val="accent3"/>
            </a:solidFill>
            <a:ln>
              <a:noFill/>
            </a:ln>
            <a:effectLst/>
          </c:spPr>
          <c:invertIfNegative val="0"/>
          <c:cat>
            <c:strRef>
              <c:f>Gráficos!$B$64:$D$64</c:f>
              <c:strCache>
                <c:ptCount val="3"/>
                <c:pt idx="0">
                  <c:v>FUERA VÍCTIMA</c:v>
                </c:pt>
                <c:pt idx="1">
                  <c:v>FUERA TESTIGO</c:v>
                </c:pt>
                <c:pt idx="2">
                  <c:v>HABER SUFRIDO O SIDO TESTIGO</c:v>
                </c:pt>
              </c:strCache>
            </c:strRef>
          </c:cat>
          <c:val>
            <c:numRef>
              <c:f>Gráficos!$B$67:$D$67</c:f>
              <c:numCache>
                <c:formatCode>0%</c:formatCode>
                <c:ptCount val="3"/>
                <c:pt idx="0">
                  <c:v>0</c:v>
                </c:pt>
                <c:pt idx="1">
                  <c:v>0</c:v>
                </c:pt>
                <c:pt idx="2">
                  <c:v>0.86341463414634145</c:v>
                </c:pt>
              </c:numCache>
            </c:numRef>
          </c:val>
          <c:extLst>
            <c:ext xmlns:c16="http://schemas.microsoft.com/office/drawing/2014/chart" uri="{C3380CC4-5D6E-409C-BE32-E72D297353CC}">
              <c16:uniqueId val="{00000002-C04E-6245-8858-E31A683EBDDB}"/>
            </c:ext>
          </c:extLst>
        </c:ser>
        <c:ser>
          <c:idx val="1"/>
          <c:order val="2"/>
          <c:tx>
            <c:strRef>
              <c:f>Gráficos!$A$66</c:f>
              <c:strCache>
                <c:ptCount val="1"/>
                <c:pt idx="0">
                  <c:v>NO</c:v>
                </c:pt>
              </c:strCache>
            </c:strRef>
          </c:tx>
          <c:spPr>
            <a:solidFill>
              <a:schemeClr val="accent2"/>
            </a:solidFill>
            <a:ln>
              <a:noFill/>
            </a:ln>
            <a:effectLst/>
          </c:spPr>
          <c:invertIfNegative val="0"/>
          <c:cat>
            <c:strRef>
              <c:f>Gráficos!$B$64:$D$64</c:f>
              <c:strCache>
                <c:ptCount val="3"/>
                <c:pt idx="0">
                  <c:v>FUERA VÍCTIMA</c:v>
                </c:pt>
                <c:pt idx="1">
                  <c:v>FUERA TESTIGO</c:v>
                </c:pt>
                <c:pt idx="2">
                  <c:v>HABER SUFRIDO O SIDO TESTIGO</c:v>
                </c:pt>
              </c:strCache>
            </c:strRef>
          </c:cat>
          <c:val>
            <c:numRef>
              <c:f>Gráficos!$B$66:$D$66</c:f>
              <c:numCache>
                <c:formatCode>0%</c:formatCode>
                <c:ptCount val="3"/>
                <c:pt idx="0">
                  <c:v>7.3529411764705885E-2</c:v>
                </c:pt>
                <c:pt idx="1">
                  <c:v>5.4187192118226604E-2</c:v>
                </c:pt>
                <c:pt idx="2">
                  <c:v>4.3902439024390241E-2</c:v>
                </c:pt>
              </c:numCache>
            </c:numRef>
          </c:val>
          <c:extLst>
            <c:ext xmlns:c16="http://schemas.microsoft.com/office/drawing/2014/chart" uri="{C3380CC4-5D6E-409C-BE32-E72D297353CC}">
              <c16:uniqueId val="{00000001-C04E-6245-8858-E31A683EBDDB}"/>
            </c:ext>
          </c:extLst>
        </c:ser>
        <c:dLbls>
          <c:showLegendKey val="0"/>
          <c:showVal val="0"/>
          <c:showCatName val="0"/>
          <c:showSerName val="0"/>
          <c:showPercent val="0"/>
          <c:showBubbleSize val="0"/>
        </c:dLbls>
        <c:gapWidth val="150"/>
        <c:overlap val="100"/>
        <c:axId val="449798960"/>
        <c:axId val="448852512"/>
      </c:barChart>
      <c:catAx>
        <c:axId val="449798960"/>
        <c:scaling>
          <c:orientation val="minMax"/>
        </c:scaling>
        <c:delete val="0"/>
        <c:axPos val="l"/>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L"/>
          </a:p>
        </c:txPr>
        <c:crossAx val="448852512"/>
        <c:crosses val="autoZero"/>
        <c:auto val="1"/>
        <c:lblAlgn val="ctr"/>
        <c:lblOffset val="100"/>
        <c:noMultiLvlLbl val="0"/>
      </c:catAx>
      <c:valAx>
        <c:axId val="448852512"/>
        <c:scaling>
          <c:orientation val="minMax"/>
          <c:max val="1"/>
        </c:scaling>
        <c:delete val="0"/>
        <c:axPos val="b"/>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L"/>
          </a:p>
        </c:txPr>
        <c:crossAx val="449798960"/>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L"/>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L"/>
    </a:p>
  </c:txPr>
  <c:printSettings>
    <c:headerFooter/>
    <c:pageMargins b="0.75" l="0.7" r="0.7" t="0.75" header="0.3" footer="0.3"/>
    <c:pageSetup/>
  </c:printSettings>
</c:chartSpace>
</file>

<file path=xl/charts/chart1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s-ES_tradnl"/>
              <a:t>Considera que existe discriminación por razones de género en la Escuela Naval </a:t>
            </a:r>
          </a:p>
        </c:rich>
      </c:tx>
      <c:layout>
        <c:manualLayout>
          <c:xMode val="edge"/>
          <c:yMode val="edge"/>
          <c:x val="0.17780534012195845"/>
          <c:y val="2.7777777777777776E-2"/>
        </c:manualLayout>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s-CL"/>
        </a:p>
      </c:txPr>
    </c:title>
    <c:autoTitleDeleted val="0"/>
    <c:plotArea>
      <c:layout/>
      <c:barChart>
        <c:barDir val="bar"/>
        <c:grouping val="stacked"/>
        <c:varyColors val="0"/>
        <c:ser>
          <c:idx val="1"/>
          <c:order val="0"/>
          <c:tx>
            <c:strRef>
              <c:f>Gráficos!$C$87</c:f>
              <c:strCache>
                <c:ptCount val="1"/>
                <c:pt idx="0">
                  <c:v>No</c:v>
                </c:pt>
              </c:strCache>
            </c:strRef>
          </c:tx>
          <c:spPr>
            <a:solidFill>
              <a:schemeClr val="accent2"/>
            </a:solidFill>
            <a:ln>
              <a:noFill/>
            </a:ln>
            <a:effectLst/>
          </c:spPr>
          <c:invertIfNegative val="0"/>
          <c:cat>
            <c:strRef>
              <c:f>Gráficos!$A$89:$A$91</c:f>
              <c:strCache>
                <c:ptCount val="3"/>
                <c:pt idx="0">
                  <c:v>Cadetes</c:v>
                </c:pt>
                <c:pt idx="1">
                  <c:v>Docentes</c:v>
                </c:pt>
                <c:pt idx="2">
                  <c:v>Personal de Planta</c:v>
                </c:pt>
              </c:strCache>
            </c:strRef>
          </c:cat>
          <c:val>
            <c:numRef>
              <c:f>Gráficos!$C$89:$C$91</c:f>
              <c:numCache>
                <c:formatCode>0%</c:formatCode>
                <c:ptCount val="3"/>
                <c:pt idx="0">
                  <c:v>0.84677419354838712</c:v>
                </c:pt>
                <c:pt idx="1">
                  <c:v>0.94285714285714284</c:v>
                </c:pt>
                <c:pt idx="2">
                  <c:v>0.89268292682926831</c:v>
                </c:pt>
              </c:numCache>
            </c:numRef>
          </c:val>
          <c:extLst>
            <c:ext xmlns:c16="http://schemas.microsoft.com/office/drawing/2014/chart" uri="{C3380CC4-5D6E-409C-BE32-E72D297353CC}">
              <c16:uniqueId val="{00000001-9E1B-BB45-8A0F-F713412D5CA2}"/>
            </c:ext>
          </c:extLst>
        </c:ser>
        <c:ser>
          <c:idx val="0"/>
          <c:order val="1"/>
          <c:tx>
            <c:strRef>
              <c:f>Gráficos!$B$87</c:f>
              <c:strCache>
                <c:ptCount val="1"/>
                <c:pt idx="0">
                  <c:v>Si</c:v>
                </c:pt>
              </c:strCache>
            </c:strRef>
          </c:tx>
          <c:spPr>
            <a:solidFill>
              <a:schemeClr val="accent1"/>
            </a:solidFill>
            <a:ln>
              <a:noFill/>
            </a:ln>
            <a:effectLst/>
          </c:spPr>
          <c:invertIfNegative val="0"/>
          <c:cat>
            <c:strRef>
              <c:f>Gráficos!$A$89:$A$91</c:f>
              <c:strCache>
                <c:ptCount val="3"/>
                <c:pt idx="0">
                  <c:v>Cadetes</c:v>
                </c:pt>
                <c:pt idx="1">
                  <c:v>Docentes</c:v>
                </c:pt>
                <c:pt idx="2">
                  <c:v>Personal de Planta</c:v>
                </c:pt>
              </c:strCache>
            </c:strRef>
          </c:cat>
          <c:val>
            <c:numRef>
              <c:f>Gráficos!$B$89:$B$91</c:f>
              <c:numCache>
                <c:formatCode>0%</c:formatCode>
                <c:ptCount val="3"/>
                <c:pt idx="0">
                  <c:v>0.15322580645161291</c:v>
                </c:pt>
                <c:pt idx="1">
                  <c:v>5.7142857142857141E-2</c:v>
                </c:pt>
                <c:pt idx="2">
                  <c:v>0.10731707317073171</c:v>
                </c:pt>
              </c:numCache>
            </c:numRef>
          </c:val>
          <c:extLst>
            <c:ext xmlns:c16="http://schemas.microsoft.com/office/drawing/2014/chart" uri="{C3380CC4-5D6E-409C-BE32-E72D297353CC}">
              <c16:uniqueId val="{00000000-9E1B-BB45-8A0F-F713412D5CA2}"/>
            </c:ext>
          </c:extLst>
        </c:ser>
        <c:dLbls>
          <c:showLegendKey val="0"/>
          <c:showVal val="0"/>
          <c:showCatName val="0"/>
          <c:showSerName val="0"/>
          <c:showPercent val="0"/>
          <c:showBubbleSize val="0"/>
        </c:dLbls>
        <c:gapWidth val="150"/>
        <c:overlap val="100"/>
        <c:axId val="448524528"/>
        <c:axId val="915769264"/>
      </c:barChart>
      <c:catAx>
        <c:axId val="448524528"/>
        <c:scaling>
          <c:orientation val="minMax"/>
        </c:scaling>
        <c:delete val="0"/>
        <c:axPos val="l"/>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L"/>
          </a:p>
        </c:txPr>
        <c:crossAx val="915769264"/>
        <c:crosses val="autoZero"/>
        <c:auto val="1"/>
        <c:lblAlgn val="ctr"/>
        <c:lblOffset val="100"/>
        <c:noMultiLvlLbl val="0"/>
      </c:catAx>
      <c:valAx>
        <c:axId val="915769264"/>
        <c:scaling>
          <c:orientation val="minMax"/>
          <c:max val="1"/>
          <c:min val="0"/>
        </c:scaling>
        <c:delete val="0"/>
        <c:axPos val="b"/>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L"/>
          </a:p>
        </c:txPr>
        <c:crossAx val="448524528"/>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L"/>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L"/>
    </a:p>
  </c:txPr>
  <c:printSettings>
    <c:headerFooter/>
    <c:pageMargins b="0.75" l="0.7" r="0.7" t="0.75" header="0.3" footer="0.3"/>
    <c:pageSetup/>
  </c:printSettings>
</c:chartSpace>
</file>

<file path=xl/charts/chart1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s-ES_tradnl"/>
              <a:t>Probabilidad de escuchar comentarios sexistas dentro de la Escuela</a:t>
            </a:r>
            <a:r>
              <a:rPr lang="es-ES_tradnl" baseline="0"/>
              <a:t> Naval</a:t>
            </a:r>
            <a:endParaRPr lang="es-ES_tradnl"/>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s-CL"/>
        </a:p>
      </c:txPr>
    </c:title>
    <c:autoTitleDeleted val="0"/>
    <c:plotArea>
      <c:layout/>
      <c:barChart>
        <c:barDir val="bar"/>
        <c:grouping val="stacked"/>
        <c:varyColors val="0"/>
        <c:ser>
          <c:idx val="0"/>
          <c:order val="0"/>
          <c:tx>
            <c:strRef>
              <c:f>Gráficos!$B$101</c:f>
              <c:strCache>
                <c:ptCount val="1"/>
                <c:pt idx="0">
                  <c:v>Nunca</c:v>
                </c:pt>
              </c:strCache>
            </c:strRef>
          </c:tx>
          <c:spPr>
            <a:solidFill>
              <a:schemeClr val="accent1"/>
            </a:solidFill>
            <a:ln>
              <a:noFill/>
            </a:ln>
            <a:effectLst/>
          </c:spPr>
          <c:invertIfNegative val="0"/>
          <c:cat>
            <c:strRef>
              <c:f>Gráficos!$A$103:$A$105</c:f>
              <c:strCache>
                <c:ptCount val="3"/>
                <c:pt idx="0">
                  <c:v>Cadetes</c:v>
                </c:pt>
                <c:pt idx="1">
                  <c:v>Docentes</c:v>
                </c:pt>
                <c:pt idx="2">
                  <c:v>Personal de Planta</c:v>
                </c:pt>
              </c:strCache>
            </c:strRef>
          </c:cat>
          <c:val>
            <c:numRef>
              <c:f>Gráficos!$B$103:$B$105</c:f>
              <c:numCache>
                <c:formatCode>0%</c:formatCode>
                <c:ptCount val="3"/>
                <c:pt idx="0">
                  <c:v>0.18817204301075269</c:v>
                </c:pt>
                <c:pt idx="1">
                  <c:v>0.18571428571428572</c:v>
                </c:pt>
                <c:pt idx="2">
                  <c:v>0.25853658536585367</c:v>
                </c:pt>
              </c:numCache>
            </c:numRef>
          </c:val>
          <c:extLst>
            <c:ext xmlns:c16="http://schemas.microsoft.com/office/drawing/2014/chart" uri="{C3380CC4-5D6E-409C-BE32-E72D297353CC}">
              <c16:uniqueId val="{00000000-C098-5048-9652-D3C4D54EB6F8}"/>
            </c:ext>
          </c:extLst>
        </c:ser>
        <c:ser>
          <c:idx val="1"/>
          <c:order val="1"/>
          <c:tx>
            <c:strRef>
              <c:f>Gráficos!$C$101</c:f>
              <c:strCache>
                <c:ptCount val="1"/>
                <c:pt idx="0">
                  <c:v>Poco Probable</c:v>
                </c:pt>
              </c:strCache>
            </c:strRef>
          </c:tx>
          <c:spPr>
            <a:solidFill>
              <a:schemeClr val="accent2"/>
            </a:solidFill>
            <a:ln>
              <a:noFill/>
            </a:ln>
            <a:effectLst/>
          </c:spPr>
          <c:invertIfNegative val="0"/>
          <c:cat>
            <c:strRef>
              <c:f>Gráficos!$A$103:$A$105</c:f>
              <c:strCache>
                <c:ptCount val="3"/>
                <c:pt idx="0">
                  <c:v>Cadetes</c:v>
                </c:pt>
                <c:pt idx="1">
                  <c:v>Docentes</c:v>
                </c:pt>
                <c:pt idx="2">
                  <c:v>Personal de Planta</c:v>
                </c:pt>
              </c:strCache>
            </c:strRef>
          </c:cat>
          <c:val>
            <c:numRef>
              <c:f>Gráficos!$C$103:$C$105</c:f>
              <c:numCache>
                <c:formatCode>0%</c:formatCode>
                <c:ptCount val="3"/>
                <c:pt idx="0">
                  <c:v>0.34139784946236557</c:v>
                </c:pt>
                <c:pt idx="1">
                  <c:v>0.5714285714285714</c:v>
                </c:pt>
                <c:pt idx="2">
                  <c:v>0.46341463414634149</c:v>
                </c:pt>
              </c:numCache>
            </c:numRef>
          </c:val>
          <c:extLst>
            <c:ext xmlns:c16="http://schemas.microsoft.com/office/drawing/2014/chart" uri="{C3380CC4-5D6E-409C-BE32-E72D297353CC}">
              <c16:uniqueId val="{00000001-C098-5048-9652-D3C4D54EB6F8}"/>
            </c:ext>
          </c:extLst>
        </c:ser>
        <c:ser>
          <c:idx val="2"/>
          <c:order val="2"/>
          <c:tx>
            <c:strRef>
              <c:f>Gráficos!$D$101</c:f>
              <c:strCache>
                <c:ptCount val="1"/>
                <c:pt idx="0">
                  <c:v>Probable</c:v>
                </c:pt>
              </c:strCache>
            </c:strRef>
          </c:tx>
          <c:spPr>
            <a:solidFill>
              <a:schemeClr val="accent3"/>
            </a:solidFill>
            <a:ln>
              <a:noFill/>
            </a:ln>
            <a:effectLst/>
          </c:spPr>
          <c:invertIfNegative val="0"/>
          <c:cat>
            <c:strRef>
              <c:f>Gráficos!$A$103:$A$105</c:f>
              <c:strCache>
                <c:ptCount val="3"/>
                <c:pt idx="0">
                  <c:v>Cadetes</c:v>
                </c:pt>
                <c:pt idx="1">
                  <c:v>Docentes</c:v>
                </c:pt>
                <c:pt idx="2">
                  <c:v>Personal de Planta</c:v>
                </c:pt>
              </c:strCache>
            </c:strRef>
          </c:cat>
          <c:val>
            <c:numRef>
              <c:f>Gráficos!$D$103:$D$105</c:f>
              <c:numCache>
                <c:formatCode>0%</c:formatCode>
                <c:ptCount val="3"/>
                <c:pt idx="0">
                  <c:v>0.28225806451612906</c:v>
                </c:pt>
                <c:pt idx="1">
                  <c:v>0.17142857142857143</c:v>
                </c:pt>
                <c:pt idx="2">
                  <c:v>0.19024390243902439</c:v>
                </c:pt>
              </c:numCache>
            </c:numRef>
          </c:val>
          <c:extLst>
            <c:ext xmlns:c16="http://schemas.microsoft.com/office/drawing/2014/chart" uri="{C3380CC4-5D6E-409C-BE32-E72D297353CC}">
              <c16:uniqueId val="{00000002-C098-5048-9652-D3C4D54EB6F8}"/>
            </c:ext>
          </c:extLst>
        </c:ser>
        <c:ser>
          <c:idx val="3"/>
          <c:order val="3"/>
          <c:tx>
            <c:strRef>
              <c:f>Gráficos!$E$101</c:f>
              <c:strCache>
                <c:ptCount val="1"/>
                <c:pt idx="0">
                  <c:v>Muy probable</c:v>
                </c:pt>
              </c:strCache>
            </c:strRef>
          </c:tx>
          <c:spPr>
            <a:solidFill>
              <a:schemeClr val="accent4"/>
            </a:solidFill>
            <a:ln>
              <a:noFill/>
            </a:ln>
            <a:effectLst/>
          </c:spPr>
          <c:invertIfNegative val="0"/>
          <c:cat>
            <c:strRef>
              <c:f>Gráficos!$A$103:$A$105</c:f>
              <c:strCache>
                <c:ptCount val="3"/>
                <c:pt idx="0">
                  <c:v>Cadetes</c:v>
                </c:pt>
                <c:pt idx="1">
                  <c:v>Docentes</c:v>
                </c:pt>
                <c:pt idx="2">
                  <c:v>Personal de Planta</c:v>
                </c:pt>
              </c:strCache>
            </c:strRef>
          </c:cat>
          <c:val>
            <c:numRef>
              <c:f>Gráficos!$E$103:$E$105</c:f>
              <c:numCache>
                <c:formatCode>0%</c:formatCode>
                <c:ptCount val="3"/>
                <c:pt idx="0">
                  <c:v>0.18817204301075269</c:v>
                </c:pt>
                <c:pt idx="1">
                  <c:v>7.1428571428571425E-2</c:v>
                </c:pt>
                <c:pt idx="2">
                  <c:v>8.7804878048780483E-2</c:v>
                </c:pt>
              </c:numCache>
            </c:numRef>
          </c:val>
          <c:extLst>
            <c:ext xmlns:c16="http://schemas.microsoft.com/office/drawing/2014/chart" uri="{C3380CC4-5D6E-409C-BE32-E72D297353CC}">
              <c16:uniqueId val="{00000003-C098-5048-9652-D3C4D54EB6F8}"/>
            </c:ext>
          </c:extLst>
        </c:ser>
        <c:dLbls>
          <c:showLegendKey val="0"/>
          <c:showVal val="0"/>
          <c:showCatName val="0"/>
          <c:showSerName val="0"/>
          <c:showPercent val="0"/>
          <c:showBubbleSize val="0"/>
        </c:dLbls>
        <c:gapWidth val="150"/>
        <c:overlap val="100"/>
        <c:axId val="916010464"/>
        <c:axId val="452480192"/>
      </c:barChart>
      <c:catAx>
        <c:axId val="916010464"/>
        <c:scaling>
          <c:orientation val="minMax"/>
        </c:scaling>
        <c:delete val="0"/>
        <c:axPos val="l"/>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L"/>
          </a:p>
        </c:txPr>
        <c:crossAx val="452480192"/>
        <c:crosses val="autoZero"/>
        <c:auto val="1"/>
        <c:lblAlgn val="ctr"/>
        <c:lblOffset val="100"/>
        <c:noMultiLvlLbl val="0"/>
      </c:catAx>
      <c:valAx>
        <c:axId val="452480192"/>
        <c:scaling>
          <c:orientation val="minMax"/>
          <c:max val="1"/>
        </c:scaling>
        <c:delete val="0"/>
        <c:axPos val="b"/>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L"/>
          </a:p>
        </c:txPr>
        <c:crossAx val="916010464"/>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L"/>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L"/>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8.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9.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0.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86">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86">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86">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216">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5.xml><?xml version="1.0" encoding="utf-8"?>
<cs:chartStyle xmlns:cs="http://schemas.microsoft.com/office/drawing/2012/chartStyle" xmlns:a="http://schemas.openxmlformats.org/drawingml/2006/main" id="216">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6.xml><?xml version="1.0" encoding="utf-8"?>
<cs:chartStyle xmlns:cs="http://schemas.microsoft.com/office/drawing/2012/chartStyle" xmlns:a="http://schemas.openxmlformats.org/drawingml/2006/main" id="216">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7.xml><?xml version="1.0" encoding="utf-8"?>
<cs:chartStyle xmlns:cs="http://schemas.microsoft.com/office/drawing/2012/chartStyle" xmlns:a="http://schemas.openxmlformats.org/drawingml/2006/main" id="216">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8.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9.xml><?xml version="1.0" encoding="utf-8"?>
<cs:chartStyle xmlns:cs="http://schemas.microsoft.com/office/drawing/2012/chartStyle" xmlns:a="http://schemas.openxmlformats.org/drawingml/2006/main" id="29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0.xml><?xml version="1.0" encoding="utf-8"?>
<cs:chartStyle xmlns:cs="http://schemas.microsoft.com/office/drawing/2012/chartStyle" xmlns:a="http://schemas.openxmlformats.org/drawingml/2006/main" id="29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1.xml><?xml version="1.0" encoding="utf-8"?>
<cs:chartStyle xmlns:cs="http://schemas.microsoft.com/office/drawing/2012/chartStyle" xmlns:a="http://schemas.openxmlformats.org/drawingml/2006/main" id="29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2.xml><?xml version="1.0" encoding="utf-8"?>
<cs:chartStyle xmlns:cs="http://schemas.microsoft.com/office/drawing/2012/chartStyle" xmlns:a="http://schemas.openxmlformats.org/drawingml/2006/main" id="29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3" Type="http://schemas.openxmlformats.org/officeDocument/2006/relationships/chart" Target="../charts/chart3.xml"/><Relationship Id="rId2" Type="http://schemas.openxmlformats.org/officeDocument/2006/relationships/chart" Target="../charts/chart2.xml"/><Relationship Id="rId1" Type="http://schemas.openxmlformats.org/officeDocument/2006/relationships/chart" Target="../charts/chart1.xml"/></Relationships>
</file>

<file path=xl/drawings/_rels/drawing2.xml.rels><?xml version="1.0" encoding="UTF-8" standalone="yes"?>
<Relationships xmlns="http://schemas.openxmlformats.org/package/2006/relationships"><Relationship Id="rId8" Type="http://schemas.openxmlformats.org/officeDocument/2006/relationships/chart" Target="../charts/chart11.xml"/><Relationship Id="rId3" Type="http://schemas.openxmlformats.org/officeDocument/2006/relationships/chart" Target="../charts/chart6.xml"/><Relationship Id="rId7" Type="http://schemas.openxmlformats.org/officeDocument/2006/relationships/chart" Target="../charts/chart10.xml"/><Relationship Id="rId2" Type="http://schemas.openxmlformats.org/officeDocument/2006/relationships/chart" Target="../charts/chart5.xml"/><Relationship Id="rId1" Type="http://schemas.openxmlformats.org/officeDocument/2006/relationships/chart" Target="../charts/chart4.xml"/><Relationship Id="rId6" Type="http://schemas.openxmlformats.org/officeDocument/2006/relationships/chart" Target="../charts/chart9.xml"/><Relationship Id="rId5" Type="http://schemas.openxmlformats.org/officeDocument/2006/relationships/chart" Target="../charts/chart8.xml"/><Relationship Id="rId4" Type="http://schemas.openxmlformats.org/officeDocument/2006/relationships/chart" Target="../charts/chart7.xml"/><Relationship Id="rId9" Type="http://schemas.openxmlformats.org/officeDocument/2006/relationships/chart" Target="../charts/chart12.xml"/></Relationships>
</file>

<file path=xl/drawings/drawing1.xml><?xml version="1.0" encoding="utf-8"?>
<xdr:wsDr xmlns:xdr="http://schemas.openxmlformats.org/drawingml/2006/spreadsheetDrawing" xmlns:a="http://schemas.openxmlformats.org/drawingml/2006/main">
  <xdr:twoCellAnchor>
    <xdr:from>
      <xdr:col>12</xdr:col>
      <xdr:colOff>39764</xdr:colOff>
      <xdr:row>5</xdr:row>
      <xdr:rowOff>67862</xdr:rowOff>
    </xdr:from>
    <xdr:to>
      <xdr:col>19</xdr:col>
      <xdr:colOff>262650</xdr:colOff>
      <xdr:row>14</xdr:row>
      <xdr:rowOff>111892</xdr:rowOff>
    </xdr:to>
    <xdr:graphicFrame macro="">
      <xdr:nvGraphicFramePr>
        <xdr:cNvPr id="8" name="Gráfico 7">
          <a:extLst>
            <a:ext uri="{FF2B5EF4-FFF2-40B4-BE49-F238E27FC236}">
              <a16:creationId xmlns:a16="http://schemas.microsoft.com/office/drawing/2014/main" id="{F55FBE5E-DBE0-91A4-D65E-CA490E3682C9}"/>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12</xdr:col>
      <xdr:colOff>9357</xdr:colOff>
      <xdr:row>15</xdr:row>
      <xdr:rowOff>227376</xdr:rowOff>
    </xdr:from>
    <xdr:to>
      <xdr:col>19</xdr:col>
      <xdr:colOff>284649</xdr:colOff>
      <xdr:row>25</xdr:row>
      <xdr:rowOff>153012</xdr:rowOff>
    </xdr:to>
    <xdr:graphicFrame macro="">
      <xdr:nvGraphicFramePr>
        <xdr:cNvPr id="10" name="Gráfico 9">
          <a:extLst>
            <a:ext uri="{FF2B5EF4-FFF2-40B4-BE49-F238E27FC236}">
              <a16:creationId xmlns:a16="http://schemas.microsoft.com/office/drawing/2014/main" id="{99D22A13-74F3-786B-A606-0EAB7A01F98E}"/>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12</xdr:col>
      <xdr:colOff>16125</xdr:colOff>
      <xdr:row>26</xdr:row>
      <xdr:rowOff>18014</xdr:rowOff>
    </xdr:from>
    <xdr:to>
      <xdr:col>19</xdr:col>
      <xdr:colOff>310657</xdr:colOff>
      <xdr:row>35</xdr:row>
      <xdr:rowOff>100938</xdr:rowOff>
    </xdr:to>
    <xdr:graphicFrame macro="">
      <xdr:nvGraphicFramePr>
        <xdr:cNvPr id="11" name="Gráfico 10">
          <a:extLst>
            <a:ext uri="{FF2B5EF4-FFF2-40B4-BE49-F238E27FC236}">
              <a16:creationId xmlns:a16="http://schemas.microsoft.com/office/drawing/2014/main" id="{FA6BFFF1-0E16-A1EF-98EF-C79483AF39D6}"/>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wsDr>
</file>

<file path=xl/drawings/drawing2.xml><?xml version="1.0" encoding="utf-8"?>
<xdr:wsDr xmlns:xdr="http://schemas.openxmlformats.org/drawingml/2006/spreadsheetDrawing" xmlns:a="http://schemas.openxmlformats.org/drawingml/2006/main">
  <xdr:twoCellAnchor>
    <xdr:from>
      <xdr:col>4</xdr:col>
      <xdr:colOff>393700</xdr:colOff>
      <xdr:row>0</xdr:row>
      <xdr:rowOff>57150</xdr:rowOff>
    </xdr:from>
    <xdr:to>
      <xdr:col>12</xdr:col>
      <xdr:colOff>939800</xdr:colOff>
      <xdr:row>12</xdr:row>
      <xdr:rowOff>63500</xdr:rowOff>
    </xdr:to>
    <xdr:graphicFrame macro="">
      <xdr:nvGraphicFramePr>
        <xdr:cNvPr id="2" name="Gráfico 1">
          <a:extLst>
            <a:ext uri="{FF2B5EF4-FFF2-40B4-BE49-F238E27FC236}">
              <a16:creationId xmlns:a16="http://schemas.microsoft.com/office/drawing/2014/main" id="{67024C7B-46CA-C281-B694-12149963942E}"/>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4</xdr:col>
      <xdr:colOff>419100</xdr:colOff>
      <xdr:row>13</xdr:row>
      <xdr:rowOff>69850</xdr:rowOff>
    </xdr:from>
    <xdr:to>
      <xdr:col>13</xdr:col>
      <xdr:colOff>25400</xdr:colOff>
      <xdr:row>26</xdr:row>
      <xdr:rowOff>171450</xdr:rowOff>
    </xdr:to>
    <xdr:graphicFrame macro="">
      <xdr:nvGraphicFramePr>
        <xdr:cNvPr id="4" name="Gráfico 3">
          <a:extLst>
            <a:ext uri="{FF2B5EF4-FFF2-40B4-BE49-F238E27FC236}">
              <a16:creationId xmlns:a16="http://schemas.microsoft.com/office/drawing/2014/main" id="{BFB30625-0DC0-8FA0-5A03-22B7136AC652}"/>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4</xdr:col>
      <xdr:colOff>381000</xdr:colOff>
      <xdr:row>26</xdr:row>
      <xdr:rowOff>171450</xdr:rowOff>
    </xdr:from>
    <xdr:to>
      <xdr:col>12</xdr:col>
      <xdr:colOff>901700</xdr:colOff>
      <xdr:row>40</xdr:row>
      <xdr:rowOff>69850</xdr:rowOff>
    </xdr:to>
    <xdr:graphicFrame macro="">
      <xdr:nvGraphicFramePr>
        <xdr:cNvPr id="5" name="Gráfico 4">
          <a:extLst>
            <a:ext uri="{FF2B5EF4-FFF2-40B4-BE49-F238E27FC236}">
              <a16:creationId xmlns:a16="http://schemas.microsoft.com/office/drawing/2014/main" id="{C509858F-F1B2-C065-7955-395DC5D2FB03}"/>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5</xdr:col>
      <xdr:colOff>177800</xdr:colOff>
      <xdr:row>40</xdr:row>
      <xdr:rowOff>184150</xdr:rowOff>
    </xdr:from>
    <xdr:to>
      <xdr:col>12</xdr:col>
      <xdr:colOff>850900</xdr:colOff>
      <xdr:row>54</xdr:row>
      <xdr:rowOff>57150</xdr:rowOff>
    </xdr:to>
    <xdr:graphicFrame macro="">
      <xdr:nvGraphicFramePr>
        <xdr:cNvPr id="6" name="Gráfico 5">
          <a:extLst>
            <a:ext uri="{FF2B5EF4-FFF2-40B4-BE49-F238E27FC236}">
              <a16:creationId xmlns:a16="http://schemas.microsoft.com/office/drawing/2014/main" id="{967AF76A-4972-C23A-EDAE-2043E0AD0166}"/>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0</xdr:col>
      <xdr:colOff>292100</xdr:colOff>
      <xdr:row>68</xdr:row>
      <xdr:rowOff>57150</xdr:rowOff>
    </xdr:from>
    <xdr:to>
      <xdr:col>3</xdr:col>
      <xdr:colOff>863600</xdr:colOff>
      <xdr:row>81</xdr:row>
      <xdr:rowOff>158750</xdr:rowOff>
    </xdr:to>
    <xdr:graphicFrame macro="">
      <xdr:nvGraphicFramePr>
        <xdr:cNvPr id="8" name="Gráfico 7">
          <a:extLst>
            <a:ext uri="{FF2B5EF4-FFF2-40B4-BE49-F238E27FC236}">
              <a16:creationId xmlns:a16="http://schemas.microsoft.com/office/drawing/2014/main" id="{103A9BF8-535D-FDC1-91C7-56046C5D298C}"/>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5</xdr:col>
      <xdr:colOff>38100</xdr:colOff>
      <xdr:row>55</xdr:row>
      <xdr:rowOff>69850</xdr:rowOff>
    </xdr:from>
    <xdr:to>
      <xdr:col>12</xdr:col>
      <xdr:colOff>762000</xdr:colOff>
      <xdr:row>68</xdr:row>
      <xdr:rowOff>171450</xdr:rowOff>
    </xdr:to>
    <xdr:graphicFrame macro="">
      <xdr:nvGraphicFramePr>
        <xdr:cNvPr id="9" name="Gráfico 8">
          <a:extLst>
            <a:ext uri="{FF2B5EF4-FFF2-40B4-BE49-F238E27FC236}">
              <a16:creationId xmlns:a16="http://schemas.microsoft.com/office/drawing/2014/main" id="{ACF6920C-AA6A-9B73-86A1-D1E8073D8DEB}"/>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xdr:from>
      <xdr:col>3</xdr:col>
      <xdr:colOff>1460500</xdr:colOff>
      <xdr:row>69</xdr:row>
      <xdr:rowOff>95250</xdr:rowOff>
    </xdr:from>
    <xdr:to>
      <xdr:col>10</xdr:col>
      <xdr:colOff>876300</xdr:colOff>
      <xdr:row>82</xdr:row>
      <xdr:rowOff>196850</xdr:rowOff>
    </xdr:to>
    <xdr:graphicFrame macro="">
      <xdr:nvGraphicFramePr>
        <xdr:cNvPr id="10" name="Gráfico 9">
          <a:extLst>
            <a:ext uri="{FF2B5EF4-FFF2-40B4-BE49-F238E27FC236}">
              <a16:creationId xmlns:a16="http://schemas.microsoft.com/office/drawing/2014/main" id="{4CA8A075-802F-2FE7-7A52-B6E5F70E1BED}"/>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twoCellAnchor>
    <xdr:from>
      <xdr:col>3</xdr:col>
      <xdr:colOff>1485900</xdr:colOff>
      <xdr:row>83</xdr:row>
      <xdr:rowOff>133350</xdr:rowOff>
    </xdr:from>
    <xdr:to>
      <xdr:col>10</xdr:col>
      <xdr:colOff>850900</xdr:colOff>
      <xdr:row>96</xdr:row>
      <xdr:rowOff>196850</xdr:rowOff>
    </xdr:to>
    <xdr:graphicFrame macro="">
      <xdr:nvGraphicFramePr>
        <xdr:cNvPr id="11" name="Gráfico 10">
          <a:extLst>
            <a:ext uri="{FF2B5EF4-FFF2-40B4-BE49-F238E27FC236}">
              <a16:creationId xmlns:a16="http://schemas.microsoft.com/office/drawing/2014/main" id="{D7D6F8C7-F765-F81F-5413-76E2648E27E9}"/>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twoCellAnchor>
  <xdr:twoCellAnchor>
    <xdr:from>
      <xdr:col>5</xdr:col>
      <xdr:colOff>241300</xdr:colOff>
      <xdr:row>98</xdr:row>
      <xdr:rowOff>6350</xdr:rowOff>
    </xdr:from>
    <xdr:to>
      <xdr:col>11</xdr:col>
      <xdr:colOff>647700</xdr:colOff>
      <xdr:row>111</xdr:row>
      <xdr:rowOff>107950</xdr:rowOff>
    </xdr:to>
    <xdr:graphicFrame macro="">
      <xdr:nvGraphicFramePr>
        <xdr:cNvPr id="12" name="Gráfico 11">
          <a:extLst>
            <a:ext uri="{FF2B5EF4-FFF2-40B4-BE49-F238E27FC236}">
              <a16:creationId xmlns:a16="http://schemas.microsoft.com/office/drawing/2014/main" id="{92B3BB55-B04F-D44B-4A7F-94CE96232169}"/>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9"/>
        </a:graphicData>
      </a:graphic>
    </xdr:graphicFrame>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Users/franciscorodriguezbarros/Downloads/ENCUESTA%20PLANTA%202024.xlsx" TargetMode="External"/><Relationship Id="rId1" Type="http://schemas.openxmlformats.org/officeDocument/2006/relationships/externalLinkPath" Target="/Users/franciscorodriguezbarros/Downloads/ENCUESTA%20PLANTA%20202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Encuesta Planta"/>
      <sheetName val="Respuestas"/>
      <sheetName val="Población encuestada"/>
      <sheetName val="Obj 1"/>
      <sheetName val="Obj 2"/>
      <sheetName val="Obj 3"/>
      <sheetName val="Respuesta a objetivos"/>
      <sheetName val="Form. militar"/>
      <sheetName val="Form. académica"/>
      <sheetName val="Form. profesional"/>
      <sheetName val="Form. valórica"/>
      <sheetName val="Form. física y dep"/>
      <sheetName val="Form. cultural"/>
    </sheetNames>
    <sheetDataSet>
      <sheetData sheetId="0"/>
      <sheetData sheetId="1"/>
      <sheetData sheetId="2"/>
      <sheetData sheetId="3">
        <row r="7">
          <cell r="B7" t="str">
            <v>Conoce</v>
          </cell>
          <cell r="D7" t="str">
            <v>No conoce</v>
          </cell>
        </row>
        <row r="9">
          <cell r="A9" t="str">
            <v>Oficiales</v>
          </cell>
          <cell r="B9">
            <v>23</v>
          </cell>
          <cell r="D9">
            <v>0</v>
          </cell>
        </row>
        <row r="10">
          <cell r="A10" t="str">
            <v>Gente de Mar</v>
          </cell>
          <cell r="B10">
            <v>148</v>
          </cell>
          <cell r="D10">
            <v>10</v>
          </cell>
        </row>
        <row r="11">
          <cell r="A11" t="str">
            <v>Empleados Civiles y PAC</v>
          </cell>
          <cell r="B11">
            <v>48</v>
          </cell>
          <cell r="D11">
            <v>0</v>
          </cell>
        </row>
      </sheetData>
      <sheetData sheetId="4"/>
      <sheetData sheetId="5"/>
      <sheetData sheetId="6"/>
      <sheetData sheetId="7"/>
      <sheetData sheetId="8"/>
      <sheetData sheetId="9"/>
      <sheetData sheetId="10"/>
      <sheetData sheetId="11"/>
      <sheetData sheetId="12"/>
    </sheetDataSet>
  </externalBook>
</externalLink>
</file>

<file path=xl/theme/_rels/theme1.xml.rels><?xml version="1.0" encoding="UTF-8" standalone="yes"?>
<Relationships xmlns="http://schemas.openxmlformats.org/package/2006/relationships"><Relationship Id="rId1" Type="http://schemas.openxmlformats.org/officeDocument/2006/relationships/image" Target="../media/image1.jpeg"/></Relationships>
</file>

<file path=xl/theme/_rels/themeOverride1.xml.rels><?xml version="1.0" encoding="UTF-8" standalone="yes"?>
<Relationships xmlns="http://schemas.openxmlformats.org/package/2006/relationships"><Relationship Id="rId1" Type="http://schemas.openxmlformats.org/officeDocument/2006/relationships/image" Target="../media/image1.jpeg"/></Relationships>
</file>

<file path=xl/theme/_rels/themeOverride2.xml.rels><?xml version="1.0" encoding="UTF-8" standalone="yes"?>
<Relationships xmlns="http://schemas.openxmlformats.org/package/2006/relationships"><Relationship Id="rId1" Type="http://schemas.openxmlformats.org/officeDocument/2006/relationships/image" Target="../media/image1.jpeg"/></Relationships>
</file>

<file path=xl/theme/theme1.xml><?xml version="1.0" encoding="utf-8"?>
<a:theme xmlns:a="http://schemas.openxmlformats.org/drawingml/2006/main" name="Integral">
  <a:themeElements>
    <a:clrScheme name="Azul II">
      <a:dk1>
        <a:sysClr val="windowText" lastClr="000000"/>
      </a:dk1>
      <a:lt1>
        <a:sysClr val="window" lastClr="FFFFFF"/>
      </a:lt1>
      <a:dk2>
        <a:srgbClr val="335B74"/>
      </a:dk2>
      <a:lt2>
        <a:srgbClr val="DFE3E5"/>
      </a:lt2>
      <a:accent1>
        <a:srgbClr val="1CADE4"/>
      </a:accent1>
      <a:accent2>
        <a:srgbClr val="2683C6"/>
      </a:accent2>
      <a:accent3>
        <a:srgbClr val="27CED7"/>
      </a:accent3>
      <a:accent4>
        <a:srgbClr val="42BA97"/>
      </a:accent4>
      <a:accent5>
        <a:srgbClr val="3E8853"/>
      </a:accent5>
      <a:accent6>
        <a:srgbClr val="62A39F"/>
      </a:accent6>
      <a:hlink>
        <a:srgbClr val="6EAC1C"/>
      </a:hlink>
      <a:folHlink>
        <a:srgbClr val="B26B02"/>
      </a:folHlink>
    </a:clrScheme>
    <a:fontScheme name="Integral">
      <a:majorFont>
        <a:latin typeface="Tw Cen MT Condensed" panose="020B0606020104020203"/>
        <a:ea typeface=""/>
        <a:cs typeface=""/>
        <a:font script="Grek" typeface="Calibri"/>
        <a:font script="Cyrl" typeface="Calibri"/>
        <a:font script="Jpan" typeface="メイリオ"/>
        <a:font script="Hang" typeface="HY얕은샘물M"/>
        <a:font script="Hans" typeface="华文仿宋"/>
        <a:font script="Hant" typeface="微軟正黑體"/>
        <a:font script="Arab" typeface="Arial"/>
        <a:font script="Hebr" typeface="Levenim MT"/>
        <a:font script="Thai" typeface="FreesiaUPC"/>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ahoma"/>
        <a:font script="Uigh" typeface="Microsoft Uighur"/>
        <a:font script="Geor" typeface="Sylfaen"/>
      </a:majorFont>
      <a:minorFont>
        <a:latin typeface="Tw Cen MT" panose="020B0602020104020603"/>
        <a:ea typeface=""/>
        <a:cs typeface=""/>
        <a:font script="Grek" typeface="Calibri"/>
        <a:font script="Cyrl" typeface="Calibri"/>
        <a:font script="Jpan" typeface="メイリオ"/>
        <a:font script="Hang" typeface="HY얕은샘물M"/>
        <a:font script="Hans" typeface="华文仿宋"/>
        <a:font script="Hant" typeface="微軟正黑體"/>
        <a:font script="Arab" typeface="Arial"/>
        <a:font script="Hebr" typeface="Levenim MT"/>
        <a:font script="Thai" typeface="FreesiaUPC"/>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ahoma"/>
        <a:font script="Uigh" typeface="Microsoft Uighur"/>
        <a:font script="Geor" typeface="Sylfaen"/>
      </a:minorFont>
    </a:fontScheme>
    <a:fmtScheme name="Integral">
      <a:fillStyleLst>
        <a:solidFill>
          <a:schemeClr val="phClr"/>
        </a:solidFill>
        <a:gradFill rotWithShape="1">
          <a:gsLst>
            <a:gs pos="0">
              <a:schemeClr val="phClr">
                <a:tint val="83000"/>
                <a:satMod val="100000"/>
                <a:lumMod val="100000"/>
              </a:schemeClr>
            </a:gs>
            <a:gs pos="100000">
              <a:schemeClr val="phClr">
                <a:tint val="61000"/>
                <a:satMod val="150000"/>
                <a:lumMod val="100000"/>
              </a:schemeClr>
            </a:gs>
          </a:gsLst>
          <a:path path="circle">
            <a:fillToRect l="100000" t="100000" r="100000" b="100000"/>
          </a:path>
        </a:gradFill>
        <a:gradFill rotWithShape="1">
          <a:gsLst>
            <a:gs pos="0">
              <a:schemeClr val="phClr">
                <a:tint val="100000"/>
                <a:shade val="85000"/>
                <a:satMod val="100000"/>
                <a:lumMod val="100000"/>
              </a:schemeClr>
            </a:gs>
            <a:gs pos="100000">
              <a:schemeClr val="phClr">
                <a:tint val="90000"/>
                <a:shade val="100000"/>
                <a:satMod val="150000"/>
                <a:lumMod val="100000"/>
              </a:schemeClr>
            </a:gs>
          </a:gsLst>
          <a:path path="circle">
            <a:fillToRect l="100000" t="100000" r="100000" b="100000"/>
          </a:path>
        </a:gradFill>
      </a:fillStyleLst>
      <a:lnStyleLst>
        <a:ln w="9525" cap="flat" cmpd="sng" algn="ctr">
          <a:solidFill>
            <a:schemeClr val="phClr"/>
          </a:solidFill>
          <a:prstDash val="solid"/>
        </a:ln>
        <a:ln w="15875" cap="flat" cmpd="sng" algn="ctr">
          <a:solidFill>
            <a:schemeClr val="phClr"/>
          </a:solidFill>
          <a:prstDash val="solid"/>
        </a:ln>
        <a:ln w="19050" cap="flat" cmpd="sng" algn="ctr">
          <a:solidFill>
            <a:schemeClr val="phClr"/>
          </a:solidFill>
          <a:prstDash val="solid"/>
        </a:ln>
      </a:lnStyleLst>
      <a:effectStyleLst>
        <a:effectStyle>
          <a:effectLst/>
        </a:effectStyle>
        <a:effectStyle>
          <a:effectLst>
            <a:outerShdw blurRad="50800" dist="12700" dir="5400000" algn="ctr" rotWithShape="0">
              <a:srgbClr val="000000">
                <a:alpha val="50000"/>
              </a:srgbClr>
            </a:outerShdw>
          </a:effectLst>
        </a:effectStyle>
        <a:effectStyle>
          <a:effectLst>
            <a:outerShdw blurRad="76200" dist="25400" dir="5400000" algn="ctr" rotWithShape="0">
              <a:srgbClr val="000000">
                <a:alpha val="60000"/>
              </a:srgbClr>
            </a:outerShdw>
          </a:effectLst>
          <a:scene3d>
            <a:camera prst="orthographicFront">
              <a:rot lat="0" lon="0" rev="0"/>
            </a:camera>
            <a:lightRig rig="flat" dir="t">
              <a:rot lat="0" lon="0" rev="3600000"/>
            </a:lightRig>
          </a:scene3d>
          <a:sp3d contourW="12700" prstMaterial="flat">
            <a:bevelT w="38100" h="44450" prst="angle"/>
            <a:contourClr>
              <a:schemeClr val="phClr">
                <a:shade val="35000"/>
                <a:satMod val="160000"/>
              </a:schemeClr>
            </a:contourClr>
          </a:sp3d>
        </a:effectStyle>
      </a:effectStyleLst>
      <a:bgFillStyleLst>
        <a:solidFill>
          <a:schemeClr val="phClr"/>
        </a:solidFill>
        <a:solidFill>
          <a:schemeClr val="phClr">
            <a:tint val="95000"/>
            <a:shade val="85000"/>
            <a:satMod val="125000"/>
          </a:schemeClr>
        </a:solidFill>
        <a:blipFill rotWithShape="1">
          <a:blip xmlns:r="http://schemas.openxmlformats.org/officeDocument/2006/relationships" r:embed="rId1">
            <a:duotone>
              <a:schemeClr val="phClr">
                <a:tint val="95000"/>
                <a:shade val="74000"/>
                <a:satMod val="230000"/>
              </a:schemeClr>
              <a:schemeClr val="phClr">
                <a:tint val="92000"/>
                <a:shade val="69000"/>
                <a:satMod val="250000"/>
              </a:schemeClr>
            </a:duotone>
          </a:blip>
          <a:tile tx="0" ty="0" sx="40000" sy="40000" flip="none" algn="tl"/>
        </a:blipFill>
      </a:bgFillStyleLst>
    </a:fmtScheme>
  </a:themeElements>
  <a:objectDefaults/>
  <a:extraClrSchemeLst/>
  <a:extLst>
    <a:ext uri="{05A4C25C-085E-4340-85A3-A5531E510DB2}">
      <thm15:themeFamily xmlns:thm15="http://schemas.microsoft.com/office/thememl/2012/main" name="Integral" id="{3577F8C9-A904-41D8-97D2-FD898F53F20E}" vid="{682D6EBE-8D36-4FF2-9DB3-F3D8D7B6715D}"/>
    </a:ext>
  </a:extLst>
</a:theme>
</file>

<file path=xl/theme/themeOverride1.xml><?xml version="1.0" encoding="utf-8"?>
<a:themeOverride xmlns:a="http://schemas.openxmlformats.org/drawingml/2006/main">
  <a:clrScheme name="Integral">
    <a:dk1>
      <a:sysClr val="windowText" lastClr="000000"/>
    </a:dk1>
    <a:lt1>
      <a:sysClr val="window" lastClr="FFFFFF"/>
    </a:lt1>
    <a:dk2>
      <a:srgbClr val="335B74"/>
    </a:dk2>
    <a:lt2>
      <a:srgbClr val="DFE3E5"/>
    </a:lt2>
    <a:accent1>
      <a:srgbClr val="1CADE4"/>
    </a:accent1>
    <a:accent2>
      <a:srgbClr val="2683C6"/>
    </a:accent2>
    <a:accent3>
      <a:srgbClr val="27CED7"/>
    </a:accent3>
    <a:accent4>
      <a:srgbClr val="42BA97"/>
    </a:accent4>
    <a:accent5>
      <a:srgbClr val="3E8853"/>
    </a:accent5>
    <a:accent6>
      <a:srgbClr val="62A39F"/>
    </a:accent6>
    <a:hlink>
      <a:srgbClr val="6B9F25"/>
    </a:hlink>
    <a:folHlink>
      <a:srgbClr val="B26B02"/>
    </a:folHlink>
  </a:clrScheme>
  <a:fontScheme name="Integral">
    <a:majorFont>
      <a:latin typeface="Tw Cen MT Condensed" panose="020B0606020104020203"/>
      <a:ea typeface=""/>
      <a:cs typeface=""/>
      <a:font script="Grek" typeface="Calibri"/>
      <a:font script="Cyrl" typeface="Calibri"/>
      <a:font script="Jpan" typeface="メイリオ"/>
      <a:font script="Hang" typeface="HY얕은샘물M"/>
      <a:font script="Hans" typeface="华文仿宋"/>
      <a:font script="Hant" typeface="微軟正黑體"/>
      <a:font script="Arab" typeface="Arial"/>
      <a:font script="Hebr" typeface="Levenim MT"/>
      <a:font script="Thai" typeface="FreesiaUPC"/>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ahoma"/>
      <a:font script="Uigh" typeface="Microsoft Uighur"/>
      <a:font script="Geor" typeface="Sylfaen"/>
    </a:majorFont>
    <a:minorFont>
      <a:latin typeface="Tw Cen MT" panose="020B0602020104020603"/>
      <a:ea typeface=""/>
      <a:cs typeface=""/>
      <a:font script="Grek" typeface="Calibri"/>
      <a:font script="Cyrl" typeface="Calibri"/>
      <a:font script="Jpan" typeface="メイリオ"/>
      <a:font script="Hang" typeface="HY얕은샘물M"/>
      <a:font script="Hans" typeface="华文仿宋"/>
      <a:font script="Hant" typeface="微軟正黑體"/>
      <a:font script="Arab" typeface="Arial"/>
      <a:font script="Hebr" typeface="Levenim MT"/>
      <a:font script="Thai" typeface="FreesiaUPC"/>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ahoma"/>
      <a:font script="Uigh" typeface="Microsoft Uighur"/>
      <a:font script="Geor" typeface="Sylfaen"/>
    </a:minorFont>
  </a:fontScheme>
  <a:fmtScheme name="Integral">
    <a:fillStyleLst>
      <a:solidFill>
        <a:schemeClr val="phClr"/>
      </a:solidFill>
      <a:gradFill rotWithShape="1">
        <a:gsLst>
          <a:gs pos="0">
            <a:schemeClr val="phClr">
              <a:tint val="83000"/>
              <a:satMod val="100000"/>
              <a:lumMod val="100000"/>
            </a:schemeClr>
          </a:gs>
          <a:gs pos="100000">
            <a:schemeClr val="phClr">
              <a:tint val="61000"/>
              <a:satMod val="150000"/>
              <a:lumMod val="100000"/>
            </a:schemeClr>
          </a:gs>
        </a:gsLst>
        <a:path path="circle">
          <a:fillToRect l="100000" t="100000" r="100000" b="100000"/>
        </a:path>
      </a:gradFill>
      <a:gradFill rotWithShape="1">
        <a:gsLst>
          <a:gs pos="0">
            <a:schemeClr val="phClr">
              <a:tint val="100000"/>
              <a:shade val="85000"/>
              <a:satMod val="100000"/>
              <a:lumMod val="100000"/>
            </a:schemeClr>
          </a:gs>
          <a:gs pos="100000">
            <a:schemeClr val="phClr">
              <a:tint val="90000"/>
              <a:shade val="100000"/>
              <a:satMod val="150000"/>
              <a:lumMod val="100000"/>
            </a:schemeClr>
          </a:gs>
        </a:gsLst>
        <a:path path="circle">
          <a:fillToRect l="100000" t="100000" r="100000" b="100000"/>
        </a:path>
      </a:gradFill>
    </a:fillStyleLst>
    <a:lnStyleLst>
      <a:ln w="9525" cap="flat" cmpd="sng" algn="ctr">
        <a:solidFill>
          <a:schemeClr val="phClr"/>
        </a:solidFill>
        <a:prstDash val="solid"/>
      </a:ln>
      <a:ln w="15875" cap="flat" cmpd="sng" algn="ctr">
        <a:solidFill>
          <a:schemeClr val="phClr"/>
        </a:solidFill>
        <a:prstDash val="solid"/>
      </a:ln>
      <a:ln w="19050" cap="flat" cmpd="sng" algn="ctr">
        <a:solidFill>
          <a:schemeClr val="phClr"/>
        </a:solidFill>
        <a:prstDash val="solid"/>
      </a:ln>
    </a:lnStyleLst>
    <a:effectStyleLst>
      <a:effectStyle>
        <a:effectLst/>
      </a:effectStyle>
      <a:effectStyle>
        <a:effectLst>
          <a:outerShdw blurRad="50800" dist="12700" dir="5400000" algn="ctr" rotWithShape="0">
            <a:srgbClr val="000000">
              <a:alpha val="50000"/>
            </a:srgbClr>
          </a:outerShdw>
        </a:effectLst>
      </a:effectStyle>
      <a:effectStyle>
        <a:effectLst>
          <a:outerShdw blurRad="76200" dist="25400" dir="5400000" algn="ctr" rotWithShape="0">
            <a:srgbClr val="000000">
              <a:alpha val="60000"/>
            </a:srgbClr>
          </a:outerShdw>
        </a:effectLst>
        <a:scene3d>
          <a:camera prst="orthographicFront">
            <a:rot lat="0" lon="0" rev="0"/>
          </a:camera>
          <a:lightRig rig="flat" dir="t">
            <a:rot lat="0" lon="0" rev="3600000"/>
          </a:lightRig>
        </a:scene3d>
        <a:sp3d contourW="12700" prstMaterial="flat">
          <a:bevelT w="38100" h="44450" prst="angle"/>
          <a:contourClr>
            <a:schemeClr val="phClr">
              <a:shade val="35000"/>
              <a:satMod val="160000"/>
            </a:schemeClr>
          </a:contourClr>
        </a:sp3d>
      </a:effectStyle>
    </a:effectStyleLst>
    <a:bgFillStyleLst>
      <a:solidFill>
        <a:schemeClr val="phClr"/>
      </a:solidFill>
      <a:solidFill>
        <a:schemeClr val="phClr">
          <a:tint val="95000"/>
          <a:shade val="85000"/>
          <a:satMod val="125000"/>
        </a:schemeClr>
      </a:solidFill>
      <a:blipFill rotWithShape="1">
        <a:blip xmlns:r="http://schemas.openxmlformats.org/officeDocument/2006/relationships" r:embed="rId1">
          <a:duotone>
            <a:schemeClr val="phClr">
              <a:tint val="95000"/>
              <a:shade val="74000"/>
              <a:satMod val="230000"/>
            </a:schemeClr>
            <a:schemeClr val="phClr">
              <a:tint val="92000"/>
              <a:shade val="69000"/>
              <a:satMod val="250000"/>
            </a:schemeClr>
          </a:duotone>
        </a:blip>
        <a:tile tx="0" ty="0" sx="40000" sy="40000" flip="none" algn="tl"/>
      </a:blipFill>
    </a:bgFillStyleLst>
  </a:fmtScheme>
</a:themeOverride>
</file>

<file path=xl/theme/themeOverride2.xml><?xml version="1.0" encoding="utf-8"?>
<a:themeOverride xmlns:a="http://schemas.openxmlformats.org/drawingml/2006/main">
  <a:clrScheme name="Integral">
    <a:dk1>
      <a:sysClr val="windowText" lastClr="000000"/>
    </a:dk1>
    <a:lt1>
      <a:sysClr val="window" lastClr="FFFFFF"/>
    </a:lt1>
    <a:dk2>
      <a:srgbClr val="335B74"/>
    </a:dk2>
    <a:lt2>
      <a:srgbClr val="DFE3E5"/>
    </a:lt2>
    <a:accent1>
      <a:srgbClr val="1CADE4"/>
    </a:accent1>
    <a:accent2>
      <a:srgbClr val="2683C6"/>
    </a:accent2>
    <a:accent3>
      <a:srgbClr val="27CED7"/>
    </a:accent3>
    <a:accent4>
      <a:srgbClr val="42BA97"/>
    </a:accent4>
    <a:accent5>
      <a:srgbClr val="3E8853"/>
    </a:accent5>
    <a:accent6>
      <a:srgbClr val="62A39F"/>
    </a:accent6>
    <a:hlink>
      <a:srgbClr val="6B9F25"/>
    </a:hlink>
    <a:folHlink>
      <a:srgbClr val="B26B02"/>
    </a:folHlink>
  </a:clrScheme>
  <a:fontScheme name="Integral">
    <a:majorFont>
      <a:latin typeface="Tw Cen MT Condensed" panose="020B0606020104020203"/>
      <a:ea typeface=""/>
      <a:cs typeface=""/>
      <a:font script="Grek" typeface="Calibri"/>
      <a:font script="Cyrl" typeface="Calibri"/>
      <a:font script="Jpan" typeface="メイリオ"/>
      <a:font script="Hang" typeface="HY얕은샘물M"/>
      <a:font script="Hans" typeface="华文仿宋"/>
      <a:font script="Hant" typeface="微軟正黑體"/>
      <a:font script="Arab" typeface="Arial"/>
      <a:font script="Hebr" typeface="Levenim MT"/>
      <a:font script="Thai" typeface="FreesiaUPC"/>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ahoma"/>
      <a:font script="Uigh" typeface="Microsoft Uighur"/>
      <a:font script="Geor" typeface="Sylfaen"/>
    </a:majorFont>
    <a:minorFont>
      <a:latin typeface="Tw Cen MT" panose="020B0602020104020603"/>
      <a:ea typeface=""/>
      <a:cs typeface=""/>
      <a:font script="Grek" typeface="Calibri"/>
      <a:font script="Cyrl" typeface="Calibri"/>
      <a:font script="Jpan" typeface="メイリオ"/>
      <a:font script="Hang" typeface="HY얕은샘물M"/>
      <a:font script="Hans" typeface="华文仿宋"/>
      <a:font script="Hant" typeface="微軟正黑體"/>
      <a:font script="Arab" typeface="Arial"/>
      <a:font script="Hebr" typeface="Levenim MT"/>
      <a:font script="Thai" typeface="FreesiaUPC"/>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ahoma"/>
      <a:font script="Uigh" typeface="Microsoft Uighur"/>
      <a:font script="Geor" typeface="Sylfaen"/>
    </a:minorFont>
  </a:fontScheme>
  <a:fmtScheme name="Integral">
    <a:fillStyleLst>
      <a:solidFill>
        <a:schemeClr val="phClr"/>
      </a:solidFill>
      <a:gradFill rotWithShape="1">
        <a:gsLst>
          <a:gs pos="0">
            <a:schemeClr val="phClr">
              <a:tint val="83000"/>
              <a:satMod val="100000"/>
              <a:lumMod val="100000"/>
            </a:schemeClr>
          </a:gs>
          <a:gs pos="100000">
            <a:schemeClr val="phClr">
              <a:tint val="61000"/>
              <a:satMod val="150000"/>
              <a:lumMod val="100000"/>
            </a:schemeClr>
          </a:gs>
        </a:gsLst>
        <a:path path="circle">
          <a:fillToRect l="100000" t="100000" r="100000" b="100000"/>
        </a:path>
      </a:gradFill>
      <a:gradFill rotWithShape="1">
        <a:gsLst>
          <a:gs pos="0">
            <a:schemeClr val="phClr">
              <a:tint val="100000"/>
              <a:shade val="85000"/>
              <a:satMod val="100000"/>
              <a:lumMod val="100000"/>
            </a:schemeClr>
          </a:gs>
          <a:gs pos="100000">
            <a:schemeClr val="phClr">
              <a:tint val="90000"/>
              <a:shade val="100000"/>
              <a:satMod val="150000"/>
              <a:lumMod val="100000"/>
            </a:schemeClr>
          </a:gs>
        </a:gsLst>
        <a:path path="circle">
          <a:fillToRect l="100000" t="100000" r="100000" b="100000"/>
        </a:path>
      </a:gradFill>
    </a:fillStyleLst>
    <a:lnStyleLst>
      <a:ln w="9525" cap="flat" cmpd="sng" algn="ctr">
        <a:solidFill>
          <a:schemeClr val="phClr"/>
        </a:solidFill>
        <a:prstDash val="solid"/>
      </a:ln>
      <a:ln w="15875" cap="flat" cmpd="sng" algn="ctr">
        <a:solidFill>
          <a:schemeClr val="phClr"/>
        </a:solidFill>
        <a:prstDash val="solid"/>
      </a:ln>
      <a:ln w="19050" cap="flat" cmpd="sng" algn="ctr">
        <a:solidFill>
          <a:schemeClr val="phClr"/>
        </a:solidFill>
        <a:prstDash val="solid"/>
      </a:ln>
    </a:lnStyleLst>
    <a:effectStyleLst>
      <a:effectStyle>
        <a:effectLst/>
      </a:effectStyle>
      <a:effectStyle>
        <a:effectLst>
          <a:outerShdw blurRad="50800" dist="12700" dir="5400000" algn="ctr" rotWithShape="0">
            <a:srgbClr val="000000">
              <a:alpha val="50000"/>
            </a:srgbClr>
          </a:outerShdw>
        </a:effectLst>
      </a:effectStyle>
      <a:effectStyle>
        <a:effectLst>
          <a:outerShdw blurRad="76200" dist="25400" dir="5400000" algn="ctr" rotWithShape="0">
            <a:srgbClr val="000000">
              <a:alpha val="60000"/>
            </a:srgbClr>
          </a:outerShdw>
        </a:effectLst>
        <a:scene3d>
          <a:camera prst="orthographicFront">
            <a:rot lat="0" lon="0" rev="0"/>
          </a:camera>
          <a:lightRig rig="flat" dir="t">
            <a:rot lat="0" lon="0" rev="3600000"/>
          </a:lightRig>
        </a:scene3d>
        <a:sp3d contourW="12700" prstMaterial="flat">
          <a:bevelT w="38100" h="44450" prst="angle"/>
          <a:contourClr>
            <a:schemeClr val="phClr">
              <a:shade val="35000"/>
              <a:satMod val="160000"/>
            </a:schemeClr>
          </a:contourClr>
        </a:sp3d>
      </a:effectStyle>
    </a:effectStyleLst>
    <a:bgFillStyleLst>
      <a:solidFill>
        <a:schemeClr val="phClr"/>
      </a:solidFill>
      <a:solidFill>
        <a:schemeClr val="phClr">
          <a:tint val="95000"/>
          <a:shade val="85000"/>
          <a:satMod val="125000"/>
        </a:schemeClr>
      </a:solidFill>
      <a:blipFill rotWithShape="1">
        <a:blip xmlns:r="http://schemas.openxmlformats.org/officeDocument/2006/relationships" r:embed="rId1">
          <a:duotone>
            <a:schemeClr val="phClr">
              <a:tint val="95000"/>
              <a:shade val="74000"/>
              <a:satMod val="230000"/>
            </a:schemeClr>
            <a:schemeClr val="phClr">
              <a:tint val="92000"/>
              <a:shade val="69000"/>
              <a:satMod val="250000"/>
            </a:schemeClr>
          </a:duotone>
        </a:blip>
        <a:tile tx="0" ty="0" sx="40000" sy="40000" flip="none" algn="tl"/>
      </a:blipFill>
    </a:bgFillStyleLst>
  </a:fmtScheme>
</a:themeOverride>
</file>

<file path=xl/worksheets/_rels/sheet2.xml.rels><?xml version="1.0" encoding="UTF-8" standalone="yes"?>
<Relationships xmlns="http://schemas.openxmlformats.org/package/2006/relationships"><Relationship Id="rId1" Type="http://schemas.openxmlformats.org/officeDocument/2006/relationships/hyperlink" Target="http://cuales.se/" TargetMode="Externa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138FB86-5EBD-EE40-A874-A933FF0E7A0F}">
  <sheetPr filterMode="1"/>
  <dimension ref="A1:X373"/>
  <sheetViews>
    <sheetView topLeftCell="I1" workbookViewId="0">
      <selection activeCell="R5" sqref="R5"/>
    </sheetView>
  </sheetViews>
  <sheetFormatPr baseColWidth="10" defaultRowHeight="16" x14ac:dyDescent="0.2"/>
  <cols>
    <col min="1" max="1" width="17.7109375" customWidth="1"/>
    <col min="10" max="10" width="38.7109375" customWidth="1"/>
    <col min="23" max="23" width="63.28515625" customWidth="1"/>
  </cols>
  <sheetData>
    <row r="1" spans="1:24" ht="218" customHeight="1" x14ac:dyDescent="0.2">
      <c r="A1" s="32" t="s">
        <v>10</v>
      </c>
      <c r="B1" s="33" t="s">
        <v>11</v>
      </c>
      <c r="C1" s="33" t="s">
        <v>12</v>
      </c>
      <c r="D1" s="33" t="s">
        <v>13</v>
      </c>
      <c r="E1" s="33" t="s">
        <v>14</v>
      </c>
      <c r="F1" s="33" t="s">
        <v>15</v>
      </c>
      <c r="G1" s="33" t="s">
        <v>16</v>
      </c>
      <c r="H1" s="33" t="s">
        <v>17</v>
      </c>
      <c r="I1" s="33" t="s">
        <v>18</v>
      </c>
      <c r="J1" s="33" t="s">
        <v>19</v>
      </c>
      <c r="K1" s="33" t="s">
        <v>20</v>
      </c>
      <c r="L1" s="33" t="s">
        <v>21</v>
      </c>
      <c r="M1" s="33" t="s">
        <v>22</v>
      </c>
      <c r="N1" s="34" t="s">
        <v>23</v>
      </c>
      <c r="O1" s="33" t="s">
        <v>24</v>
      </c>
      <c r="P1" s="33" t="s">
        <v>25</v>
      </c>
      <c r="Q1" s="33" t="s">
        <v>26</v>
      </c>
      <c r="R1" s="33" t="s">
        <v>27</v>
      </c>
      <c r="S1" s="33" t="s">
        <v>24</v>
      </c>
      <c r="T1" s="33" t="s">
        <v>28</v>
      </c>
      <c r="U1" s="33" t="s">
        <v>29</v>
      </c>
      <c r="V1" s="33" t="s">
        <v>30</v>
      </c>
      <c r="W1" s="33" t="s">
        <v>31</v>
      </c>
      <c r="X1" s="33" t="s">
        <v>32</v>
      </c>
    </row>
    <row r="2" spans="1:24" hidden="1" x14ac:dyDescent="0.2">
      <c r="A2" s="35" t="s">
        <v>555</v>
      </c>
      <c r="B2" s="36" t="s">
        <v>33</v>
      </c>
      <c r="C2" s="36" t="s">
        <v>34</v>
      </c>
      <c r="D2" s="36" t="s">
        <v>2</v>
      </c>
      <c r="E2" s="36" t="s">
        <v>2</v>
      </c>
      <c r="F2" s="36" t="s">
        <v>2</v>
      </c>
      <c r="G2" s="36" t="s">
        <v>35</v>
      </c>
      <c r="H2" s="36" t="s">
        <v>36</v>
      </c>
      <c r="I2" s="37"/>
      <c r="J2" s="36" t="s">
        <v>37</v>
      </c>
      <c r="K2" s="36" t="s">
        <v>38</v>
      </c>
      <c r="L2" s="36" t="s">
        <v>39</v>
      </c>
      <c r="M2" s="36" t="s">
        <v>40</v>
      </c>
      <c r="N2" s="36" t="s">
        <v>41</v>
      </c>
      <c r="O2" s="37"/>
      <c r="P2" s="36" t="s">
        <v>41</v>
      </c>
      <c r="Q2" s="37"/>
      <c r="R2" s="36" t="s">
        <v>42</v>
      </c>
      <c r="S2" s="37"/>
      <c r="T2" s="36" t="s">
        <v>43</v>
      </c>
      <c r="U2" s="36" t="s">
        <v>44</v>
      </c>
      <c r="V2" s="37"/>
      <c r="W2" s="36" t="s">
        <v>45</v>
      </c>
      <c r="X2" s="36" t="s">
        <v>46</v>
      </c>
    </row>
    <row r="3" spans="1:24" hidden="1" x14ac:dyDescent="0.2">
      <c r="A3" s="35" t="s">
        <v>556</v>
      </c>
      <c r="B3" s="36" t="s">
        <v>47</v>
      </c>
      <c r="C3" s="36" t="s">
        <v>34</v>
      </c>
      <c r="D3" s="36" t="s">
        <v>3</v>
      </c>
      <c r="E3" s="36" t="s">
        <v>2</v>
      </c>
      <c r="F3" s="36" t="s">
        <v>3</v>
      </c>
      <c r="G3" s="36" t="s">
        <v>35</v>
      </c>
      <c r="H3" s="36" t="s">
        <v>48</v>
      </c>
      <c r="I3" s="36" t="s">
        <v>49</v>
      </c>
      <c r="J3" s="36" t="s">
        <v>37</v>
      </c>
      <c r="K3" s="36" t="s">
        <v>50</v>
      </c>
      <c r="L3" s="36" t="s">
        <v>51</v>
      </c>
      <c r="M3" s="36" t="s">
        <v>40</v>
      </c>
      <c r="N3" s="36" t="s">
        <v>41</v>
      </c>
      <c r="O3" s="37"/>
      <c r="P3" s="36" t="s">
        <v>41</v>
      </c>
      <c r="Q3" s="37"/>
      <c r="R3" s="36" t="s">
        <v>41</v>
      </c>
      <c r="S3" s="37"/>
      <c r="T3" s="36" t="s">
        <v>52</v>
      </c>
      <c r="U3" s="36" t="s">
        <v>44</v>
      </c>
      <c r="V3" s="37"/>
      <c r="W3" s="36" t="s">
        <v>53</v>
      </c>
      <c r="X3" s="36" t="s">
        <v>54</v>
      </c>
    </row>
    <row r="4" spans="1:24" hidden="1" x14ac:dyDescent="0.2">
      <c r="A4" s="35" t="s">
        <v>557</v>
      </c>
      <c r="B4" s="36" t="s">
        <v>47</v>
      </c>
      <c r="C4" s="36" t="s">
        <v>34</v>
      </c>
      <c r="D4" s="36" t="s">
        <v>1</v>
      </c>
      <c r="E4" s="36" t="s">
        <v>1</v>
      </c>
      <c r="F4" s="36" t="s">
        <v>1</v>
      </c>
      <c r="G4" s="36" t="s">
        <v>55</v>
      </c>
      <c r="H4" s="36" t="s">
        <v>36</v>
      </c>
      <c r="I4" s="37"/>
      <c r="J4" s="36" t="s">
        <v>56</v>
      </c>
      <c r="K4" s="36" t="s">
        <v>57</v>
      </c>
      <c r="L4" s="36" t="s">
        <v>39</v>
      </c>
      <c r="M4" s="36" t="s">
        <v>40</v>
      </c>
      <c r="N4" s="36" t="s">
        <v>41</v>
      </c>
      <c r="O4" s="37"/>
      <c r="P4" s="36" t="s">
        <v>41</v>
      </c>
      <c r="Q4" s="37"/>
      <c r="R4" s="36" t="s">
        <v>42</v>
      </c>
      <c r="S4" s="37"/>
      <c r="T4" s="36" t="s">
        <v>58</v>
      </c>
      <c r="U4" s="36" t="s">
        <v>59</v>
      </c>
      <c r="V4" s="37"/>
      <c r="W4" s="36" t="s">
        <v>60</v>
      </c>
      <c r="X4" s="36" t="s">
        <v>61</v>
      </c>
    </row>
    <row r="5" spans="1:24" x14ac:dyDescent="0.2">
      <c r="A5" s="35" t="s">
        <v>558</v>
      </c>
      <c r="B5" s="36" t="s">
        <v>47</v>
      </c>
      <c r="C5" s="36" t="s">
        <v>62</v>
      </c>
      <c r="D5" s="36" t="s">
        <v>2</v>
      </c>
      <c r="E5" s="36" t="s">
        <v>2</v>
      </c>
      <c r="F5" s="36" t="s">
        <v>2</v>
      </c>
      <c r="G5" s="36" t="s">
        <v>63</v>
      </c>
      <c r="H5" s="36" t="s">
        <v>36</v>
      </c>
      <c r="I5" s="37"/>
      <c r="J5" s="36" t="s">
        <v>64</v>
      </c>
      <c r="K5" s="36" t="s">
        <v>57</v>
      </c>
      <c r="L5" s="36" t="s">
        <v>39</v>
      </c>
      <c r="M5" s="36" t="s">
        <v>65</v>
      </c>
      <c r="N5" s="36" t="s">
        <v>41</v>
      </c>
      <c r="O5" s="37"/>
      <c r="P5" s="36" t="s">
        <v>41</v>
      </c>
      <c r="Q5" s="37"/>
      <c r="R5" s="36" t="s">
        <v>42</v>
      </c>
      <c r="S5" s="37"/>
      <c r="T5" s="36" t="s">
        <v>58</v>
      </c>
      <c r="U5" s="36" t="s">
        <v>44</v>
      </c>
      <c r="V5" s="37"/>
      <c r="W5" s="36" t="s">
        <v>66</v>
      </c>
      <c r="X5" s="36" t="s">
        <v>67</v>
      </c>
    </row>
    <row r="6" spans="1:24" hidden="1" x14ac:dyDescent="0.2">
      <c r="A6" s="35" t="s">
        <v>559</v>
      </c>
      <c r="B6" s="36" t="s">
        <v>47</v>
      </c>
      <c r="C6" s="36" t="s">
        <v>34</v>
      </c>
      <c r="D6" s="36" t="s">
        <v>2</v>
      </c>
      <c r="E6" s="36" t="s">
        <v>2</v>
      </c>
      <c r="F6" s="36" t="s">
        <v>2</v>
      </c>
      <c r="G6" s="36" t="s">
        <v>68</v>
      </c>
      <c r="H6" s="36" t="s">
        <v>36</v>
      </c>
      <c r="I6" s="37"/>
      <c r="J6" s="36" t="s">
        <v>56</v>
      </c>
      <c r="K6" s="36" t="s">
        <v>69</v>
      </c>
      <c r="L6" s="36" t="s">
        <v>70</v>
      </c>
      <c r="M6" s="36" t="s">
        <v>71</v>
      </c>
      <c r="N6" s="36" t="s">
        <v>41</v>
      </c>
      <c r="O6" s="37"/>
      <c r="P6" s="36" t="s">
        <v>41</v>
      </c>
      <c r="Q6" s="37"/>
      <c r="R6" s="36" t="s">
        <v>42</v>
      </c>
      <c r="S6" s="37"/>
      <c r="T6" s="36" t="s">
        <v>58</v>
      </c>
      <c r="U6" s="36" t="s">
        <v>44</v>
      </c>
      <c r="V6" s="37"/>
      <c r="W6" s="36" t="s">
        <v>53</v>
      </c>
      <c r="X6" s="36" t="s">
        <v>72</v>
      </c>
    </row>
    <row r="7" spans="1:24" hidden="1" x14ac:dyDescent="0.2">
      <c r="A7" s="35" t="s">
        <v>560</v>
      </c>
      <c r="B7" s="36" t="s">
        <v>47</v>
      </c>
      <c r="C7" s="36" t="s">
        <v>73</v>
      </c>
      <c r="D7" s="36" t="s">
        <v>1</v>
      </c>
      <c r="E7" s="36" t="s">
        <v>2</v>
      </c>
      <c r="F7" s="36" t="s">
        <v>3</v>
      </c>
      <c r="G7" s="36" t="s">
        <v>68</v>
      </c>
      <c r="H7" s="36" t="s">
        <v>36</v>
      </c>
      <c r="I7" s="37"/>
      <c r="J7" s="36" t="s">
        <v>37</v>
      </c>
      <c r="K7" s="36" t="s">
        <v>38</v>
      </c>
      <c r="L7" s="36" t="s">
        <v>39</v>
      </c>
      <c r="M7" s="36" t="s">
        <v>40</v>
      </c>
      <c r="N7" s="36" t="s">
        <v>41</v>
      </c>
      <c r="O7" s="37"/>
      <c r="P7" s="36" t="s">
        <v>41</v>
      </c>
      <c r="Q7" s="37"/>
      <c r="R7" s="36" t="s">
        <v>42</v>
      </c>
      <c r="S7" s="37"/>
      <c r="T7" s="36" t="s">
        <v>58</v>
      </c>
      <c r="U7" s="36" t="s">
        <v>74</v>
      </c>
      <c r="V7" s="37"/>
      <c r="W7" s="36" t="s">
        <v>60</v>
      </c>
      <c r="X7" s="36" t="s">
        <v>75</v>
      </c>
    </row>
    <row r="8" spans="1:24" hidden="1" x14ac:dyDescent="0.2">
      <c r="A8" s="35" t="s">
        <v>560</v>
      </c>
      <c r="B8" s="36" t="s">
        <v>47</v>
      </c>
      <c r="C8" s="36" t="s">
        <v>34</v>
      </c>
      <c r="D8" s="36" t="s">
        <v>2</v>
      </c>
      <c r="E8" s="36" t="s">
        <v>1</v>
      </c>
      <c r="F8" s="36" t="s">
        <v>1</v>
      </c>
      <c r="G8" s="36" t="s">
        <v>68</v>
      </c>
      <c r="H8" s="36" t="s">
        <v>36</v>
      </c>
      <c r="I8" s="37"/>
      <c r="J8" s="36" t="s">
        <v>64</v>
      </c>
      <c r="K8" s="36" t="s">
        <v>76</v>
      </c>
      <c r="L8" s="36" t="s">
        <v>39</v>
      </c>
      <c r="M8" s="36" t="s">
        <v>40</v>
      </c>
      <c r="N8" s="36" t="s">
        <v>41</v>
      </c>
      <c r="O8" s="37"/>
      <c r="P8" s="36" t="s">
        <v>41</v>
      </c>
      <c r="Q8" s="37"/>
      <c r="R8" s="36" t="s">
        <v>42</v>
      </c>
      <c r="S8" s="37"/>
      <c r="T8" s="36" t="s">
        <v>58</v>
      </c>
      <c r="U8" s="36" t="s">
        <v>44</v>
      </c>
      <c r="V8" s="37"/>
      <c r="W8" s="36" t="s">
        <v>77</v>
      </c>
      <c r="X8" s="36" t="s">
        <v>78</v>
      </c>
    </row>
    <row r="9" spans="1:24" hidden="1" x14ac:dyDescent="0.2">
      <c r="A9" s="35" t="s">
        <v>561</v>
      </c>
      <c r="B9" s="36" t="s">
        <v>47</v>
      </c>
      <c r="C9" s="36" t="s">
        <v>34</v>
      </c>
      <c r="D9" s="36" t="s">
        <v>3</v>
      </c>
      <c r="E9" s="36" t="s">
        <v>3</v>
      </c>
      <c r="F9" s="36" t="s">
        <v>3</v>
      </c>
      <c r="G9" s="36" t="s">
        <v>68</v>
      </c>
      <c r="H9" s="36" t="s">
        <v>36</v>
      </c>
      <c r="I9" s="37"/>
      <c r="J9" s="36" t="s">
        <v>37</v>
      </c>
      <c r="K9" s="36" t="s">
        <v>79</v>
      </c>
      <c r="L9" s="36" t="s">
        <v>80</v>
      </c>
      <c r="M9" s="36" t="s">
        <v>65</v>
      </c>
      <c r="N9" s="36" t="s">
        <v>41</v>
      </c>
      <c r="O9" s="37"/>
      <c r="P9" s="36" t="s">
        <v>41</v>
      </c>
      <c r="Q9" s="37"/>
      <c r="R9" s="36" t="s">
        <v>42</v>
      </c>
      <c r="S9" s="37"/>
      <c r="T9" s="36" t="s">
        <v>52</v>
      </c>
      <c r="U9" s="36" t="s">
        <v>44</v>
      </c>
      <c r="V9" s="37"/>
      <c r="W9" s="36" t="s">
        <v>45</v>
      </c>
      <c r="X9" s="36" t="s">
        <v>81</v>
      </c>
    </row>
    <row r="10" spans="1:24" hidden="1" x14ac:dyDescent="0.2">
      <c r="A10" s="35" t="s">
        <v>562</v>
      </c>
      <c r="B10" s="36" t="s">
        <v>47</v>
      </c>
      <c r="C10" s="36" t="s">
        <v>82</v>
      </c>
      <c r="D10" s="36" t="s">
        <v>1</v>
      </c>
      <c r="E10" s="36" t="s">
        <v>1</v>
      </c>
      <c r="F10" s="36" t="s">
        <v>1</v>
      </c>
      <c r="G10" s="36" t="s">
        <v>63</v>
      </c>
      <c r="H10" s="36" t="s">
        <v>36</v>
      </c>
      <c r="I10" s="37"/>
      <c r="J10" s="36" t="s">
        <v>56</v>
      </c>
      <c r="K10" s="36" t="s">
        <v>57</v>
      </c>
      <c r="L10" s="36" t="s">
        <v>39</v>
      </c>
      <c r="M10" s="36" t="s">
        <v>83</v>
      </c>
      <c r="N10" s="36" t="s">
        <v>41</v>
      </c>
      <c r="O10" s="37"/>
      <c r="P10" s="36" t="s">
        <v>41</v>
      </c>
      <c r="Q10" s="37"/>
      <c r="R10" s="36" t="s">
        <v>42</v>
      </c>
      <c r="S10" s="37"/>
      <c r="T10" s="36" t="s">
        <v>43</v>
      </c>
      <c r="U10" s="36" t="s">
        <v>59</v>
      </c>
      <c r="V10" s="37"/>
      <c r="W10" s="36" t="s">
        <v>60</v>
      </c>
      <c r="X10" s="36" t="s">
        <v>84</v>
      </c>
    </row>
    <row r="11" spans="1:24" hidden="1" x14ac:dyDescent="0.2">
      <c r="A11" s="35" t="s">
        <v>563</v>
      </c>
      <c r="B11" s="36" t="s">
        <v>47</v>
      </c>
      <c r="C11" s="36" t="s">
        <v>85</v>
      </c>
      <c r="D11" s="36" t="s">
        <v>1</v>
      </c>
      <c r="E11" s="36" t="s">
        <v>1</v>
      </c>
      <c r="F11" s="36" t="s">
        <v>2</v>
      </c>
      <c r="G11" s="36" t="s">
        <v>68</v>
      </c>
      <c r="H11" s="36" t="s">
        <v>36</v>
      </c>
      <c r="I11" s="37"/>
      <c r="J11" s="36" t="s">
        <v>56</v>
      </c>
      <c r="K11" s="36" t="s">
        <v>50</v>
      </c>
      <c r="L11" s="36" t="s">
        <v>51</v>
      </c>
      <c r="M11" s="36" t="s">
        <v>40</v>
      </c>
      <c r="N11" s="36" t="s">
        <v>41</v>
      </c>
      <c r="O11" s="37"/>
      <c r="P11" s="36" t="s">
        <v>41</v>
      </c>
      <c r="Q11" s="37"/>
      <c r="R11" s="36" t="s">
        <v>42</v>
      </c>
      <c r="S11" s="37"/>
      <c r="T11" s="36" t="s">
        <v>52</v>
      </c>
      <c r="U11" s="36" t="s">
        <v>74</v>
      </c>
      <c r="V11" s="37"/>
      <c r="W11" s="36" t="s">
        <v>45</v>
      </c>
      <c r="X11" s="36" t="s">
        <v>86</v>
      </c>
    </row>
    <row r="12" spans="1:24" hidden="1" x14ac:dyDescent="0.2">
      <c r="A12" s="35" t="s">
        <v>564</v>
      </c>
      <c r="B12" s="36" t="s">
        <v>47</v>
      </c>
      <c r="C12" s="36" t="s">
        <v>34</v>
      </c>
      <c r="D12" s="36" t="s">
        <v>1</v>
      </c>
      <c r="E12" s="36" t="s">
        <v>2</v>
      </c>
      <c r="F12" s="36" t="s">
        <v>3</v>
      </c>
      <c r="G12" s="36" t="s">
        <v>63</v>
      </c>
      <c r="H12" s="36" t="s">
        <v>36</v>
      </c>
      <c r="I12" s="37"/>
      <c r="J12" s="36" t="s">
        <v>64</v>
      </c>
      <c r="K12" s="36" t="s">
        <v>57</v>
      </c>
      <c r="L12" s="36" t="s">
        <v>39</v>
      </c>
      <c r="M12" s="36" t="s">
        <v>40</v>
      </c>
      <c r="N12" s="36" t="s">
        <v>41</v>
      </c>
      <c r="O12" s="37"/>
      <c r="P12" s="36" t="s">
        <v>41</v>
      </c>
      <c r="Q12" s="37"/>
      <c r="R12" s="36" t="s">
        <v>42</v>
      </c>
      <c r="S12" s="37"/>
      <c r="T12" s="36" t="s">
        <v>43</v>
      </c>
      <c r="U12" s="36" t="s">
        <v>74</v>
      </c>
      <c r="V12" s="37"/>
      <c r="W12" s="36" t="s">
        <v>53</v>
      </c>
      <c r="X12" s="36" t="s">
        <v>87</v>
      </c>
    </row>
    <row r="13" spans="1:24" hidden="1" x14ac:dyDescent="0.2">
      <c r="A13" s="35" t="s">
        <v>565</v>
      </c>
      <c r="B13" s="36" t="s">
        <v>47</v>
      </c>
      <c r="C13" s="36" t="s">
        <v>34</v>
      </c>
      <c r="D13" s="36" t="s">
        <v>2</v>
      </c>
      <c r="E13" s="36" t="s">
        <v>2</v>
      </c>
      <c r="F13" s="36" t="s">
        <v>3</v>
      </c>
      <c r="G13" s="36" t="s">
        <v>63</v>
      </c>
      <c r="H13" s="36" t="s">
        <v>36</v>
      </c>
      <c r="I13" s="37"/>
      <c r="J13" s="36" t="s">
        <v>56</v>
      </c>
      <c r="K13" s="36" t="s">
        <v>57</v>
      </c>
      <c r="L13" s="36" t="s">
        <v>51</v>
      </c>
      <c r="M13" s="36" t="s">
        <v>40</v>
      </c>
      <c r="N13" s="36" t="s">
        <v>41</v>
      </c>
      <c r="O13" s="37"/>
      <c r="P13" s="36" t="s">
        <v>41</v>
      </c>
      <c r="Q13" s="37"/>
      <c r="R13" s="36" t="s">
        <v>42</v>
      </c>
      <c r="S13" s="37"/>
      <c r="T13" s="36" t="s">
        <v>58</v>
      </c>
      <c r="U13" s="36" t="s">
        <v>44</v>
      </c>
      <c r="V13" s="37"/>
      <c r="W13" s="36" t="s">
        <v>45</v>
      </c>
      <c r="X13" s="36" t="s">
        <v>566</v>
      </c>
    </row>
    <row r="14" spans="1:24" hidden="1" x14ac:dyDescent="0.2">
      <c r="A14" s="35" t="s">
        <v>567</v>
      </c>
      <c r="B14" s="36" t="s">
        <v>47</v>
      </c>
      <c r="C14" s="36" t="s">
        <v>34</v>
      </c>
      <c r="D14" s="36" t="s">
        <v>2</v>
      </c>
      <c r="E14" s="36" t="s">
        <v>3</v>
      </c>
      <c r="F14" s="36" t="s">
        <v>3</v>
      </c>
      <c r="G14" s="36" t="s">
        <v>35</v>
      </c>
      <c r="H14" s="36" t="s">
        <v>36</v>
      </c>
      <c r="I14" s="37"/>
      <c r="J14" s="36" t="s">
        <v>64</v>
      </c>
      <c r="K14" s="36" t="s">
        <v>69</v>
      </c>
      <c r="L14" s="36" t="s">
        <v>70</v>
      </c>
      <c r="M14" s="36" t="s">
        <v>88</v>
      </c>
      <c r="N14" s="36" t="s">
        <v>41</v>
      </c>
      <c r="O14" s="37"/>
      <c r="P14" s="36" t="s">
        <v>41</v>
      </c>
      <c r="Q14" s="37"/>
      <c r="R14" s="36" t="s">
        <v>42</v>
      </c>
      <c r="S14" s="37"/>
      <c r="T14" s="36" t="s">
        <v>89</v>
      </c>
      <c r="U14" s="36" t="s">
        <v>44</v>
      </c>
      <c r="V14" s="37"/>
      <c r="W14" s="36" t="s">
        <v>53</v>
      </c>
      <c r="X14" s="36" t="s">
        <v>90</v>
      </c>
    </row>
    <row r="15" spans="1:24" hidden="1" x14ac:dyDescent="0.2">
      <c r="A15" s="35" t="s">
        <v>568</v>
      </c>
      <c r="B15" s="36" t="s">
        <v>33</v>
      </c>
      <c r="C15" s="36" t="s">
        <v>34</v>
      </c>
      <c r="D15" s="36" t="s">
        <v>3</v>
      </c>
      <c r="E15" s="36" t="s">
        <v>91</v>
      </c>
      <c r="F15" s="36" t="s">
        <v>91</v>
      </c>
      <c r="G15" s="36" t="s">
        <v>35</v>
      </c>
      <c r="H15" s="36" t="s">
        <v>48</v>
      </c>
      <c r="I15" s="36" t="s">
        <v>92</v>
      </c>
      <c r="J15" s="36" t="s">
        <v>37</v>
      </c>
      <c r="K15" s="36" t="s">
        <v>38</v>
      </c>
      <c r="L15" s="36" t="s">
        <v>93</v>
      </c>
      <c r="M15" s="36" t="s">
        <v>40</v>
      </c>
      <c r="N15" s="36" t="s">
        <v>41</v>
      </c>
      <c r="O15" s="37"/>
      <c r="P15" s="36" t="s">
        <v>41</v>
      </c>
      <c r="Q15" s="37"/>
      <c r="R15" s="36" t="s">
        <v>94</v>
      </c>
      <c r="S15" s="36" t="s">
        <v>95</v>
      </c>
      <c r="T15" s="36" t="s">
        <v>43</v>
      </c>
      <c r="U15" s="36" t="s">
        <v>96</v>
      </c>
      <c r="V15" s="36" t="s">
        <v>97</v>
      </c>
      <c r="W15" s="36" t="s">
        <v>53</v>
      </c>
      <c r="X15" s="36" t="s">
        <v>98</v>
      </c>
    </row>
    <row r="16" spans="1:24" hidden="1" x14ac:dyDescent="0.2">
      <c r="A16" s="35" t="s">
        <v>569</v>
      </c>
      <c r="B16" s="36" t="s">
        <v>47</v>
      </c>
      <c r="C16" s="36" t="s">
        <v>99</v>
      </c>
      <c r="D16" s="36" t="s">
        <v>1</v>
      </c>
      <c r="E16" s="36" t="s">
        <v>1</v>
      </c>
      <c r="F16" s="36" t="s">
        <v>1</v>
      </c>
      <c r="G16" s="36" t="s">
        <v>55</v>
      </c>
      <c r="H16" s="36" t="s">
        <v>36</v>
      </c>
      <c r="I16" s="37"/>
      <c r="J16" s="36" t="s">
        <v>56</v>
      </c>
      <c r="K16" s="36" t="s">
        <v>57</v>
      </c>
      <c r="L16" s="36" t="s">
        <v>39</v>
      </c>
      <c r="M16" s="36" t="s">
        <v>100</v>
      </c>
      <c r="N16" s="36" t="s">
        <v>41</v>
      </c>
      <c r="O16" s="37"/>
      <c r="P16" s="36" t="s">
        <v>41</v>
      </c>
      <c r="Q16" s="37"/>
      <c r="R16" s="36" t="s">
        <v>42</v>
      </c>
      <c r="S16" s="37"/>
      <c r="T16" s="36" t="s">
        <v>58</v>
      </c>
      <c r="U16" s="36" t="s">
        <v>59</v>
      </c>
      <c r="V16" s="37"/>
      <c r="W16" s="36" t="s">
        <v>60</v>
      </c>
      <c r="X16" s="36" t="s">
        <v>101</v>
      </c>
    </row>
    <row r="17" spans="1:24" hidden="1" x14ac:dyDescent="0.2">
      <c r="A17" s="35" t="s">
        <v>570</v>
      </c>
      <c r="B17" s="36" t="s">
        <v>47</v>
      </c>
      <c r="C17" s="36" t="s">
        <v>99</v>
      </c>
      <c r="D17" s="36" t="s">
        <v>1</v>
      </c>
      <c r="E17" s="36" t="s">
        <v>1</v>
      </c>
      <c r="F17" s="36" t="s">
        <v>1</v>
      </c>
      <c r="G17" s="36" t="s">
        <v>55</v>
      </c>
      <c r="H17" s="36" t="s">
        <v>36</v>
      </c>
      <c r="I17" s="37"/>
      <c r="J17" s="36" t="s">
        <v>56</v>
      </c>
      <c r="K17" s="36" t="s">
        <v>57</v>
      </c>
      <c r="L17" s="36" t="s">
        <v>39</v>
      </c>
      <c r="M17" s="36" t="s">
        <v>102</v>
      </c>
      <c r="N17" s="36" t="s">
        <v>41</v>
      </c>
      <c r="O17" s="37"/>
      <c r="P17" s="36" t="s">
        <v>41</v>
      </c>
      <c r="Q17" s="37"/>
      <c r="R17" s="36" t="s">
        <v>42</v>
      </c>
      <c r="S17" s="37"/>
      <c r="T17" s="36" t="s">
        <v>58</v>
      </c>
      <c r="U17" s="36" t="s">
        <v>74</v>
      </c>
      <c r="V17" s="37"/>
      <c r="W17" s="36" t="s">
        <v>45</v>
      </c>
      <c r="X17" s="36" t="s">
        <v>103</v>
      </c>
    </row>
    <row r="18" spans="1:24" hidden="1" x14ac:dyDescent="0.2">
      <c r="A18" s="35" t="s">
        <v>571</v>
      </c>
      <c r="B18" s="36" t="s">
        <v>47</v>
      </c>
      <c r="C18" s="36" t="s">
        <v>99</v>
      </c>
      <c r="D18" s="36" t="s">
        <v>3</v>
      </c>
      <c r="E18" s="36" t="s">
        <v>1</v>
      </c>
      <c r="F18" s="36" t="s">
        <v>3</v>
      </c>
      <c r="G18" s="36" t="s">
        <v>63</v>
      </c>
      <c r="H18" s="36" t="s">
        <v>36</v>
      </c>
      <c r="I18" s="37"/>
      <c r="J18" s="36" t="s">
        <v>56</v>
      </c>
      <c r="K18" s="36" t="s">
        <v>57</v>
      </c>
      <c r="L18" s="36" t="s">
        <v>104</v>
      </c>
      <c r="M18" s="36" t="s">
        <v>40</v>
      </c>
      <c r="N18" s="36" t="s">
        <v>41</v>
      </c>
      <c r="O18" s="37"/>
      <c r="P18" s="36" t="s">
        <v>41</v>
      </c>
      <c r="Q18" s="37"/>
      <c r="R18" s="36" t="s">
        <v>42</v>
      </c>
      <c r="S18" s="37"/>
      <c r="T18" s="36" t="s">
        <v>105</v>
      </c>
      <c r="U18" s="36" t="s">
        <v>44</v>
      </c>
      <c r="V18" s="37"/>
      <c r="W18" s="36" t="s">
        <v>106</v>
      </c>
      <c r="X18" s="36" t="s">
        <v>107</v>
      </c>
    </row>
    <row r="19" spans="1:24" hidden="1" x14ac:dyDescent="0.2">
      <c r="A19" s="35" t="s">
        <v>572</v>
      </c>
      <c r="B19" s="36" t="s">
        <v>33</v>
      </c>
      <c r="C19" s="36" t="s">
        <v>34</v>
      </c>
      <c r="D19" s="36" t="s">
        <v>3</v>
      </c>
      <c r="E19" s="36" t="s">
        <v>3</v>
      </c>
      <c r="F19" s="36" t="s">
        <v>3</v>
      </c>
      <c r="G19" s="36" t="s">
        <v>35</v>
      </c>
      <c r="H19" s="36" t="s">
        <v>36</v>
      </c>
      <c r="I19" s="37"/>
      <c r="J19" s="36" t="s">
        <v>37</v>
      </c>
      <c r="K19" s="36" t="s">
        <v>50</v>
      </c>
      <c r="L19" s="36" t="s">
        <v>39</v>
      </c>
      <c r="M19" s="36" t="s">
        <v>65</v>
      </c>
      <c r="N19" s="36" t="s">
        <v>94</v>
      </c>
      <c r="O19" s="36" t="s">
        <v>108</v>
      </c>
      <c r="P19" s="36" t="s">
        <v>94</v>
      </c>
      <c r="Q19" s="36" t="s">
        <v>109</v>
      </c>
      <c r="R19" s="36" t="s">
        <v>42</v>
      </c>
      <c r="S19" s="37"/>
      <c r="T19" s="36" t="s">
        <v>105</v>
      </c>
      <c r="U19" s="36" t="s">
        <v>74</v>
      </c>
      <c r="V19" s="37"/>
      <c r="W19" s="36" t="s">
        <v>53</v>
      </c>
      <c r="X19" s="36" t="s">
        <v>110</v>
      </c>
    </row>
    <row r="20" spans="1:24" hidden="1" x14ac:dyDescent="0.2">
      <c r="A20" s="35" t="s">
        <v>573</v>
      </c>
      <c r="B20" s="36" t="s">
        <v>47</v>
      </c>
      <c r="C20" s="36" t="s">
        <v>34</v>
      </c>
      <c r="D20" s="36" t="s">
        <v>3</v>
      </c>
      <c r="E20" s="36" t="s">
        <v>3</v>
      </c>
      <c r="F20" s="36" t="s">
        <v>3</v>
      </c>
      <c r="G20" s="36" t="s">
        <v>63</v>
      </c>
      <c r="H20" s="36" t="s">
        <v>36</v>
      </c>
      <c r="I20" s="37"/>
      <c r="J20" s="36" t="s">
        <v>64</v>
      </c>
      <c r="K20" s="36" t="s">
        <v>50</v>
      </c>
      <c r="L20" s="36" t="s">
        <v>51</v>
      </c>
      <c r="M20" s="36" t="s">
        <v>40</v>
      </c>
      <c r="N20" s="36" t="s">
        <v>41</v>
      </c>
      <c r="O20" s="37"/>
      <c r="P20" s="36" t="s">
        <v>41</v>
      </c>
      <c r="Q20" s="37"/>
      <c r="R20" s="36" t="s">
        <v>41</v>
      </c>
      <c r="S20" s="37"/>
      <c r="T20" s="36" t="s">
        <v>52</v>
      </c>
      <c r="U20" s="36" t="s">
        <v>44</v>
      </c>
      <c r="V20" s="37"/>
      <c r="W20" s="36" t="s">
        <v>60</v>
      </c>
      <c r="X20" s="36" t="s">
        <v>111</v>
      </c>
    </row>
    <row r="21" spans="1:24" hidden="1" x14ac:dyDescent="0.2">
      <c r="A21" s="35" t="s">
        <v>574</v>
      </c>
      <c r="B21" s="36" t="s">
        <v>33</v>
      </c>
      <c r="C21" s="36" t="s">
        <v>99</v>
      </c>
      <c r="D21" s="36" t="s">
        <v>91</v>
      </c>
      <c r="E21" s="36" t="s">
        <v>91</v>
      </c>
      <c r="F21" s="36" t="s">
        <v>91</v>
      </c>
      <c r="G21" s="36" t="s">
        <v>35</v>
      </c>
      <c r="H21" s="36" t="s">
        <v>48</v>
      </c>
      <c r="I21" s="36" t="s">
        <v>112</v>
      </c>
      <c r="J21" s="36" t="s">
        <v>37</v>
      </c>
      <c r="K21" s="36" t="s">
        <v>38</v>
      </c>
      <c r="L21" s="36" t="s">
        <v>70</v>
      </c>
      <c r="M21" s="36" t="s">
        <v>71</v>
      </c>
      <c r="N21" s="36" t="s">
        <v>41</v>
      </c>
      <c r="O21" s="36" t="s">
        <v>113</v>
      </c>
      <c r="P21" s="36" t="s">
        <v>41</v>
      </c>
      <c r="Q21" s="37"/>
      <c r="R21" s="36" t="s">
        <v>42</v>
      </c>
      <c r="S21" s="37"/>
      <c r="T21" s="36" t="s">
        <v>114</v>
      </c>
      <c r="U21" s="36" t="s">
        <v>74</v>
      </c>
      <c r="V21" s="37"/>
      <c r="W21" s="36" t="s">
        <v>53</v>
      </c>
      <c r="X21" s="36" t="s">
        <v>115</v>
      </c>
    </row>
    <row r="22" spans="1:24" hidden="1" x14ac:dyDescent="0.2">
      <c r="A22" s="35" t="s">
        <v>575</v>
      </c>
      <c r="B22" s="36" t="s">
        <v>47</v>
      </c>
      <c r="C22" s="36" t="s">
        <v>99</v>
      </c>
      <c r="D22" s="36" t="s">
        <v>2</v>
      </c>
      <c r="E22" s="36" t="s">
        <v>3</v>
      </c>
      <c r="F22" s="36" t="s">
        <v>91</v>
      </c>
      <c r="G22" s="36" t="s">
        <v>68</v>
      </c>
      <c r="H22" s="36" t="s">
        <v>48</v>
      </c>
      <c r="I22" s="36" t="s">
        <v>116</v>
      </c>
      <c r="J22" s="36" t="s">
        <v>37</v>
      </c>
      <c r="K22" s="36" t="s">
        <v>50</v>
      </c>
      <c r="L22" s="36" t="s">
        <v>39</v>
      </c>
      <c r="M22" s="36" t="s">
        <v>65</v>
      </c>
      <c r="N22" s="36" t="s">
        <v>41</v>
      </c>
      <c r="O22" s="37"/>
      <c r="P22" s="36" t="s">
        <v>41</v>
      </c>
      <c r="Q22" s="37"/>
      <c r="R22" s="36" t="s">
        <v>42</v>
      </c>
      <c r="S22" s="37"/>
      <c r="T22" s="36" t="s">
        <v>114</v>
      </c>
      <c r="U22" s="36" t="s">
        <v>44</v>
      </c>
      <c r="V22" s="37"/>
      <c r="W22" s="36" t="s">
        <v>53</v>
      </c>
      <c r="X22" s="36" t="s">
        <v>117</v>
      </c>
    </row>
    <row r="23" spans="1:24" hidden="1" x14ac:dyDescent="0.2">
      <c r="A23" s="35" t="s">
        <v>576</v>
      </c>
      <c r="B23" s="36" t="s">
        <v>47</v>
      </c>
      <c r="C23" s="36" t="s">
        <v>99</v>
      </c>
      <c r="D23" s="36" t="s">
        <v>3</v>
      </c>
      <c r="E23" s="36" t="s">
        <v>3</v>
      </c>
      <c r="F23" s="36" t="s">
        <v>91</v>
      </c>
      <c r="G23" s="36" t="s">
        <v>35</v>
      </c>
      <c r="H23" s="36" t="s">
        <v>36</v>
      </c>
      <c r="I23" s="37"/>
      <c r="J23" s="36" t="s">
        <v>37</v>
      </c>
      <c r="K23" s="36" t="s">
        <v>57</v>
      </c>
      <c r="L23" s="36" t="s">
        <v>39</v>
      </c>
      <c r="M23" s="36" t="s">
        <v>40</v>
      </c>
      <c r="N23" s="36" t="s">
        <v>41</v>
      </c>
      <c r="O23" s="37"/>
      <c r="P23" s="36" t="s">
        <v>41</v>
      </c>
      <c r="Q23" s="37"/>
      <c r="R23" s="36" t="s">
        <v>41</v>
      </c>
      <c r="S23" s="37"/>
      <c r="T23" s="36" t="s">
        <v>89</v>
      </c>
      <c r="U23" s="36" t="s">
        <v>74</v>
      </c>
      <c r="V23" s="37"/>
      <c r="W23" s="36" t="s">
        <v>77</v>
      </c>
      <c r="X23" s="36" t="s">
        <v>118</v>
      </c>
    </row>
    <row r="24" spans="1:24" hidden="1" x14ac:dyDescent="0.2">
      <c r="A24" s="35" t="s">
        <v>577</v>
      </c>
      <c r="B24" s="36" t="s">
        <v>47</v>
      </c>
      <c r="C24" s="36" t="s">
        <v>34</v>
      </c>
      <c r="D24" s="36" t="s">
        <v>1</v>
      </c>
      <c r="E24" s="36" t="s">
        <v>1</v>
      </c>
      <c r="F24" s="36" t="s">
        <v>1</v>
      </c>
      <c r="G24" s="36" t="s">
        <v>68</v>
      </c>
      <c r="H24" s="36" t="s">
        <v>36</v>
      </c>
      <c r="I24" s="37"/>
      <c r="J24" s="36" t="s">
        <v>64</v>
      </c>
      <c r="K24" s="36" t="s">
        <v>38</v>
      </c>
      <c r="L24" s="36" t="s">
        <v>39</v>
      </c>
      <c r="M24" s="36" t="s">
        <v>40</v>
      </c>
      <c r="N24" s="36" t="s">
        <v>41</v>
      </c>
      <c r="O24" s="37"/>
      <c r="P24" s="36" t="s">
        <v>41</v>
      </c>
      <c r="Q24" s="37"/>
      <c r="R24" s="36" t="s">
        <v>41</v>
      </c>
      <c r="S24" s="37"/>
      <c r="T24" s="36" t="s">
        <v>52</v>
      </c>
      <c r="U24" s="36" t="s">
        <v>74</v>
      </c>
      <c r="V24" s="37"/>
      <c r="W24" s="36" t="s">
        <v>53</v>
      </c>
      <c r="X24" s="36" t="s">
        <v>119</v>
      </c>
    </row>
    <row r="25" spans="1:24" hidden="1" x14ac:dyDescent="0.2">
      <c r="A25" s="35" t="s">
        <v>578</v>
      </c>
      <c r="B25" s="36" t="s">
        <v>47</v>
      </c>
      <c r="C25" s="36" t="s">
        <v>34</v>
      </c>
      <c r="D25" s="36" t="s">
        <v>3</v>
      </c>
      <c r="E25" s="36" t="s">
        <v>2</v>
      </c>
      <c r="F25" s="36" t="s">
        <v>3</v>
      </c>
      <c r="G25" s="36" t="s">
        <v>68</v>
      </c>
      <c r="H25" s="36" t="s">
        <v>36</v>
      </c>
      <c r="I25" s="37"/>
      <c r="J25" s="36" t="s">
        <v>37</v>
      </c>
      <c r="K25" s="36" t="s">
        <v>57</v>
      </c>
      <c r="L25" s="36" t="s">
        <v>39</v>
      </c>
      <c r="M25" s="36" t="s">
        <v>120</v>
      </c>
      <c r="N25" s="36" t="s">
        <v>41</v>
      </c>
      <c r="O25" s="37"/>
      <c r="P25" s="36" t="s">
        <v>41</v>
      </c>
      <c r="Q25" s="37"/>
      <c r="R25" s="36" t="s">
        <v>42</v>
      </c>
      <c r="S25" s="37"/>
      <c r="T25" s="36" t="s">
        <v>58</v>
      </c>
      <c r="U25" s="36" t="s">
        <v>44</v>
      </c>
      <c r="V25" s="37"/>
      <c r="W25" s="36" t="s">
        <v>106</v>
      </c>
      <c r="X25" s="36" t="s">
        <v>121</v>
      </c>
    </row>
    <row r="26" spans="1:24" hidden="1" x14ac:dyDescent="0.2">
      <c r="A26" s="35" t="s">
        <v>579</v>
      </c>
      <c r="B26" s="36" t="s">
        <v>47</v>
      </c>
      <c r="C26" s="36" t="s">
        <v>34</v>
      </c>
      <c r="D26" s="36" t="s">
        <v>3</v>
      </c>
      <c r="E26" s="36" t="s">
        <v>2</v>
      </c>
      <c r="F26" s="36" t="s">
        <v>3</v>
      </c>
      <c r="G26" s="36" t="s">
        <v>68</v>
      </c>
      <c r="H26" s="36" t="s">
        <v>36</v>
      </c>
      <c r="I26" s="37"/>
      <c r="J26" s="36" t="s">
        <v>56</v>
      </c>
      <c r="K26" s="36" t="s">
        <v>50</v>
      </c>
      <c r="L26" s="36" t="s">
        <v>122</v>
      </c>
      <c r="M26" s="36" t="s">
        <v>120</v>
      </c>
      <c r="N26" s="36" t="s">
        <v>41</v>
      </c>
      <c r="O26" s="37"/>
      <c r="P26" s="36" t="s">
        <v>41</v>
      </c>
      <c r="Q26" s="37"/>
      <c r="R26" s="36" t="s">
        <v>42</v>
      </c>
      <c r="S26" s="37"/>
      <c r="T26" s="36" t="s">
        <v>43</v>
      </c>
      <c r="U26" s="36" t="s">
        <v>44</v>
      </c>
      <c r="V26" s="37"/>
      <c r="W26" s="36" t="s">
        <v>45</v>
      </c>
      <c r="X26" s="36" t="s">
        <v>123</v>
      </c>
    </row>
    <row r="27" spans="1:24" hidden="1" x14ac:dyDescent="0.2">
      <c r="A27" s="35" t="s">
        <v>580</v>
      </c>
      <c r="B27" s="36" t="s">
        <v>33</v>
      </c>
      <c r="C27" s="36" t="s">
        <v>99</v>
      </c>
      <c r="D27" s="36" t="s">
        <v>2</v>
      </c>
      <c r="E27" s="36" t="s">
        <v>1</v>
      </c>
      <c r="F27" s="36" t="s">
        <v>3</v>
      </c>
      <c r="G27" s="36" t="s">
        <v>35</v>
      </c>
      <c r="H27" s="36" t="s">
        <v>48</v>
      </c>
      <c r="I27" s="36" t="s">
        <v>124</v>
      </c>
      <c r="J27" s="36" t="s">
        <v>64</v>
      </c>
      <c r="K27" s="36" t="s">
        <v>50</v>
      </c>
      <c r="L27" s="36" t="s">
        <v>39</v>
      </c>
      <c r="M27" s="36" t="s">
        <v>65</v>
      </c>
      <c r="N27" s="36" t="s">
        <v>94</v>
      </c>
      <c r="O27" s="36" t="s">
        <v>125</v>
      </c>
      <c r="P27" s="36" t="s">
        <v>41</v>
      </c>
      <c r="Q27" s="37"/>
      <c r="R27" s="36" t="s">
        <v>42</v>
      </c>
      <c r="S27" s="37"/>
      <c r="T27" s="36" t="s">
        <v>114</v>
      </c>
      <c r="U27" s="36" t="s">
        <v>74</v>
      </c>
      <c r="V27" s="37"/>
      <c r="W27" s="36" t="s">
        <v>45</v>
      </c>
      <c r="X27" s="36" t="s">
        <v>126</v>
      </c>
    </row>
    <row r="28" spans="1:24" hidden="1" x14ac:dyDescent="0.2">
      <c r="A28" s="35" t="s">
        <v>581</v>
      </c>
      <c r="B28" s="36" t="s">
        <v>33</v>
      </c>
      <c r="C28" s="36" t="s">
        <v>99</v>
      </c>
      <c r="D28" s="36" t="s">
        <v>2</v>
      </c>
      <c r="E28" s="36" t="s">
        <v>2</v>
      </c>
      <c r="F28" s="36" t="s">
        <v>2</v>
      </c>
      <c r="G28" s="36" t="s">
        <v>68</v>
      </c>
      <c r="H28" s="36" t="s">
        <v>36</v>
      </c>
      <c r="I28" s="37"/>
      <c r="J28" s="36" t="s">
        <v>37</v>
      </c>
      <c r="K28" s="36" t="s">
        <v>50</v>
      </c>
      <c r="L28" s="36" t="s">
        <v>39</v>
      </c>
      <c r="M28" s="36" t="s">
        <v>40</v>
      </c>
      <c r="N28" s="36" t="s">
        <v>41</v>
      </c>
      <c r="O28" s="37"/>
      <c r="P28" s="36" t="s">
        <v>41</v>
      </c>
      <c r="Q28" s="37"/>
      <c r="R28" s="36" t="s">
        <v>42</v>
      </c>
      <c r="S28" s="37"/>
      <c r="T28" s="36" t="s">
        <v>43</v>
      </c>
      <c r="U28" s="36" t="s">
        <v>74</v>
      </c>
      <c r="V28" s="36" t="s">
        <v>127</v>
      </c>
      <c r="W28" s="36" t="s">
        <v>106</v>
      </c>
      <c r="X28" s="36" t="s">
        <v>128</v>
      </c>
    </row>
    <row r="29" spans="1:24" hidden="1" x14ac:dyDescent="0.2">
      <c r="A29" s="35" t="s">
        <v>582</v>
      </c>
      <c r="B29" s="36" t="s">
        <v>47</v>
      </c>
      <c r="C29" s="36" t="s">
        <v>73</v>
      </c>
      <c r="D29" s="36" t="s">
        <v>2</v>
      </c>
      <c r="E29" s="36" t="s">
        <v>1</v>
      </c>
      <c r="F29" s="36" t="s">
        <v>2</v>
      </c>
      <c r="G29" s="36" t="s">
        <v>35</v>
      </c>
      <c r="H29" s="36" t="s">
        <v>36</v>
      </c>
      <c r="I29" s="37"/>
      <c r="J29" s="36" t="s">
        <v>37</v>
      </c>
      <c r="K29" s="36" t="s">
        <v>129</v>
      </c>
      <c r="L29" s="36" t="s">
        <v>130</v>
      </c>
      <c r="M29" s="36" t="s">
        <v>65</v>
      </c>
      <c r="N29" s="36" t="s">
        <v>41</v>
      </c>
      <c r="O29" s="37"/>
      <c r="P29" s="36" t="s">
        <v>41</v>
      </c>
      <c r="Q29" s="37"/>
      <c r="R29" s="36" t="s">
        <v>42</v>
      </c>
      <c r="S29" s="37"/>
      <c r="T29" s="36" t="s">
        <v>114</v>
      </c>
      <c r="U29" s="36" t="s">
        <v>59</v>
      </c>
      <c r="V29" s="37"/>
      <c r="W29" s="36" t="s">
        <v>45</v>
      </c>
      <c r="X29" s="36" t="s">
        <v>131</v>
      </c>
    </row>
    <row r="30" spans="1:24" hidden="1" x14ac:dyDescent="0.2">
      <c r="A30" s="35" t="s">
        <v>583</v>
      </c>
      <c r="B30" s="36" t="s">
        <v>47</v>
      </c>
      <c r="C30" s="36" t="s">
        <v>34</v>
      </c>
      <c r="D30" s="36" t="s">
        <v>2</v>
      </c>
      <c r="E30" s="36" t="s">
        <v>2</v>
      </c>
      <c r="F30" s="36" t="s">
        <v>2</v>
      </c>
      <c r="G30" s="36" t="s">
        <v>68</v>
      </c>
      <c r="H30" s="36" t="s">
        <v>36</v>
      </c>
      <c r="I30" s="37"/>
      <c r="J30" s="36" t="s">
        <v>37</v>
      </c>
      <c r="K30" s="36" t="s">
        <v>38</v>
      </c>
      <c r="L30" s="36" t="s">
        <v>104</v>
      </c>
      <c r="M30" s="36" t="s">
        <v>40</v>
      </c>
      <c r="N30" s="36" t="s">
        <v>41</v>
      </c>
      <c r="O30" s="37"/>
      <c r="P30" s="36" t="s">
        <v>41</v>
      </c>
      <c r="Q30" s="37"/>
      <c r="R30" s="36" t="s">
        <v>42</v>
      </c>
      <c r="S30" s="37"/>
      <c r="T30" s="36" t="s">
        <v>58</v>
      </c>
      <c r="U30" s="36" t="s">
        <v>44</v>
      </c>
      <c r="V30" s="37"/>
      <c r="W30" s="36" t="s">
        <v>60</v>
      </c>
      <c r="X30" s="36" t="s">
        <v>132</v>
      </c>
    </row>
    <row r="31" spans="1:24" hidden="1" x14ac:dyDescent="0.2">
      <c r="A31" s="35" t="s">
        <v>584</v>
      </c>
      <c r="B31" s="36" t="s">
        <v>33</v>
      </c>
      <c r="C31" s="36" t="s">
        <v>99</v>
      </c>
      <c r="D31" s="36" t="s">
        <v>91</v>
      </c>
      <c r="E31" s="36" t="s">
        <v>91</v>
      </c>
      <c r="F31" s="36" t="s">
        <v>3</v>
      </c>
      <c r="G31" s="36" t="s">
        <v>35</v>
      </c>
      <c r="H31" s="36" t="s">
        <v>48</v>
      </c>
      <c r="I31" s="36" t="s">
        <v>133</v>
      </c>
      <c r="J31" s="36" t="s">
        <v>37</v>
      </c>
      <c r="K31" s="36" t="s">
        <v>50</v>
      </c>
      <c r="L31" s="36" t="s">
        <v>39</v>
      </c>
      <c r="M31" s="36" t="s">
        <v>65</v>
      </c>
      <c r="N31" s="36" t="s">
        <v>94</v>
      </c>
      <c r="O31" s="36" t="s">
        <v>134</v>
      </c>
      <c r="P31" s="36" t="s">
        <v>94</v>
      </c>
      <c r="Q31" s="37"/>
      <c r="R31" s="36" t="s">
        <v>94</v>
      </c>
      <c r="S31" s="36" t="s">
        <v>135</v>
      </c>
      <c r="T31" s="36" t="s">
        <v>105</v>
      </c>
      <c r="U31" s="36" t="s">
        <v>96</v>
      </c>
      <c r="V31" s="36" t="s">
        <v>136</v>
      </c>
      <c r="W31" s="36" t="s">
        <v>53</v>
      </c>
      <c r="X31" s="36" t="s">
        <v>137</v>
      </c>
    </row>
    <row r="32" spans="1:24" hidden="1" x14ac:dyDescent="0.2">
      <c r="A32" s="35" t="s">
        <v>585</v>
      </c>
      <c r="B32" s="36" t="s">
        <v>33</v>
      </c>
      <c r="C32" s="36" t="s">
        <v>99</v>
      </c>
      <c r="D32" s="36" t="s">
        <v>1</v>
      </c>
      <c r="E32" s="36" t="s">
        <v>2</v>
      </c>
      <c r="F32" s="36" t="s">
        <v>2</v>
      </c>
      <c r="G32" s="36" t="s">
        <v>68</v>
      </c>
      <c r="H32" s="36" t="s">
        <v>36</v>
      </c>
      <c r="I32" s="37"/>
      <c r="J32" s="36" t="s">
        <v>64</v>
      </c>
      <c r="K32" s="36" t="s">
        <v>76</v>
      </c>
      <c r="L32" s="36" t="s">
        <v>80</v>
      </c>
      <c r="M32" s="36" t="s">
        <v>65</v>
      </c>
      <c r="N32" s="36" t="s">
        <v>41</v>
      </c>
      <c r="O32" s="37"/>
      <c r="P32" s="36" t="s">
        <v>41</v>
      </c>
      <c r="Q32" s="37"/>
      <c r="R32" s="36" t="s">
        <v>41</v>
      </c>
      <c r="S32" s="37"/>
      <c r="T32" s="36" t="s">
        <v>138</v>
      </c>
      <c r="U32" s="36" t="s">
        <v>96</v>
      </c>
      <c r="V32" s="37"/>
      <c r="W32" s="36" t="s">
        <v>53</v>
      </c>
      <c r="X32" s="36" t="s">
        <v>139</v>
      </c>
    </row>
    <row r="33" spans="1:24" hidden="1" x14ac:dyDescent="0.2">
      <c r="A33" s="35" t="s">
        <v>586</v>
      </c>
      <c r="B33" s="36" t="s">
        <v>33</v>
      </c>
      <c r="C33" s="36" t="s">
        <v>99</v>
      </c>
      <c r="D33" s="36" t="s">
        <v>3</v>
      </c>
      <c r="E33" s="36" t="s">
        <v>91</v>
      </c>
      <c r="F33" s="36" t="s">
        <v>3</v>
      </c>
      <c r="G33" s="36" t="s">
        <v>35</v>
      </c>
      <c r="H33" s="36" t="s">
        <v>36</v>
      </c>
      <c r="I33" s="37"/>
      <c r="J33" s="36" t="s">
        <v>64</v>
      </c>
      <c r="K33" s="36" t="s">
        <v>50</v>
      </c>
      <c r="L33" s="36" t="s">
        <v>51</v>
      </c>
      <c r="M33" s="36" t="s">
        <v>40</v>
      </c>
      <c r="N33" s="36" t="s">
        <v>41</v>
      </c>
      <c r="O33" s="37"/>
      <c r="P33" s="36" t="s">
        <v>41</v>
      </c>
      <c r="Q33" s="37"/>
      <c r="R33" s="36" t="s">
        <v>42</v>
      </c>
      <c r="S33" s="37"/>
      <c r="T33" s="36" t="s">
        <v>43</v>
      </c>
      <c r="U33" s="36" t="s">
        <v>44</v>
      </c>
      <c r="V33" s="37"/>
      <c r="W33" s="36" t="s">
        <v>106</v>
      </c>
      <c r="X33" s="36" t="s">
        <v>140</v>
      </c>
    </row>
    <row r="34" spans="1:24" hidden="1" x14ac:dyDescent="0.2">
      <c r="A34" s="35" t="s">
        <v>587</v>
      </c>
      <c r="B34" s="36" t="s">
        <v>47</v>
      </c>
      <c r="C34" s="36" t="s">
        <v>99</v>
      </c>
      <c r="D34" s="36" t="s">
        <v>91</v>
      </c>
      <c r="E34" s="36" t="s">
        <v>1</v>
      </c>
      <c r="F34" s="36" t="s">
        <v>1</v>
      </c>
      <c r="G34" s="36" t="s">
        <v>55</v>
      </c>
      <c r="H34" s="36" t="s">
        <v>36</v>
      </c>
      <c r="I34" s="37"/>
      <c r="J34" s="36" t="s">
        <v>56</v>
      </c>
      <c r="K34" s="36" t="s">
        <v>50</v>
      </c>
      <c r="L34" s="36" t="s">
        <v>39</v>
      </c>
      <c r="M34" s="36" t="s">
        <v>40</v>
      </c>
      <c r="N34" s="36" t="s">
        <v>41</v>
      </c>
      <c r="O34" s="37"/>
      <c r="P34" s="36" t="s">
        <v>41</v>
      </c>
      <c r="Q34" s="37"/>
      <c r="R34" s="36" t="s">
        <v>41</v>
      </c>
      <c r="S34" s="37"/>
      <c r="T34" s="36" t="s">
        <v>52</v>
      </c>
      <c r="U34" s="36" t="s">
        <v>44</v>
      </c>
      <c r="V34" s="37"/>
      <c r="W34" s="36" t="s">
        <v>106</v>
      </c>
      <c r="X34" s="36" t="s">
        <v>103</v>
      </c>
    </row>
    <row r="35" spans="1:24" hidden="1" x14ac:dyDescent="0.2">
      <c r="A35" s="35" t="s">
        <v>588</v>
      </c>
      <c r="B35" s="36" t="s">
        <v>33</v>
      </c>
      <c r="C35" s="36" t="s">
        <v>34</v>
      </c>
      <c r="D35" s="36" t="s">
        <v>91</v>
      </c>
      <c r="E35" s="36" t="s">
        <v>3</v>
      </c>
      <c r="F35" s="36" t="s">
        <v>91</v>
      </c>
      <c r="G35" s="36" t="s">
        <v>35</v>
      </c>
      <c r="H35" s="36" t="s">
        <v>36</v>
      </c>
      <c r="I35" s="37"/>
      <c r="J35" s="36" t="s">
        <v>37</v>
      </c>
      <c r="K35" s="36" t="s">
        <v>38</v>
      </c>
      <c r="L35" s="36" t="s">
        <v>39</v>
      </c>
      <c r="M35" s="36" t="s">
        <v>65</v>
      </c>
      <c r="N35" s="36" t="s">
        <v>41</v>
      </c>
      <c r="O35" s="37"/>
      <c r="P35" s="36" t="s">
        <v>41</v>
      </c>
      <c r="Q35" s="37"/>
      <c r="R35" s="36" t="s">
        <v>94</v>
      </c>
      <c r="S35" s="36" t="s">
        <v>141</v>
      </c>
      <c r="T35" s="36" t="s">
        <v>52</v>
      </c>
      <c r="U35" s="36" t="s">
        <v>96</v>
      </c>
      <c r="V35" s="36" t="s">
        <v>142</v>
      </c>
      <c r="W35" s="36" t="s">
        <v>60</v>
      </c>
      <c r="X35" s="36" t="s">
        <v>143</v>
      </c>
    </row>
    <row r="36" spans="1:24" hidden="1" x14ac:dyDescent="0.2">
      <c r="A36" s="35" t="s">
        <v>589</v>
      </c>
      <c r="B36" s="36" t="s">
        <v>47</v>
      </c>
      <c r="C36" s="36" t="s">
        <v>62</v>
      </c>
      <c r="D36" s="36" t="s">
        <v>2</v>
      </c>
      <c r="E36" s="36" t="s">
        <v>2</v>
      </c>
      <c r="F36" s="36" t="s">
        <v>2</v>
      </c>
      <c r="G36" s="36" t="s">
        <v>68</v>
      </c>
      <c r="H36" s="36" t="s">
        <v>36</v>
      </c>
      <c r="I36" s="37"/>
      <c r="J36" s="36" t="s">
        <v>64</v>
      </c>
      <c r="K36" s="36" t="s">
        <v>79</v>
      </c>
      <c r="L36" s="36" t="s">
        <v>80</v>
      </c>
      <c r="M36" s="36" t="s">
        <v>65</v>
      </c>
      <c r="N36" s="36" t="s">
        <v>41</v>
      </c>
      <c r="O36" s="37"/>
      <c r="P36" s="36" t="s">
        <v>41</v>
      </c>
      <c r="Q36" s="37"/>
      <c r="R36" s="36" t="s">
        <v>42</v>
      </c>
      <c r="S36" s="37"/>
      <c r="T36" s="36" t="s">
        <v>58</v>
      </c>
      <c r="U36" s="36" t="s">
        <v>44</v>
      </c>
      <c r="V36" s="37"/>
      <c r="W36" s="36" t="s">
        <v>106</v>
      </c>
      <c r="X36" s="36" t="s">
        <v>144</v>
      </c>
    </row>
    <row r="37" spans="1:24" hidden="1" x14ac:dyDescent="0.2">
      <c r="A37" s="35" t="s">
        <v>590</v>
      </c>
      <c r="B37" s="36" t="s">
        <v>47</v>
      </c>
      <c r="C37" s="36" t="s">
        <v>99</v>
      </c>
      <c r="D37" s="36" t="s">
        <v>2</v>
      </c>
      <c r="E37" s="36" t="s">
        <v>1</v>
      </c>
      <c r="F37" s="36" t="s">
        <v>1</v>
      </c>
      <c r="G37" s="36" t="s">
        <v>55</v>
      </c>
      <c r="H37" s="36" t="s">
        <v>36</v>
      </c>
      <c r="I37" s="37"/>
      <c r="J37" s="36" t="s">
        <v>64</v>
      </c>
      <c r="K37" s="36" t="s">
        <v>57</v>
      </c>
      <c r="L37" s="36" t="s">
        <v>39</v>
      </c>
      <c r="M37" s="36" t="s">
        <v>145</v>
      </c>
      <c r="N37" s="36" t="s">
        <v>41</v>
      </c>
      <c r="O37" s="37"/>
      <c r="P37" s="36" t="s">
        <v>41</v>
      </c>
      <c r="Q37" s="37"/>
      <c r="R37" s="36" t="s">
        <v>42</v>
      </c>
      <c r="S37" s="37"/>
      <c r="T37" s="36" t="s">
        <v>58</v>
      </c>
      <c r="U37" s="36" t="s">
        <v>59</v>
      </c>
      <c r="V37" s="37"/>
      <c r="W37" s="36" t="s">
        <v>45</v>
      </c>
      <c r="X37" s="36" t="s">
        <v>146</v>
      </c>
    </row>
    <row r="38" spans="1:24" hidden="1" x14ac:dyDescent="0.2">
      <c r="A38" s="35" t="s">
        <v>591</v>
      </c>
      <c r="B38" s="36" t="s">
        <v>47</v>
      </c>
      <c r="C38" s="36" t="s">
        <v>147</v>
      </c>
      <c r="D38" s="36" t="s">
        <v>2</v>
      </c>
      <c r="E38" s="36" t="s">
        <v>1</v>
      </c>
      <c r="F38" s="36" t="s">
        <v>2</v>
      </c>
      <c r="G38" s="36" t="s">
        <v>63</v>
      </c>
      <c r="H38" s="36" t="s">
        <v>36</v>
      </c>
      <c r="I38" s="37"/>
      <c r="J38" s="36" t="s">
        <v>56</v>
      </c>
      <c r="K38" s="36" t="s">
        <v>50</v>
      </c>
      <c r="L38" s="36" t="s">
        <v>39</v>
      </c>
      <c r="M38" s="36" t="s">
        <v>65</v>
      </c>
      <c r="N38" s="36" t="s">
        <v>41</v>
      </c>
      <c r="O38" s="37"/>
      <c r="P38" s="36" t="s">
        <v>41</v>
      </c>
      <c r="Q38" s="37"/>
      <c r="R38" s="36" t="s">
        <v>42</v>
      </c>
      <c r="S38" s="37"/>
      <c r="T38" s="36" t="s">
        <v>58</v>
      </c>
      <c r="U38" s="36" t="s">
        <v>59</v>
      </c>
      <c r="V38" s="37"/>
      <c r="W38" s="36" t="s">
        <v>106</v>
      </c>
      <c r="X38" s="36" t="s">
        <v>148</v>
      </c>
    </row>
    <row r="39" spans="1:24" hidden="1" x14ac:dyDescent="0.2">
      <c r="A39" s="35" t="s">
        <v>592</v>
      </c>
      <c r="B39" s="36" t="s">
        <v>47</v>
      </c>
      <c r="C39" s="36" t="s">
        <v>62</v>
      </c>
      <c r="D39" s="36" t="s">
        <v>2</v>
      </c>
      <c r="E39" s="36" t="s">
        <v>1</v>
      </c>
      <c r="F39" s="36" t="s">
        <v>1</v>
      </c>
      <c r="G39" s="36" t="s">
        <v>68</v>
      </c>
      <c r="H39" s="36" t="s">
        <v>36</v>
      </c>
      <c r="I39" s="37"/>
      <c r="J39" s="36" t="s">
        <v>56</v>
      </c>
      <c r="K39" s="36" t="s">
        <v>50</v>
      </c>
      <c r="L39" s="36" t="s">
        <v>39</v>
      </c>
      <c r="M39" s="36" t="s">
        <v>40</v>
      </c>
      <c r="N39" s="36" t="s">
        <v>41</v>
      </c>
      <c r="O39" s="37"/>
      <c r="P39" s="36" t="s">
        <v>41</v>
      </c>
      <c r="Q39" s="37"/>
      <c r="R39" s="36" t="s">
        <v>42</v>
      </c>
      <c r="S39" s="37"/>
      <c r="T39" s="36" t="s">
        <v>149</v>
      </c>
      <c r="U39" s="36" t="s">
        <v>44</v>
      </c>
      <c r="V39" s="37"/>
      <c r="W39" s="36" t="s">
        <v>45</v>
      </c>
      <c r="X39" s="36" t="s">
        <v>150</v>
      </c>
    </row>
    <row r="40" spans="1:24" hidden="1" x14ac:dyDescent="0.2">
      <c r="A40" s="35" t="s">
        <v>593</v>
      </c>
      <c r="B40" s="36" t="s">
        <v>47</v>
      </c>
      <c r="C40" s="36" t="s">
        <v>151</v>
      </c>
      <c r="D40" s="36" t="s">
        <v>1</v>
      </c>
      <c r="E40" s="36" t="s">
        <v>1</v>
      </c>
      <c r="F40" s="36" t="s">
        <v>1</v>
      </c>
      <c r="G40" s="36" t="s">
        <v>55</v>
      </c>
      <c r="H40" s="36" t="s">
        <v>36</v>
      </c>
      <c r="I40" s="37"/>
      <c r="J40" s="36" t="s">
        <v>64</v>
      </c>
      <c r="K40" s="36" t="s">
        <v>57</v>
      </c>
      <c r="L40" s="36" t="s">
        <v>39</v>
      </c>
      <c r="M40" s="36" t="s">
        <v>40</v>
      </c>
      <c r="N40" s="36" t="s">
        <v>41</v>
      </c>
      <c r="O40" s="37"/>
      <c r="P40" s="36" t="s">
        <v>41</v>
      </c>
      <c r="Q40" s="37"/>
      <c r="R40" s="36" t="s">
        <v>42</v>
      </c>
      <c r="S40" s="37"/>
      <c r="T40" s="36" t="s">
        <v>58</v>
      </c>
      <c r="U40" s="36" t="s">
        <v>59</v>
      </c>
      <c r="V40" s="37"/>
      <c r="W40" s="36" t="s">
        <v>106</v>
      </c>
      <c r="X40" s="36" t="s">
        <v>152</v>
      </c>
    </row>
    <row r="41" spans="1:24" hidden="1" x14ac:dyDescent="0.2">
      <c r="A41" s="35" t="s">
        <v>594</v>
      </c>
      <c r="B41" s="36" t="s">
        <v>47</v>
      </c>
      <c r="C41" s="36" t="s">
        <v>34</v>
      </c>
      <c r="D41" s="36" t="s">
        <v>2</v>
      </c>
      <c r="E41" s="36" t="s">
        <v>2</v>
      </c>
      <c r="F41" s="36" t="s">
        <v>2</v>
      </c>
      <c r="G41" s="36" t="s">
        <v>63</v>
      </c>
      <c r="H41" s="36" t="s">
        <v>36</v>
      </c>
      <c r="I41" s="37"/>
      <c r="J41" s="36" t="s">
        <v>37</v>
      </c>
      <c r="K41" s="36" t="s">
        <v>76</v>
      </c>
      <c r="L41" s="36" t="s">
        <v>104</v>
      </c>
      <c r="M41" s="36" t="s">
        <v>40</v>
      </c>
      <c r="N41" s="36" t="s">
        <v>41</v>
      </c>
      <c r="O41" s="37"/>
      <c r="P41" s="36" t="s">
        <v>41</v>
      </c>
      <c r="Q41" s="37"/>
      <c r="R41" s="36" t="s">
        <v>42</v>
      </c>
      <c r="S41" s="37"/>
      <c r="T41" s="36" t="s">
        <v>114</v>
      </c>
      <c r="U41" s="36" t="s">
        <v>44</v>
      </c>
      <c r="V41" s="37"/>
      <c r="W41" s="36" t="s">
        <v>45</v>
      </c>
      <c r="X41" s="36" t="s">
        <v>153</v>
      </c>
    </row>
    <row r="42" spans="1:24" hidden="1" x14ac:dyDescent="0.2">
      <c r="A42" s="35" t="s">
        <v>595</v>
      </c>
      <c r="B42" s="36" t="s">
        <v>47</v>
      </c>
      <c r="C42" s="36" t="s">
        <v>151</v>
      </c>
      <c r="D42" s="36" t="s">
        <v>3</v>
      </c>
      <c r="E42" s="36" t="s">
        <v>3</v>
      </c>
      <c r="F42" s="36" t="s">
        <v>3</v>
      </c>
      <c r="G42" s="36" t="s">
        <v>35</v>
      </c>
      <c r="H42" s="36" t="s">
        <v>36</v>
      </c>
      <c r="I42" s="37"/>
      <c r="J42" s="36" t="s">
        <v>37</v>
      </c>
      <c r="K42" s="36" t="s">
        <v>38</v>
      </c>
      <c r="L42" s="36" t="s">
        <v>70</v>
      </c>
      <c r="M42" s="36" t="s">
        <v>65</v>
      </c>
      <c r="N42" s="36" t="s">
        <v>41</v>
      </c>
      <c r="O42" s="37"/>
      <c r="P42" s="36" t="s">
        <v>41</v>
      </c>
      <c r="Q42" s="37"/>
      <c r="R42" s="36" t="s">
        <v>42</v>
      </c>
      <c r="S42" s="37"/>
      <c r="T42" s="36" t="s">
        <v>43</v>
      </c>
      <c r="U42" s="36" t="s">
        <v>96</v>
      </c>
      <c r="V42" s="36" t="s">
        <v>154</v>
      </c>
      <c r="W42" s="36" t="s">
        <v>77</v>
      </c>
      <c r="X42" s="36" t="s">
        <v>155</v>
      </c>
    </row>
    <row r="43" spans="1:24" hidden="1" x14ac:dyDescent="0.2">
      <c r="A43" s="35" t="s">
        <v>596</v>
      </c>
      <c r="B43" s="36" t="s">
        <v>33</v>
      </c>
      <c r="C43" s="36" t="s">
        <v>34</v>
      </c>
      <c r="D43" s="36" t="s">
        <v>91</v>
      </c>
      <c r="E43" s="36" t="s">
        <v>91</v>
      </c>
      <c r="F43" s="36" t="s">
        <v>91</v>
      </c>
      <c r="G43" s="36" t="s">
        <v>35</v>
      </c>
      <c r="H43" s="36" t="s">
        <v>48</v>
      </c>
      <c r="I43" s="36" t="s">
        <v>156</v>
      </c>
      <c r="J43" s="36" t="s">
        <v>64</v>
      </c>
      <c r="K43" s="36" t="s">
        <v>38</v>
      </c>
      <c r="L43" s="36" t="s">
        <v>80</v>
      </c>
      <c r="M43" s="36" t="s">
        <v>40</v>
      </c>
      <c r="N43" s="36" t="s">
        <v>41</v>
      </c>
      <c r="O43" s="37"/>
      <c r="P43" s="36" t="s">
        <v>41</v>
      </c>
      <c r="Q43" s="37"/>
      <c r="R43" s="36" t="s">
        <v>42</v>
      </c>
      <c r="S43" s="37"/>
      <c r="T43" s="36" t="s">
        <v>105</v>
      </c>
      <c r="U43" s="36" t="s">
        <v>74</v>
      </c>
      <c r="V43" s="37"/>
      <c r="W43" s="36" t="s">
        <v>53</v>
      </c>
      <c r="X43" s="36" t="s">
        <v>157</v>
      </c>
    </row>
    <row r="44" spans="1:24" hidden="1" x14ac:dyDescent="0.2">
      <c r="A44" s="35" t="s">
        <v>597</v>
      </c>
      <c r="B44" s="36" t="s">
        <v>47</v>
      </c>
      <c r="C44" s="36" t="s">
        <v>99</v>
      </c>
      <c r="D44" s="36" t="s">
        <v>2</v>
      </c>
      <c r="E44" s="36" t="s">
        <v>2</v>
      </c>
      <c r="F44" s="36" t="s">
        <v>2</v>
      </c>
      <c r="G44" s="36" t="s">
        <v>68</v>
      </c>
      <c r="H44" s="36" t="s">
        <v>36</v>
      </c>
      <c r="I44" s="37"/>
      <c r="J44" s="36" t="s">
        <v>64</v>
      </c>
      <c r="K44" s="36" t="s">
        <v>50</v>
      </c>
      <c r="L44" s="36" t="s">
        <v>104</v>
      </c>
      <c r="M44" s="36" t="s">
        <v>40</v>
      </c>
      <c r="N44" s="36" t="s">
        <v>41</v>
      </c>
      <c r="O44" s="37"/>
      <c r="P44" s="36" t="s">
        <v>41</v>
      </c>
      <c r="Q44" s="37"/>
      <c r="R44" s="36" t="s">
        <v>42</v>
      </c>
      <c r="S44" s="37"/>
      <c r="T44" s="36" t="s">
        <v>58</v>
      </c>
      <c r="U44" s="36" t="s">
        <v>74</v>
      </c>
      <c r="V44" s="37"/>
      <c r="W44" s="36" t="s">
        <v>45</v>
      </c>
      <c r="X44" s="36" t="s">
        <v>103</v>
      </c>
    </row>
    <row r="45" spans="1:24" hidden="1" x14ac:dyDescent="0.2">
      <c r="A45" s="35" t="s">
        <v>598</v>
      </c>
      <c r="B45" s="36" t="s">
        <v>47</v>
      </c>
      <c r="C45" s="36" t="s">
        <v>151</v>
      </c>
      <c r="D45" s="36" t="s">
        <v>2</v>
      </c>
      <c r="E45" s="36" t="s">
        <v>1</v>
      </c>
      <c r="F45" s="36" t="s">
        <v>1</v>
      </c>
      <c r="G45" s="36" t="s">
        <v>63</v>
      </c>
      <c r="H45" s="36" t="s">
        <v>36</v>
      </c>
      <c r="I45" s="37"/>
      <c r="J45" s="36" t="s">
        <v>37</v>
      </c>
      <c r="K45" s="36" t="s">
        <v>50</v>
      </c>
      <c r="L45" s="36" t="s">
        <v>51</v>
      </c>
      <c r="M45" s="36" t="s">
        <v>158</v>
      </c>
      <c r="N45" s="36" t="s">
        <v>41</v>
      </c>
      <c r="O45" s="37"/>
      <c r="P45" s="36" t="s">
        <v>41</v>
      </c>
      <c r="Q45" s="37"/>
      <c r="R45" s="36" t="s">
        <v>42</v>
      </c>
      <c r="S45" s="37"/>
      <c r="T45" s="36" t="s">
        <v>58</v>
      </c>
      <c r="U45" s="36" t="s">
        <v>44</v>
      </c>
      <c r="V45" s="37"/>
      <c r="W45" s="36" t="s">
        <v>53</v>
      </c>
      <c r="X45" s="36" t="s">
        <v>159</v>
      </c>
    </row>
    <row r="46" spans="1:24" hidden="1" x14ac:dyDescent="0.2">
      <c r="A46" s="35" t="s">
        <v>599</v>
      </c>
      <c r="B46" s="36" t="s">
        <v>47</v>
      </c>
      <c r="C46" s="36" t="s">
        <v>151</v>
      </c>
      <c r="D46" s="36" t="s">
        <v>2</v>
      </c>
      <c r="E46" s="36" t="s">
        <v>2</v>
      </c>
      <c r="F46" s="36" t="s">
        <v>2</v>
      </c>
      <c r="G46" s="36" t="s">
        <v>63</v>
      </c>
      <c r="H46" s="36" t="s">
        <v>36</v>
      </c>
      <c r="I46" s="37"/>
      <c r="J46" s="36" t="s">
        <v>64</v>
      </c>
      <c r="K46" s="36" t="s">
        <v>50</v>
      </c>
      <c r="L46" s="36" t="s">
        <v>39</v>
      </c>
      <c r="M46" s="36" t="s">
        <v>65</v>
      </c>
      <c r="N46" s="36" t="s">
        <v>41</v>
      </c>
      <c r="O46" s="37"/>
      <c r="P46" s="36" t="s">
        <v>41</v>
      </c>
      <c r="Q46" s="37"/>
      <c r="R46" s="36" t="s">
        <v>42</v>
      </c>
      <c r="S46" s="37"/>
      <c r="T46" s="36" t="s">
        <v>43</v>
      </c>
      <c r="U46" s="36" t="s">
        <v>44</v>
      </c>
      <c r="V46" s="37"/>
      <c r="W46" s="36" t="s">
        <v>60</v>
      </c>
      <c r="X46" s="36" t="s">
        <v>160</v>
      </c>
    </row>
    <row r="47" spans="1:24" ht="19" hidden="1" customHeight="1" x14ac:dyDescent="0.2">
      <c r="A47" s="35" t="s">
        <v>600</v>
      </c>
      <c r="B47" s="36" t="s">
        <v>47</v>
      </c>
      <c r="C47" s="36" t="s">
        <v>151</v>
      </c>
      <c r="D47" s="36" t="s">
        <v>3</v>
      </c>
      <c r="E47" s="36" t="s">
        <v>91</v>
      </c>
      <c r="F47" s="36" t="s">
        <v>91</v>
      </c>
      <c r="G47" s="36" t="s">
        <v>68</v>
      </c>
      <c r="H47" s="36" t="s">
        <v>48</v>
      </c>
      <c r="I47" s="37"/>
      <c r="J47" s="36" t="s">
        <v>37</v>
      </c>
      <c r="K47" s="36" t="s">
        <v>38</v>
      </c>
      <c r="L47" s="36" t="s">
        <v>161</v>
      </c>
      <c r="M47" s="36" t="s">
        <v>40</v>
      </c>
      <c r="N47" s="36" t="s">
        <v>94</v>
      </c>
      <c r="O47" s="36" t="s">
        <v>162</v>
      </c>
      <c r="P47" s="36" t="s">
        <v>94</v>
      </c>
      <c r="Q47" s="36" t="s">
        <v>163</v>
      </c>
      <c r="R47" s="36" t="s">
        <v>42</v>
      </c>
      <c r="S47" s="37"/>
      <c r="T47" s="36" t="s">
        <v>43</v>
      </c>
      <c r="U47" s="36" t="s">
        <v>96</v>
      </c>
      <c r="V47" s="36" t="s">
        <v>164</v>
      </c>
      <c r="W47" s="36" t="s">
        <v>106</v>
      </c>
      <c r="X47" s="38" t="s">
        <v>165</v>
      </c>
    </row>
    <row r="48" spans="1:24" hidden="1" x14ac:dyDescent="0.2">
      <c r="A48" s="35" t="s">
        <v>601</v>
      </c>
      <c r="B48" s="36" t="s">
        <v>33</v>
      </c>
      <c r="C48" s="36" t="s">
        <v>151</v>
      </c>
      <c r="D48" s="36" t="s">
        <v>3</v>
      </c>
      <c r="E48" s="36" t="s">
        <v>91</v>
      </c>
      <c r="F48" s="36" t="s">
        <v>91</v>
      </c>
      <c r="G48" s="36" t="s">
        <v>35</v>
      </c>
      <c r="H48" s="36" t="s">
        <v>48</v>
      </c>
      <c r="I48" s="36" t="s">
        <v>166</v>
      </c>
      <c r="J48" s="36" t="s">
        <v>37</v>
      </c>
      <c r="K48" s="36" t="s">
        <v>38</v>
      </c>
      <c r="L48" s="36" t="s">
        <v>51</v>
      </c>
      <c r="M48" s="36" t="s">
        <v>40</v>
      </c>
      <c r="N48" s="36" t="s">
        <v>41</v>
      </c>
      <c r="O48" s="37"/>
      <c r="P48" s="36" t="s">
        <v>41</v>
      </c>
      <c r="Q48" s="37"/>
      <c r="R48" s="36" t="s">
        <v>42</v>
      </c>
      <c r="S48" s="37"/>
      <c r="T48" s="36" t="s">
        <v>114</v>
      </c>
      <c r="U48" s="36" t="s">
        <v>74</v>
      </c>
      <c r="V48" s="37"/>
      <c r="W48" s="36" t="s">
        <v>60</v>
      </c>
      <c r="X48" s="36" t="s">
        <v>167</v>
      </c>
    </row>
    <row r="49" spans="1:24" hidden="1" x14ac:dyDescent="0.2">
      <c r="A49" s="35" t="s">
        <v>602</v>
      </c>
      <c r="B49" s="36" t="s">
        <v>33</v>
      </c>
      <c r="C49" s="36" t="s">
        <v>151</v>
      </c>
      <c r="D49" s="36" t="s">
        <v>1</v>
      </c>
      <c r="E49" s="36" t="s">
        <v>1</v>
      </c>
      <c r="F49" s="36" t="s">
        <v>2</v>
      </c>
      <c r="G49" s="36" t="s">
        <v>63</v>
      </c>
      <c r="H49" s="36" t="s">
        <v>36</v>
      </c>
      <c r="I49" s="37"/>
      <c r="J49" s="36" t="s">
        <v>56</v>
      </c>
      <c r="K49" s="36" t="s">
        <v>57</v>
      </c>
      <c r="L49" s="36" t="s">
        <v>39</v>
      </c>
      <c r="M49" s="36" t="s">
        <v>168</v>
      </c>
      <c r="N49" s="36" t="s">
        <v>41</v>
      </c>
      <c r="O49" s="37"/>
      <c r="P49" s="36" t="s">
        <v>41</v>
      </c>
      <c r="Q49" s="37"/>
      <c r="R49" s="36" t="s">
        <v>42</v>
      </c>
      <c r="S49" s="37"/>
      <c r="T49" s="36" t="s">
        <v>43</v>
      </c>
      <c r="U49" s="36" t="s">
        <v>44</v>
      </c>
      <c r="V49" s="37"/>
      <c r="W49" s="36" t="s">
        <v>45</v>
      </c>
      <c r="X49" s="36" t="s">
        <v>169</v>
      </c>
    </row>
    <row r="50" spans="1:24" hidden="1" x14ac:dyDescent="0.2">
      <c r="A50" s="35" t="s">
        <v>603</v>
      </c>
      <c r="B50" s="36" t="s">
        <v>47</v>
      </c>
      <c r="C50" s="36" t="s">
        <v>151</v>
      </c>
      <c r="D50" s="36" t="s">
        <v>1</v>
      </c>
      <c r="E50" s="36" t="s">
        <v>1</v>
      </c>
      <c r="F50" s="36" t="s">
        <v>1</v>
      </c>
      <c r="G50" s="36" t="s">
        <v>68</v>
      </c>
      <c r="H50" s="36" t="s">
        <v>36</v>
      </c>
      <c r="I50" s="37"/>
      <c r="J50" s="36" t="s">
        <v>64</v>
      </c>
      <c r="K50" s="36" t="s">
        <v>57</v>
      </c>
      <c r="L50" s="36" t="s">
        <v>39</v>
      </c>
      <c r="M50" s="36" t="s">
        <v>40</v>
      </c>
      <c r="N50" s="36" t="s">
        <v>41</v>
      </c>
      <c r="O50" s="37"/>
      <c r="P50" s="36" t="s">
        <v>41</v>
      </c>
      <c r="Q50" s="37"/>
      <c r="R50" s="36" t="s">
        <v>42</v>
      </c>
      <c r="S50" s="37"/>
      <c r="T50" s="36" t="s">
        <v>58</v>
      </c>
      <c r="U50" s="36" t="s">
        <v>59</v>
      </c>
      <c r="V50" s="37"/>
      <c r="W50" s="36" t="s">
        <v>53</v>
      </c>
      <c r="X50" s="36" t="s">
        <v>170</v>
      </c>
    </row>
    <row r="51" spans="1:24" x14ac:dyDescent="0.2">
      <c r="A51" s="35" t="s">
        <v>604</v>
      </c>
      <c r="B51" s="36" t="s">
        <v>47</v>
      </c>
      <c r="C51" s="36" t="s">
        <v>151</v>
      </c>
      <c r="D51" s="36" t="s">
        <v>91</v>
      </c>
      <c r="E51" s="36" t="s">
        <v>91</v>
      </c>
      <c r="F51" s="36" t="s">
        <v>91</v>
      </c>
      <c r="G51" s="36" t="s">
        <v>35</v>
      </c>
      <c r="H51" s="36" t="s">
        <v>48</v>
      </c>
      <c r="I51" s="37"/>
      <c r="J51" s="36" t="s">
        <v>171</v>
      </c>
      <c r="K51" s="36" t="s">
        <v>76</v>
      </c>
      <c r="L51" s="36" t="s">
        <v>122</v>
      </c>
      <c r="M51" s="36" t="s">
        <v>65</v>
      </c>
      <c r="N51" s="36" t="s">
        <v>94</v>
      </c>
      <c r="O51" s="36" t="s">
        <v>172</v>
      </c>
      <c r="P51" s="36" t="s">
        <v>41</v>
      </c>
      <c r="Q51" s="37"/>
      <c r="R51" s="36" t="s">
        <v>41</v>
      </c>
      <c r="S51" s="37"/>
      <c r="T51" s="36" t="s">
        <v>89</v>
      </c>
      <c r="U51" s="36" t="s">
        <v>96</v>
      </c>
      <c r="V51" s="36" t="s">
        <v>173</v>
      </c>
      <c r="W51" s="37"/>
      <c r="X51" s="36" t="s">
        <v>174</v>
      </c>
    </row>
    <row r="52" spans="1:24" hidden="1" x14ac:dyDescent="0.2">
      <c r="A52" s="35" t="s">
        <v>605</v>
      </c>
      <c r="B52" s="36" t="s">
        <v>47</v>
      </c>
      <c r="C52" s="36" t="s">
        <v>151</v>
      </c>
      <c r="D52" s="36" t="s">
        <v>3</v>
      </c>
      <c r="E52" s="36" t="s">
        <v>2</v>
      </c>
      <c r="F52" s="36" t="s">
        <v>2</v>
      </c>
      <c r="G52" s="36" t="s">
        <v>68</v>
      </c>
      <c r="H52" s="36" t="s">
        <v>36</v>
      </c>
      <c r="I52" s="37"/>
      <c r="J52" s="36" t="s">
        <v>64</v>
      </c>
      <c r="K52" s="36" t="s">
        <v>175</v>
      </c>
      <c r="L52" s="36" t="s">
        <v>104</v>
      </c>
      <c r="M52" s="36" t="s">
        <v>120</v>
      </c>
      <c r="N52" s="36" t="s">
        <v>41</v>
      </c>
      <c r="O52" s="37"/>
      <c r="P52" s="36" t="s">
        <v>41</v>
      </c>
      <c r="Q52" s="37"/>
      <c r="R52" s="36" t="s">
        <v>42</v>
      </c>
      <c r="S52" s="37"/>
      <c r="T52" s="36" t="s">
        <v>58</v>
      </c>
      <c r="U52" s="36" t="s">
        <v>74</v>
      </c>
      <c r="V52" s="37"/>
      <c r="W52" s="36" t="s">
        <v>53</v>
      </c>
      <c r="X52" s="36" t="s">
        <v>176</v>
      </c>
    </row>
    <row r="53" spans="1:24" hidden="1" x14ac:dyDescent="0.2">
      <c r="A53" s="35" t="s">
        <v>606</v>
      </c>
      <c r="B53" s="36" t="s">
        <v>47</v>
      </c>
      <c r="C53" s="36" t="s">
        <v>151</v>
      </c>
      <c r="D53" s="36" t="s">
        <v>3</v>
      </c>
      <c r="E53" s="36" t="s">
        <v>1</v>
      </c>
      <c r="F53" s="36" t="s">
        <v>1</v>
      </c>
      <c r="G53" s="36" t="s">
        <v>68</v>
      </c>
      <c r="H53" s="36" t="s">
        <v>36</v>
      </c>
      <c r="I53" s="37"/>
      <c r="J53" s="36" t="s">
        <v>56</v>
      </c>
      <c r="K53" s="36" t="s">
        <v>50</v>
      </c>
      <c r="L53" s="36" t="s">
        <v>39</v>
      </c>
      <c r="M53" s="36" t="s">
        <v>40</v>
      </c>
      <c r="N53" s="36" t="s">
        <v>41</v>
      </c>
      <c r="O53" s="37"/>
      <c r="P53" s="36" t="s">
        <v>41</v>
      </c>
      <c r="Q53" s="37"/>
      <c r="R53" s="36" t="s">
        <v>42</v>
      </c>
      <c r="S53" s="37"/>
      <c r="T53" s="36" t="s">
        <v>89</v>
      </c>
      <c r="U53" s="36" t="s">
        <v>44</v>
      </c>
      <c r="V53" s="37"/>
      <c r="W53" s="36" t="s">
        <v>106</v>
      </c>
      <c r="X53" s="36" t="s">
        <v>177</v>
      </c>
    </row>
    <row r="54" spans="1:24" hidden="1" x14ac:dyDescent="0.2">
      <c r="A54" s="35" t="s">
        <v>607</v>
      </c>
      <c r="B54" s="36" t="s">
        <v>47</v>
      </c>
      <c r="C54" s="36" t="s">
        <v>151</v>
      </c>
      <c r="D54" s="36" t="s">
        <v>1</v>
      </c>
      <c r="E54" s="36" t="s">
        <v>1</v>
      </c>
      <c r="F54" s="36" t="s">
        <v>1</v>
      </c>
      <c r="G54" s="36" t="s">
        <v>63</v>
      </c>
      <c r="H54" s="36" t="s">
        <v>36</v>
      </c>
      <c r="I54" s="37"/>
      <c r="J54" s="36" t="s">
        <v>37</v>
      </c>
      <c r="K54" s="36" t="s">
        <v>57</v>
      </c>
      <c r="L54" s="36" t="s">
        <v>39</v>
      </c>
      <c r="M54" s="36" t="s">
        <v>145</v>
      </c>
      <c r="N54" s="36" t="s">
        <v>41</v>
      </c>
      <c r="O54" s="37"/>
      <c r="P54" s="36" t="s">
        <v>41</v>
      </c>
      <c r="Q54" s="37"/>
      <c r="R54" s="36" t="s">
        <v>42</v>
      </c>
      <c r="S54" s="37"/>
      <c r="T54" s="36" t="s">
        <v>58</v>
      </c>
      <c r="U54" s="36" t="s">
        <v>44</v>
      </c>
      <c r="V54" s="37"/>
      <c r="W54" s="36" t="s">
        <v>45</v>
      </c>
      <c r="X54" s="36" t="s">
        <v>178</v>
      </c>
    </row>
    <row r="55" spans="1:24" hidden="1" x14ac:dyDescent="0.2">
      <c r="A55" s="35" t="s">
        <v>608</v>
      </c>
      <c r="B55" s="36" t="s">
        <v>47</v>
      </c>
      <c r="C55" s="36" t="s">
        <v>151</v>
      </c>
      <c r="D55" s="36" t="s">
        <v>2</v>
      </c>
      <c r="E55" s="36" t="s">
        <v>1</v>
      </c>
      <c r="F55" s="36" t="s">
        <v>1</v>
      </c>
      <c r="G55" s="36" t="s">
        <v>55</v>
      </c>
      <c r="H55" s="36" t="s">
        <v>36</v>
      </c>
      <c r="I55" s="37"/>
      <c r="J55" s="36" t="s">
        <v>64</v>
      </c>
      <c r="K55" s="36" t="s">
        <v>38</v>
      </c>
      <c r="L55" s="36" t="s">
        <v>104</v>
      </c>
      <c r="M55" s="36" t="s">
        <v>40</v>
      </c>
      <c r="N55" s="36" t="s">
        <v>94</v>
      </c>
      <c r="O55" s="36" t="s">
        <v>95</v>
      </c>
      <c r="P55" s="36" t="s">
        <v>94</v>
      </c>
      <c r="Q55" s="36" t="s">
        <v>179</v>
      </c>
      <c r="R55" s="36" t="s">
        <v>42</v>
      </c>
      <c r="S55" s="37"/>
      <c r="T55" s="36" t="s">
        <v>105</v>
      </c>
      <c r="U55" s="36" t="s">
        <v>74</v>
      </c>
      <c r="V55" s="37"/>
      <c r="W55" s="36" t="s">
        <v>53</v>
      </c>
      <c r="X55" s="36" t="s">
        <v>180</v>
      </c>
    </row>
    <row r="56" spans="1:24" hidden="1" x14ac:dyDescent="0.2">
      <c r="A56" s="35" t="s">
        <v>609</v>
      </c>
      <c r="B56" s="36" t="s">
        <v>33</v>
      </c>
      <c r="C56" s="36" t="s">
        <v>151</v>
      </c>
      <c r="D56" s="36" t="s">
        <v>1</v>
      </c>
      <c r="E56" s="36" t="s">
        <v>1</v>
      </c>
      <c r="F56" s="36" t="s">
        <v>3</v>
      </c>
      <c r="G56" s="36" t="s">
        <v>63</v>
      </c>
      <c r="H56" s="36" t="s">
        <v>36</v>
      </c>
      <c r="I56" s="37"/>
      <c r="J56" s="36" t="s">
        <v>37</v>
      </c>
      <c r="K56" s="36" t="s">
        <v>50</v>
      </c>
      <c r="L56" s="36" t="s">
        <v>39</v>
      </c>
      <c r="M56" s="36" t="s">
        <v>65</v>
      </c>
      <c r="N56" s="36" t="s">
        <v>41</v>
      </c>
      <c r="O56" s="37"/>
      <c r="P56" s="36" t="s">
        <v>41</v>
      </c>
      <c r="Q56" s="37"/>
      <c r="R56" s="36" t="s">
        <v>42</v>
      </c>
      <c r="S56" s="37"/>
      <c r="T56" s="36" t="s">
        <v>114</v>
      </c>
      <c r="U56" s="36" t="s">
        <v>44</v>
      </c>
      <c r="V56" s="37"/>
      <c r="W56" s="36" t="s">
        <v>53</v>
      </c>
      <c r="X56" s="36" t="s">
        <v>181</v>
      </c>
    </row>
    <row r="57" spans="1:24" hidden="1" x14ac:dyDescent="0.2">
      <c r="A57" s="35" t="s">
        <v>610</v>
      </c>
      <c r="B57" s="36" t="s">
        <v>47</v>
      </c>
      <c r="C57" s="36" t="s">
        <v>147</v>
      </c>
      <c r="D57" s="36" t="s">
        <v>3</v>
      </c>
      <c r="E57" s="36" t="s">
        <v>1</v>
      </c>
      <c r="F57" s="36" t="s">
        <v>1</v>
      </c>
      <c r="G57" s="36" t="s">
        <v>63</v>
      </c>
      <c r="H57" s="36" t="s">
        <v>36</v>
      </c>
      <c r="I57" s="37"/>
      <c r="J57" s="36" t="s">
        <v>37</v>
      </c>
      <c r="K57" s="36" t="s">
        <v>57</v>
      </c>
      <c r="L57" s="36" t="s">
        <v>39</v>
      </c>
      <c r="M57" s="36" t="s">
        <v>40</v>
      </c>
      <c r="N57" s="36" t="s">
        <v>41</v>
      </c>
      <c r="O57" s="37"/>
      <c r="P57" s="36" t="s">
        <v>41</v>
      </c>
      <c r="Q57" s="37"/>
      <c r="R57" s="36" t="s">
        <v>42</v>
      </c>
      <c r="S57" s="37"/>
      <c r="T57" s="36" t="s">
        <v>58</v>
      </c>
      <c r="U57" s="36" t="s">
        <v>74</v>
      </c>
      <c r="V57" s="37"/>
      <c r="W57" s="36" t="s">
        <v>45</v>
      </c>
      <c r="X57" s="36" t="s">
        <v>182</v>
      </c>
    </row>
    <row r="58" spans="1:24" hidden="1" x14ac:dyDescent="0.2">
      <c r="A58" s="35" t="s">
        <v>611</v>
      </c>
      <c r="B58" s="36" t="s">
        <v>47</v>
      </c>
      <c r="C58" s="36" t="s">
        <v>147</v>
      </c>
      <c r="D58" s="36" t="s">
        <v>3</v>
      </c>
      <c r="E58" s="36" t="s">
        <v>3</v>
      </c>
      <c r="F58" s="36" t="s">
        <v>3</v>
      </c>
      <c r="G58" s="36" t="s">
        <v>68</v>
      </c>
      <c r="H58" s="36" t="s">
        <v>48</v>
      </c>
      <c r="I58" s="36" t="s">
        <v>183</v>
      </c>
      <c r="J58" s="36" t="s">
        <v>37</v>
      </c>
      <c r="K58" s="36" t="s">
        <v>50</v>
      </c>
      <c r="L58" s="36" t="s">
        <v>130</v>
      </c>
      <c r="M58" s="36" t="s">
        <v>40</v>
      </c>
      <c r="N58" s="36" t="s">
        <v>41</v>
      </c>
      <c r="O58" s="37"/>
      <c r="P58" s="36" t="s">
        <v>41</v>
      </c>
      <c r="Q58" s="37"/>
      <c r="R58" s="36" t="s">
        <v>42</v>
      </c>
      <c r="S58" s="37"/>
      <c r="T58" s="36" t="s">
        <v>89</v>
      </c>
      <c r="U58" s="36" t="s">
        <v>74</v>
      </c>
      <c r="V58" s="37"/>
      <c r="W58" s="36" t="s">
        <v>77</v>
      </c>
      <c r="X58" s="36" t="s">
        <v>184</v>
      </c>
    </row>
    <row r="59" spans="1:24" hidden="1" x14ac:dyDescent="0.2">
      <c r="A59" s="35" t="s">
        <v>612</v>
      </c>
      <c r="B59" s="36" t="s">
        <v>47</v>
      </c>
      <c r="C59" s="36" t="s">
        <v>62</v>
      </c>
      <c r="D59" s="36" t="s">
        <v>1</v>
      </c>
      <c r="E59" s="36" t="s">
        <v>2</v>
      </c>
      <c r="F59" s="36" t="s">
        <v>2</v>
      </c>
      <c r="G59" s="36" t="s">
        <v>63</v>
      </c>
      <c r="H59" s="36" t="s">
        <v>36</v>
      </c>
      <c r="I59" s="37"/>
      <c r="J59" s="36" t="s">
        <v>37</v>
      </c>
      <c r="K59" s="36" t="s">
        <v>57</v>
      </c>
      <c r="L59" s="36" t="s">
        <v>70</v>
      </c>
      <c r="M59" s="36" t="s">
        <v>40</v>
      </c>
      <c r="N59" s="36" t="s">
        <v>41</v>
      </c>
      <c r="O59" s="37"/>
      <c r="P59" s="36" t="s">
        <v>41</v>
      </c>
      <c r="Q59" s="37"/>
      <c r="R59" s="36" t="s">
        <v>42</v>
      </c>
      <c r="S59" s="37"/>
      <c r="T59" s="36" t="s">
        <v>58</v>
      </c>
      <c r="U59" s="36" t="s">
        <v>44</v>
      </c>
      <c r="V59" s="37"/>
      <c r="W59" s="36" t="s">
        <v>106</v>
      </c>
      <c r="X59" s="36" t="s">
        <v>185</v>
      </c>
    </row>
    <row r="60" spans="1:24" hidden="1" x14ac:dyDescent="0.2">
      <c r="A60" s="35" t="s">
        <v>613</v>
      </c>
      <c r="B60" s="36" t="s">
        <v>33</v>
      </c>
      <c r="C60" s="36" t="s">
        <v>151</v>
      </c>
      <c r="D60" s="36" t="s">
        <v>1</v>
      </c>
      <c r="E60" s="36" t="s">
        <v>91</v>
      </c>
      <c r="F60" s="36" t="s">
        <v>91</v>
      </c>
      <c r="G60" s="36" t="s">
        <v>35</v>
      </c>
      <c r="H60" s="36" t="s">
        <v>48</v>
      </c>
      <c r="I60" s="36" t="s">
        <v>186</v>
      </c>
      <c r="J60" s="36" t="s">
        <v>56</v>
      </c>
      <c r="K60" s="36" t="s">
        <v>38</v>
      </c>
      <c r="L60" s="36" t="s">
        <v>104</v>
      </c>
      <c r="M60" s="36" t="s">
        <v>88</v>
      </c>
      <c r="N60" s="36" t="s">
        <v>41</v>
      </c>
      <c r="O60" s="37"/>
      <c r="P60" s="36" t="s">
        <v>41</v>
      </c>
      <c r="Q60" s="37"/>
      <c r="R60" s="36" t="s">
        <v>94</v>
      </c>
      <c r="S60" s="36" t="s">
        <v>187</v>
      </c>
      <c r="T60" s="36" t="s">
        <v>188</v>
      </c>
      <c r="U60" s="36" t="s">
        <v>74</v>
      </c>
      <c r="V60" s="37"/>
      <c r="W60" s="36" t="s">
        <v>77</v>
      </c>
      <c r="X60" s="36" t="s">
        <v>189</v>
      </c>
    </row>
    <row r="61" spans="1:24" hidden="1" x14ac:dyDescent="0.2">
      <c r="A61" s="35" t="s">
        <v>614</v>
      </c>
      <c r="B61" s="36" t="s">
        <v>33</v>
      </c>
      <c r="C61" s="36" t="s">
        <v>151</v>
      </c>
      <c r="D61" s="36" t="s">
        <v>1</v>
      </c>
      <c r="E61" s="36" t="s">
        <v>91</v>
      </c>
      <c r="F61" s="36" t="s">
        <v>91</v>
      </c>
      <c r="G61" s="36" t="s">
        <v>35</v>
      </c>
      <c r="H61" s="36" t="s">
        <v>36</v>
      </c>
      <c r="I61" s="37"/>
      <c r="J61" s="36" t="s">
        <v>64</v>
      </c>
      <c r="K61" s="36" t="s">
        <v>38</v>
      </c>
      <c r="L61" s="36" t="s">
        <v>130</v>
      </c>
      <c r="M61" s="36" t="s">
        <v>40</v>
      </c>
      <c r="N61" s="36" t="s">
        <v>41</v>
      </c>
      <c r="O61" s="37"/>
      <c r="P61" s="36" t="s">
        <v>41</v>
      </c>
      <c r="Q61" s="37"/>
      <c r="R61" s="36" t="s">
        <v>42</v>
      </c>
      <c r="S61" s="37"/>
      <c r="T61" s="36" t="s">
        <v>58</v>
      </c>
      <c r="U61" s="36" t="s">
        <v>74</v>
      </c>
      <c r="V61" s="37"/>
      <c r="W61" s="36" t="s">
        <v>45</v>
      </c>
      <c r="X61" s="36" t="s">
        <v>190</v>
      </c>
    </row>
    <row r="62" spans="1:24" hidden="1" x14ac:dyDescent="0.2">
      <c r="A62" s="35" t="s">
        <v>615</v>
      </c>
      <c r="B62" s="36" t="s">
        <v>47</v>
      </c>
      <c r="C62" s="36" t="s">
        <v>62</v>
      </c>
      <c r="D62" s="36" t="s">
        <v>1</v>
      </c>
      <c r="E62" s="36" t="s">
        <v>2</v>
      </c>
      <c r="F62" s="36" t="s">
        <v>1</v>
      </c>
      <c r="G62" s="36" t="s">
        <v>68</v>
      </c>
      <c r="H62" s="36" t="s">
        <v>36</v>
      </c>
      <c r="I62" s="37"/>
      <c r="J62" s="36" t="s">
        <v>64</v>
      </c>
      <c r="K62" s="36" t="s">
        <v>57</v>
      </c>
      <c r="L62" s="36" t="s">
        <v>39</v>
      </c>
      <c r="M62" s="36" t="s">
        <v>191</v>
      </c>
      <c r="N62" s="36" t="s">
        <v>41</v>
      </c>
      <c r="O62" s="37"/>
      <c r="P62" s="36" t="s">
        <v>41</v>
      </c>
      <c r="Q62" s="37"/>
      <c r="R62" s="36" t="s">
        <v>42</v>
      </c>
      <c r="S62" s="37"/>
      <c r="T62" s="36" t="s">
        <v>58</v>
      </c>
      <c r="U62" s="36" t="s">
        <v>44</v>
      </c>
      <c r="V62" s="37"/>
      <c r="W62" s="36" t="s">
        <v>60</v>
      </c>
      <c r="X62" s="36" t="s">
        <v>192</v>
      </c>
    </row>
    <row r="63" spans="1:24" hidden="1" x14ac:dyDescent="0.2">
      <c r="A63" s="35" t="s">
        <v>616</v>
      </c>
      <c r="B63" s="36" t="s">
        <v>47</v>
      </c>
      <c r="C63" s="36" t="s">
        <v>62</v>
      </c>
      <c r="D63" s="36" t="s">
        <v>3</v>
      </c>
      <c r="E63" s="36" t="s">
        <v>2</v>
      </c>
      <c r="F63" s="36" t="s">
        <v>3</v>
      </c>
      <c r="G63" s="36" t="s">
        <v>35</v>
      </c>
      <c r="H63" s="36" t="s">
        <v>36</v>
      </c>
      <c r="I63" s="37"/>
      <c r="J63" s="36" t="s">
        <v>193</v>
      </c>
      <c r="K63" s="36" t="s">
        <v>38</v>
      </c>
      <c r="L63" s="36" t="s">
        <v>70</v>
      </c>
      <c r="M63" s="36" t="s">
        <v>65</v>
      </c>
      <c r="N63" s="36" t="s">
        <v>41</v>
      </c>
      <c r="O63" s="37"/>
      <c r="P63" s="36" t="s">
        <v>41</v>
      </c>
      <c r="Q63" s="37"/>
      <c r="R63" s="36" t="s">
        <v>42</v>
      </c>
      <c r="S63" s="37"/>
      <c r="T63" s="36" t="s">
        <v>43</v>
      </c>
      <c r="U63" s="36" t="s">
        <v>44</v>
      </c>
      <c r="V63" s="37"/>
      <c r="W63" s="36" t="s">
        <v>106</v>
      </c>
      <c r="X63" s="36" t="s">
        <v>194</v>
      </c>
    </row>
    <row r="64" spans="1:24" hidden="1" x14ac:dyDescent="0.2">
      <c r="A64" s="35" t="s">
        <v>617</v>
      </c>
      <c r="B64" s="36" t="s">
        <v>33</v>
      </c>
      <c r="C64" s="36" t="s">
        <v>151</v>
      </c>
      <c r="D64" s="36" t="s">
        <v>1</v>
      </c>
      <c r="E64" s="36" t="s">
        <v>1</v>
      </c>
      <c r="F64" s="36" t="s">
        <v>91</v>
      </c>
      <c r="G64" s="36" t="s">
        <v>35</v>
      </c>
      <c r="H64" s="36" t="s">
        <v>48</v>
      </c>
      <c r="I64" s="36" t="s">
        <v>195</v>
      </c>
      <c r="J64" s="36" t="s">
        <v>37</v>
      </c>
      <c r="K64" s="36" t="s">
        <v>38</v>
      </c>
      <c r="L64" s="36" t="s">
        <v>130</v>
      </c>
      <c r="M64" s="36" t="s">
        <v>40</v>
      </c>
      <c r="N64" s="36" t="s">
        <v>94</v>
      </c>
      <c r="O64" s="36" t="s">
        <v>196</v>
      </c>
      <c r="P64" s="36" t="s">
        <v>94</v>
      </c>
      <c r="Q64" s="36" t="s">
        <v>197</v>
      </c>
      <c r="R64" s="36" t="s">
        <v>94</v>
      </c>
      <c r="S64" s="36" t="s">
        <v>198</v>
      </c>
      <c r="T64" s="36" t="s">
        <v>114</v>
      </c>
      <c r="U64" s="36" t="s">
        <v>74</v>
      </c>
      <c r="V64" s="37"/>
      <c r="W64" s="36" t="s">
        <v>106</v>
      </c>
      <c r="X64" s="36" t="s">
        <v>199</v>
      </c>
    </row>
    <row r="65" spans="1:24" hidden="1" x14ac:dyDescent="0.2">
      <c r="A65" s="35" t="s">
        <v>618</v>
      </c>
      <c r="B65" s="36" t="s">
        <v>33</v>
      </c>
      <c r="C65" s="36" t="s">
        <v>151</v>
      </c>
      <c r="D65" s="36" t="s">
        <v>2</v>
      </c>
      <c r="E65" s="36" t="s">
        <v>1</v>
      </c>
      <c r="F65" s="36" t="s">
        <v>3</v>
      </c>
      <c r="G65" s="36" t="s">
        <v>35</v>
      </c>
      <c r="H65" s="36" t="s">
        <v>48</v>
      </c>
      <c r="I65" s="36" t="s">
        <v>200</v>
      </c>
      <c r="J65" s="36" t="s">
        <v>64</v>
      </c>
      <c r="K65" s="36" t="s">
        <v>38</v>
      </c>
      <c r="L65" s="36" t="s">
        <v>93</v>
      </c>
      <c r="M65" s="36" t="s">
        <v>40</v>
      </c>
      <c r="N65" s="36" t="s">
        <v>94</v>
      </c>
      <c r="O65" s="36" t="s">
        <v>201</v>
      </c>
      <c r="P65" s="36" t="s">
        <v>41</v>
      </c>
      <c r="Q65" s="37"/>
      <c r="R65" s="36" t="s">
        <v>42</v>
      </c>
      <c r="S65" s="37"/>
      <c r="T65" s="36" t="s">
        <v>105</v>
      </c>
      <c r="U65" s="36" t="s">
        <v>74</v>
      </c>
      <c r="V65" s="37"/>
      <c r="W65" s="36" t="s">
        <v>106</v>
      </c>
      <c r="X65" s="36" t="s">
        <v>202</v>
      </c>
    </row>
    <row r="66" spans="1:24" hidden="1" x14ac:dyDescent="0.2">
      <c r="A66" s="35" t="s">
        <v>619</v>
      </c>
      <c r="B66" s="36" t="s">
        <v>47</v>
      </c>
      <c r="C66" s="36" t="s">
        <v>151</v>
      </c>
      <c r="D66" s="36" t="s">
        <v>3</v>
      </c>
      <c r="E66" s="36" t="s">
        <v>2</v>
      </c>
      <c r="F66" s="36" t="s">
        <v>3</v>
      </c>
      <c r="G66" s="36" t="s">
        <v>35</v>
      </c>
      <c r="H66" s="36" t="s">
        <v>36</v>
      </c>
      <c r="I66" s="37"/>
      <c r="J66" s="36" t="s">
        <v>37</v>
      </c>
      <c r="K66" s="36" t="s">
        <v>69</v>
      </c>
      <c r="L66" s="36" t="s">
        <v>51</v>
      </c>
      <c r="M66" s="36" t="s">
        <v>40</v>
      </c>
      <c r="N66" s="36" t="s">
        <v>41</v>
      </c>
      <c r="O66" s="37"/>
      <c r="P66" s="36" t="s">
        <v>41</v>
      </c>
      <c r="Q66" s="37"/>
      <c r="R66" s="36" t="s">
        <v>94</v>
      </c>
      <c r="S66" s="36" t="s">
        <v>203</v>
      </c>
      <c r="T66" s="36" t="s">
        <v>105</v>
      </c>
      <c r="U66" s="36" t="s">
        <v>74</v>
      </c>
      <c r="V66" s="37"/>
      <c r="W66" s="36" t="s">
        <v>45</v>
      </c>
      <c r="X66" s="36" t="s">
        <v>204</v>
      </c>
    </row>
    <row r="67" spans="1:24" hidden="1" x14ac:dyDescent="0.2">
      <c r="A67" s="35" t="s">
        <v>620</v>
      </c>
      <c r="B67" s="36" t="s">
        <v>47</v>
      </c>
      <c r="C67" s="36" t="s">
        <v>151</v>
      </c>
      <c r="D67" s="36" t="s">
        <v>1</v>
      </c>
      <c r="E67" s="36" t="s">
        <v>1</v>
      </c>
      <c r="F67" s="36" t="s">
        <v>1</v>
      </c>
      <c r="G67" s="36" t="s">
        <v>55</v>
      </c>
      <c r="H67" s="36" t="s">
        <v>36</v>
      </c>
      <c r="I67" s="37"/>
      <c r="J67" s="36" t="s">
        <v>37</v>
      </c>
      <c r="K67" s="36" t="s">
        <v>57</v>
      </c>
      <c r="L67" s="36" t="s">
        <v>39</v>
      </c>
      <c r="M67" s="36" t="s">
        <v>145</v>
      </c>
      <c r="N67" s="36" t="s">
        <v>41</v>
      </c>
      <c r="O67" s="37"/>
      <c r="P67" s="36" t="s">
        <v>41</v>
      </c>
      <c r="Q67" s="37"/>
      <c r="R67" s="36" t="s">
        <v>42</v>
      </c>
      <c r="S67" s="37"/>
      <c r="T67" s="36" t="s">
        <v>58</v>
      </c>
      <c r="U67" s="36" t="s">
        <v>44</v>
      </c>
      <c r="V67" s="37"/>
      <c r="W67" s="36" t="s">
        <v>60</v>
      </c>
      <c r="X67" s="36" t="s">
        <v>205</v>
      </c>
    </row>
    <row r="68" spans="1:24" hidden="1" x14ac:dyDescent="0.2">
      <c r="A68" s="35" t="s">
        <v>621</v>
      </c>
      <c r="B68" s="36" t="s">
        <v>47</v>
      </c>
      <c r="C68" s="36" t="s">
        <v>151</v>
      </c>
      <c r="D68" s="36" t="s">
        <v>3</v>
      </c>
      <c r="E68" s="36" t="s">
        <v>3</v>
      </c>
      <c r="F68" s="36" t="s">
        <v>3</v>
      </c>
      <c r="G68" s="36" t="s">
        <v>63</v>
      </c>
      <c r="H68" s="36" t="s">
        <v>36</v>
      </c>
      <c r="I68" s="37"/>
      <c r="J68" s="36" t="s">
        <v>37</v>
      </c>
      <c r="K68" s="36" t="s">
        <v>50</v>
      </c>
      <c r="L68" s="36" t="s">
        <v>130</v>
      </c>
      <c r="M68" s="36" t="s">
        <v>65</v>
      </c>
      <c r="N68" s="36" t="s">
        <v>41</v>
      </c>
      <c r="O68" s="37"/>
      <c r="P68" s="36" t="s">
        <v>41</v>
      </c>
      <c r="Q68" s="37"/>
      <c r="R68" s="36" t="s">
        <v>41</v>
      </c>
      <c r="S68" s="37"/>
      <c r="T68" s="36" t="s">
        <v>52</v>
      </c>
      <c r="U68" s="36" t="s">
        <v>44</v>
      </c>
      <c r="V68" s="37"/>
      <c r="W68" s="36" t="s">
        <v>60</v>
      </c>
      <c r="X68" s="36" t="s">
        <v>206</v>
      </c>
    </row>
    <row r="69" spans="1:24" hidden="1" x14ac:dyDescent="0.2">
      <c r="A69" s="35" t="s">
        <v>622</v>
      </c>
      <c r="B69" s="36" t="s">
        <v>47</v>
      </c>
      <c r="C69" s="36" t="s">
        <v>151</v>
      </c>
      <c r="D69" s="36" t="s">
        <v>1</v>
      </c>
      <c r="E69" s="36" t="s">
        <v>1</v>
      </c>
      <c r="F69" s="36" t="s">
        <v>1</v>
      </c>
      <c r="G69" s="36" t="s">
        <v>55</v>
      </c>
      <c r="H69" s="36" t="s">
        <v>36</v>
      </c>
      <c r="I69" s="37"/>
      <c r="J69" s="36" t="s">
        <v>37</v>
      </c>
      <c r="K69" s="36" t="s">
        <v>57</v>
      </c>
      <c r="L69" s="36" t="s">
        <v>39</v>
      </c>
      <c r="M69" s="36" t="s">
        <v>207</v>
      </c>
      <c r="N69" s="36" t="s">
        <v>41</v>
      </c>
      <c r="O69" s="37"/>
      <c r="P69" s="36" t="s">
        <v>41</v>
      </c>
      <c r="Q69" s="37"/>
      <c r="R69" s="36" t="s">
        <v>42</v>
      </c>
      <c r="S69" s="37"/>
      <c r="T69" s="36" t="s">
        <v>58</v>
      </c>
      <c r="U69" s="36" t="s">
        <v>44</v>
      </c>
      <c r="V69" s="37"/>
      <c r="W69" s="36" t="s">
        <v>106</v>
      </c>
      <c r="X69" s="36" t="s">
        <v>208</v>
      </c>
    </row>
    <row r="70" spans="1:24" hidden="1" x14ac:dyDescent="0.2">
      <c r="A70" s="35" t="s">
        <v>622</v>
      </c>
      <c r="B70" s="36" t="s">
        <v>47</v>
      </c>
      <c r="C70" s="36" t="s">
        <v>151</v>
      </c>
      <c r="D70" s="36" t="s">
        <v>3</v>
      </c>
      <c r="E70" s="36" t="s">
        <v>3</v>
      </c>
      <c r="F70" s="36" t="s">
        <v>2</v>
      </c>
      <c r="G70" s="36" t="s">
        <v>63</v>
      </c>
      <c r="H70" s="36" t="s">
        <v>36</v>
      </c>
      <c r="I70" s="36" t="s">
        <v>94</v>
      </c>
      <c r="J70" s="36" t="s">
        <v>37</v>
      </c>
      <c r="K70" s="36" t="s">
        <v>57</v>
      </c>
      <c r="L70" s="36" t="s">
        <v>39</v>
      </c>
      <c r="M70" s="36" t="s">
        <v>209</v>
      </c>
      <c r="N70" s="36" t="s">
        <v>41</v>
      </c>
      <c r="O70" s="36" t="s">
        <v>210</v>
      </c>
      <c r="P70" s="36" t="s">
        <v>41</v>
      </c>
      <c r="Q70" s="36" t="s">
        <v>211</v>
      </c>
      <c r="R70" s="36" t="s">
        <v>42</v>
      </c>
      <c r="S70" s="37"/>
      <c r="T70" s="36" t="s">
        <v>58</v>
      </c>
      <c r="U70" s="36" t="s">
        <v>44</v>
      </c>
      <c r="V70" s="37"/>
      <c r="W70" s="36" t="s">
        <v>53</v>
      </c>
      <c r="X70" s="36" t="s">
        <v>212</v>
      </c>
    </row>
    <row r="71" spans="1:24" hidden="1" x14ac:dyDescent="0.2">
      <c r="A71" s="35" t="s">
        <v>623</v>
      </c>
      <c r="B71" s="36" t="s">
        <v>47</v>
      </c>
      <c r="C71" s="36" t="s">
        <v>151</v>
      </c>
      <c r="D71" s="36" t="s">
        <v>1</v>
      </c>
      <c r="E71" s="36" t="s">
        <v>1</v>
      </c>
      <c r="F71" s="36" t="s">
        <v>2</v>
      </c>
      <c r="G71" s="36" t="s">
        <v>63</v>
      </c>
      <c r="H71" s="36" t="s">
        <v>36</v>
      </c>
      <c r="I71" s="37"/>
      <c r="J71" s="36" t="s">
        <v>64</v>
      </c>
      <c r="K71" s="36" t="s">
        <v>57</v>
      </c>
      <c r="L71" s="36" t="s">
        <v>39</v>
      </c>
      <c r="M71" s="36" t="s">
        <v>40</v>
      </c>
      <c r="N71" s="36" t="s">
        <v>41</v>
      </c>
      <c r="O71" s="37"/>
      <c r="P71" s="36" t="s">
        <v>41</v>
      </c>
      <c r="Q71" s="37"/>
      <c r="R71" s="36" t="s">
        <v>42</v>
      </c>
      <c r="S71" s="37"/>
      <c r="T71" s="36" t="s">
        <v>58</v>
      </c>
      <c r="U71" s="36" t="s">
        <v>44</v>
      </c>
      <c r="V71" s="37"/>
      <c r="W71" s="36" t="s">
        <v>53</v>
      </c>
      <c r="X71" s="36" t="s">
        <v>213</v>
      </c>
    </row>
    <row r="72" spans="1:24" hidden="1" x14ac:dyDescent="0.2">
      <c r="A72" s="35" t="s">
        <v>624</v>
      </c>
      <c r="B72" s="36" t="s">
        <v>47</v>
      </c>
      <c r="C72" s="36" t="s">
        <v>62</v>
      </c>
      <c r="D72" s="36" t="s">
        <v>1</v>
      </c>
      <c r="E72" s="36" t="s">
        <v>1</v>
      </c>
      <c r="F72" s="36" t="s">
        <v>1</v>
      </c>
      <c r="G72" s="36" t="s">
        <v>63</v>
      </c>
      <c r="H72" s="36" t="s">
        <v>36</v>
      </c>
      <c r="I72" s="37"/>
      <c r="J72" s="36" t="s">
        <v>64</v>
      </c>
      <c r="K72" s="36" t="s">
        <v>57</v>
      </c>
      <c r="L72" s="36" t="s">
        <v>39</v>
      </c>
      <c r="M72" s="36" t="s">
        <v>40</v>
      </c>
      <c r="N72" s="36" t="s">
        <v>41</v>
      </c>
      <c r="O72" s="37"/>
      <c r="P72" s="36" t="s">
        <v>41</v>
      </c>
      <c r="Q72" s="37"/>
      <c r="R72" s="36" t="s">
        <v>42</v>
      </c>
      <c r="S72" s="37"/>
      <c r="T72" s="36" t="s">
        <v>58</v>
      </c>
      <c r="U72" s="36" t="s">
        <v>59</v>
      </c>
      <c r="V72" s="37"/>
      <c r="W72" s="36" t="s">
        <v>45</v>
      </c>
      <c r="X72" s="36" t="s">
        <v>214</v>
      </c>
    </row>
    <row r="73" spans="1:24" hidden="1" x14ac:dyDescent="0.2">
      <c r="A73" s="35" t="s">
        <v>625</v>
      </c>
      <c r="B73" s="36" t="s">
        <v>47</v>
      </c>
      <c r="C73" s="36" t="s">
        <v>151</v>
      </c>
      <c r="D73" s="36" t="s">
        <v>1</v>
      </c>
      <c r="E73" s="36" t="s">
        <v>1</v>
      </c>
      <c r="F73" s="36" t="s">
        <v>1</v>
      </c>
      <c r="G73" s="36" t="s">
        <v>55</v>
      </c>
      <c r="H73" s="36" t="s">
        <v>36</v>
      </c>
      <c r="I73" s="37"/>
      <c r="J73" s="36" t="s">
        <v>64</v>
      </c>
      <c r="K73" s="36" t="s">
        <v>50</v>
      </c>
      <c r="L73" s="36" t="s">
        <v>39</v>
      </c>
      <c r="M73" s="36" t="s">
        <v>65</v>
      </c>
      <c r="N73" s="36" t="s">
        <v>41</v>
      </c>
      <c r="O73" s="37"/>
      <c r="P73" s="36" t="s">
        <v>41</v>
      </c>
      <c r="Q73" s="37"/>
      <c r="R73" s="36" t="s">
        <v>42</v>
      </c>
      <c r="S73" s="37"/>
      <c r="T73" s="36" t="s">
        <v>58</v>
      </c>
      <c r="U73" s="36" t="s">
        <v>44</v>
      </c>
      <c r="V73" s="37"/>
      <c r="W73" s="36" t="s">
        <v>45</v>
      </c>
      <c r="X73" s="36" t="s">
        <v>215</v>
      </c>
    </row>
    <row r="74" spans="1:24" hidden="1" x14ac:dyDescent="0.2">
      <c r="A74" s="35" t="s">
        <v>626</v>
      </c>
      <c r="B74" s="36" t="s">
        <v>47</v>
      </c>
      <c r="C74" s="36" t="s">
        <v>151</v>
      </c>
      <c r="D74" s="36" t="s">
        <v>2</v>
      </c>
      <c r="E74" s="36" t="s">
        <v>2</v>
      </c>
      <c r="F74" s="36" t="s">
        <v>2</v>
      </c>
      <c r="G74" s="36" t="s">
        <v>63</v>
      </c>
      <c r="H74" s="36" t="s">
        <v>36</v>
      </c>
      <c r="I74" s="37"/>
      <c r="J74" s="36" t="s">
        <v>64</v>
      </c>
      <c r="K74" s="36" t="s">
        <v>216</v>
      </c>
      <c r="L74" s="36" t="s">
        <v>39</v>
      </c>
      <c r="M74" s="36" t="s">
        <v>40</v>
      </c>
      <c r="N74" s="36" t="s">
        <v>41</v>
      </c>
      <c r="O74" s="37"/>
      <c r="P74" s="36" t="s">
        <v>41</v>
      </c>
      <c r="Q74" s="37"/>
      <c r="R74" s="36" t="s">
        <v>42</v>
      </c>
      <c r="S74" s="37"/>
      <c r="T74" s="36" t="s">
        <v>58</v>
      </c>
      <c r="U74" s="36" t="s">
        <v>44</v>
      </c>
      <c r="V74" s="37"/>
      <c r="W74" s="36" t="s">
        <v>60</v>
      </c>
      <c r="X74" s="36" t="s">
        <v>217</v>
      </c>
    </row>
    <row r="75" spans="1:24" hidden="1" x14ac:dyDescent="0.2">
      <c r="A75" s="35" t="s">
        <v>627</v>
      </c>
      <c r="B75" s="36" t="s">
        <v>47</v>
      </c>
      <c r="C75" s="36" t="s">
        <v>62</v>
      </c>
      <c r="D75" s="36" t="s">
        <v>2</v>
      </c>
      <c r="E75" s="36" t="s">
        <v>2</v>
      </c>
      <c r="F75" s="36" t="s">
        <v>2</v>
      </c>
      <c r="G75" s="36" t="s">
        <v>68</v>
      </c>
      <c r="H75" s="36" t="s">
        <v>36</v>
      </c>
      <c r="I75" s="37"/>
      <c r="J75" s="36" t="s">
        <v>64</v>
      </c>
      <c r="K75" s="36" t="s">
        <v>38</v>
      </c>
      <c r="L75" s="36" t="s">
        <v>39</v>
      </c>
      <c r="M75" s="36" t="s">
        <v>88</v>
      </c>
      <c r="N75" s="36" t="s">
        <v>41</v>
      </c>
      <c r="O75" s="37"/>
      <c r="P75" s="36" t="s">
        <v>41</v>
      </c>
      <c r="Q75" s="37"/>
      <c r="R75" s="36" t="s">
        <v>42</v>
      </c>
      <c r="S75" s="37"/>
      <c r="T75" s="36" t="s">
        <v>52</v>
      </c>
      <c r="U75" s="36" t="s">
        <v>74</v>
      </c>
      <c r="V75" s="37"/>
      <c r="W75" s="36" t="s">
        <v>45</v>
      </c>
      <c r="X75" s="36" t="s">
        <v>218</v>
      </c>
    </row>
    <row r="76" spans="1:24" hidden="1" x14ac:dyDescent="0.2">
      <c r="A76" s="35" t="s">
        <v>628</v>
      </c>
      <c r="B76" s="36" t="s">
        <v>47</v>
      </c>
      <c r="C76" s="36" t="s">
        <v>147</v>
      </c>
      <c r="D76" s="36" t="s">
        <v>3</v>
      </c>
      <c r="E76" s="36" t="s">
        <v>2</v>
      </c>
      <c r="F76" s="36" t="s">
        <v>3</v>
      </c>
      <c r="G76" s="36" t="s">
        <v>68</v>
      </c>
      <c r="H76" s="36" t="s">
        <v>36</v>
      </c>
      <c r="I76" s="37"/>
      <c r="J76" s="36" t="s">
        <v>64</v>
      </c>
      <c r="K76" s="36" t="s">
        <v>38</v>
      </c>
      <c r="L76" s="36" t="s">
        <v>39</v>
      </c>
      <c r="M76" s="36" t="s">
        <v>40</v>
      </c>
      <c r="N76" s="36" t="s">
        <v>41</v>
      </c>
      <c r="O76" s="37"/>
      <c r="P76" s="36" t="s">
        <v>41</v>
      </c>
      <c r="Q76" s="37"/>
      <c r="R76" s="36" t="s">
        <v>42</v>
      </c>
      <c r="S76" s="37"/>
      <c r="T76" s="36" t="s">
        <v>58</v>
      </c>
      <c r="U76" s="36" t="s">
        <v>74</v>
      </c>
      <c r="V76" s="37"/>
      <c r="W76" s="36" t="s">
        <v>45</v>
      </c>
      <c r="X76" s="36" t="s">
        <v>219</v>
      </c>
    </row>
    <row r="77" spans="1:24" hidden="1" x14ac:dyDescent="0.2">
      <c r="A77" s="35" t="s">
        <v>629</v>
      </c>
      <c r="B77" s="36" t="s">
        <v>47</v>
      </c>
      <c r="C77" s="36" t="s">
        <v>99</v>
      </c>
      <c r="D77" s="36" t="s">
        <v>3</v>
      </c>
      <c r="E77" s="36" t="s">
        <v>2</v>
      </c>
      <c r="F77" s="36" t="s">
        <v>3</v>
      </c>
      <c r="G77" s="36" t="s">
        <v>63</v>
      </c>
      <c r="H77" s="36" t="s">
        <v>36</v>
      </c>
      <c r="I77" s="37"/>
      <c r="J77" s="36" t="s">
        <v>37</v>
      </c>
      <c r="K77" s="36" t="s">
        <v>50</v>
      </c>
      <c r="L77" s="36" t="s">
        <v>80</v>
      </c>
      <c r="M77" s="36" t="s">
        <v>65</v>
      </c>
      <c r="N77" s="36" t="s">
        <v>41</v>
      </c>
      <c r="O77" s="37"/>
      <c r="P77" s="36" t="s">
        <v>41</v>
      </c>
      <c r="Q77" s="37"/>
      <c r="R77" s="36" t="s">
        <v>42</v>
      </c>
      <c r="S77" s="37"/>
      <c r="T77" s="36" t="s">
        <v>58</v>
      </c>
      <c r="U77" s="36" t="s">
        <v>44</v>
      </c>
      <c r="V77" s="37"/>
      <c r="W77" s="36" t="s">
        <v>45</v>
      </c>
      <c r="X77" s="36" t="s">
        <v>220</v>
      </c>
    </row>
    <row r="78" spans="1:24" hidden="1" x14ac:dyDescent="0.2">
      <c r="A78" s="35" t="s">
        <v>630</v>
      </c>
      <c r="B78" s="36" t="s">
        <v>47</v>
      </c>
      <c r="C78" s="36" t="s">
        <v>151</v>
      </c>
      <c r="D78" s="36" t="s">
        <v>3</v>
      </c>
      <c r="E78" s="36" t="s">
        <v>2</v>
      </c>
      <c r="F78" s="36" t="s">
        <v>3</v>
      </c>
      <c r="G78" s="36" t="s">
        <v>68</v>
      </c>
      <c r="H78" s="36" t="s">
        <v>36</v>
      </c>
      <c r="I78" s="37"/>
      <c r="J78" s="36" t="s">
        <v>64</v>
      </c>
      <c r="K78" s="36" t="s">
        <v>50</v>
      </c>
      <c r="L78" s="36" t="s">
        <v>51</v>
      </c>
      <c r="M78" s="36" t="s">
        <v>65</v>
      </c>
      <c r="N78" s="36" t="s">
        <v>41</v>
      </c>
      <c r="O78" s="37"/>
      <c r="P78" s="36" t="s">
        <v>41</v>
      </c>
      <c r="Q78" s="37"/>
      <c r="R78" s="36" t="s">
        <v>42</v>
      </c>
      <c r="S78" s="37"/>
      <c r="T78" s="36" t="s">
        <v>58</v>
      </c>
      <c r="U78" s="36" t="s">
        <v>44</v>
      </c>
      <c r="V78" s="37"/>
      <c r="W78" s="36" t="s">
        <v>53</v>
      </c>
      <c r="X78" s="36" t="s">
        <v>221</v>
      </c>
    </row>
    <row r="79" spans="1:24" hidden="1" x14ac:dyDescent="0.2">
      <c r="A79" s="35" t="s">
        <v>631</v>
      </c>
      <c r="B79" s="36" t="s">
        <v>47</v>
      </c>
      <c r="C79" s="36" t="s">
        <v>62</v>
      </c>
      <c r="D79" s="36" t="s">
        <v>2</v>
      </c>
      <c r="E79" s="36" t="s">
        <v>2</v>
      </c>
      <c r="F79" s="36" t="s">
        <v>3</v>
      </c>
      <c r="G79" s="36" t="s">
        <v>63</v>
      </c>
      <c r="H79" s="36" t="s">
        <v>36</v>
      </c>
      <c r="I79" s="37"/>
      <c r="J79" s="36" t="s">
        <v>64</v>
      </c>
      <c r="K79" s="36" t="s">
        <v>38</v>
      </c>
      <c r="L79" s="36" t="s">
        <v>80</v>
      </c>
      <c r="M79" s="36" t="s">
        <v>40</v>
      </c>
      <c r="N79" s="36" t="s">
        <v>41</v>
      </c>
      <c r="O79" s="37"/>
      <c r="P79" s="36" t="s">
        <v>41</v>
      </c>
      <c r="Q79" s="37"/>
      <c r="R79" s="36" t="s">
        <v>41</v>
      </c>
      <c r="S79" s="37"/>
      <c r="T79" s="36" t="s">
        <v>43</v>
      </c>
      <c r="U79" s="36" t="s">
        <v>44</v>
      </c>
      <c r="V79" s="37"/>
      <c r="W79" s="36" t="s">
        <v>53</v>
      </c>
      <c r="X79" s="36" t="s">
        <v>222</v>
      </c>
    </row>
    <row r="80" spans="1:24" hidden="1" x14ac:dyDescent="0.2">
      <c r="A80" s="35" t="s">
        <v>632</v>
      </c>
      <c r="B80" s="36" t="s">
        <v>47</v>
      </c>
      <c r="C80" s="36" t="s">
        <v>34</v>
      </c>
      <c r="D80" s="36" t="s">
        <v>2</v>
      </c>
      <c r="E80" s="36" t="s">
        <v>2</v>
      </c>
      <c r="F80" s="36" t="s">
        <v>3</v>
      </c>
      <c r="G80" s="36" t="s">
        <v>68</v>
      </c>
      <c r="H80" s="36" t="s">
        <v>36</v>
      </c>
      <c r="I80" s="37"/>
      <c r="J80" s="36" t="s">
        <v>64</v>
      </c>
      <c r="K80" s="36" t="s">
        <v>38</v>
      </c>
      <c r="L80" s="36" t="s">
        <v>93</v>
      </c>
      <c r="M80" s="36" t="s">
        <v>40</v>
      </c>
      <c r="N80" s="36" t="s">
        <v>41</v>
      </c>
      <c r="O80" s="37"/>
      <c r="P80" s="36" t="s">
        <v>41</v>
      </c>
      <c r="Q80" s="37"/>
      <c r="R80" s="36" t="s">
        <v>42</v>
      </c>
      <c r="S80" s="37"/>
      <c r="T80" s="36" t="s">
        <v>58</v>
      </c>
      <c r="U80" s="36" t="s">
        <v>44</v>
      </c>
      <c r="V80" s="37"/>
      <c r="W80" s="36" t="s">
        <v>60</v>
      </c>
      <c r="X80" s="36" t="s">
        <v>223</v>
      </c>
    </row>
    <row r="81" spans="1:24" hidden="1" x14ac:dyDescent="0.2">
      <c r="A81" s="35" t="s">
        <v>633</v>
      </c>
      <c r="B81" s="36" t="s">
        <v>47</v>
      </c>
      <c r="C81" s="36" t="s">
        <v>147</v>
      </c>
      <c r="D81" s="36" t="s">
        <v>2</v>
      </c>
      <c r="E81" s="36" t="s">
        <v>2</v>
      </c>
      <c r="F81" s="36" t="s">
        <v>2</v>
      </c>
      <c r="G81" s="36" t="s">
        <v>55</v>
      </c>
      <c r="H81" s="36" t="s">
        <v>36</v>
      </c>
      <c r="I81" s="37"/>
      <c r="J81" s="36" t="s">
        <v>64</v>
      </c>
      <c r="K81" s="36" t="s">
        <v>57</v>
      </c>
      <c r="L81" s="36" t="s">
        <v>39</v>
      </c>
      <c r="M81" s="36" t="s">
        <v>65</v>
      </c>
      <c r="N81" s="36" t="s">
        <v>41</v>
      </c>
      <c r="O81" s="37"/>
      <c r="P81" s="36" t="s">
        <v>41</v>
      </c>
      <c r="Q81" s="37"/>
      <c r="R81" s="36" t="s">
        <v>42</v>
      </c>
      <c r="S81" s="37"/>
      <c r="T81" s="36" t="s">
        <v>58</v>
      </c>
      <c r="U81" s="36" t="s">
        <v>44</v>
      </c>
      <c r="V81" s="37"/>
      <c r="W81" s="36" t="s">
        <v>60</v>
      </c>
      <c r="X81" s="36" t="s">
        <v>447</v>
      </c>
    </row>
    <row r="82" spans="1:24" hidden="1" x14ac:dyDescent="0.2">
      <c r="A82" s="35" t="s">
        <v>634</v>
      </c>
      <c r="B82" s="36" t="s">
        <v>47</v>
      </c>
      <c r="C82" s="36" t="s">
        <v>62</v>
      </c>
      <c r="D82" s="36" t="s">
        <v>3</v>
      </c>
      <c r="E82" s="36" t="s">
        <v>3</v>
      </c>
      <c r="F82" s="36" t="s">
        <v>3</v>
      </c>
      <c r="G82" s="36" t="s">
        <v>63</v>
      </c>
      <c r="H82" s="36" t="s">
        <v>36</v>
      </c>
      <c r="I82" s="37"/>
      <c r="J82" s="36" t="s">
        <v>64</v>
      </c>
      <c r="K82" s="36" t="s">
        <v>50</v>
      </c>
      <c r="L82" s="36" t="s">
        <v>51</v>
      </c>
      <c r="M82" s="36" t="s">
        <v>40</v>
      </c>
      <c r="N82" s="36" t="s">
        <v>41</v>
      </c>
      <c r="O82" s="37"/>
      <c r="P82" s="36" t="s">
        <v>41</v>
      </c>
      <c r="Q82" s="37"/>
      <c r="R82" s="36" t="s">
        <v>42</v>
      </c>
      <c r="S82" s="37"/>
      <c r="T82" s="36" t="s">
        <v>52</v>
      </c>
      <c r="U82" s="36" t="s">
        <v>44</v>
      </c>
      <c r="V82" s="37"/>
      <c r="W82" s="36" t="s">
        <v>106</v>
      </c>
      <c r="X82" s="36" t="s">
        <v>635</v>
      </c>
    </row>
    <row r="83" spans="1:24" hidden="1" x14ac:dyDescent="0.2">
      <c r="A83" s="35" t="s">
        <v>636</v>
      </c>
      <c r="B83" s="36" t="s">
        <v>47</v>
      </c>
      <c r="C83" s="36" t="s">
        <v>151</v>
      </c>
      <c r="D83" s="36" t="s">
        <v>2</v>
      </c>
      <c r="E83" s="36" t="s">
        <v>2</v>
      </c>
      <c r="F83" s="36" t="s">
        <v>2</v>
      </c>
      <c r="G83" s="36" t="s">
        <v>68</v>
      </c>
      <c r="H83" s="36" t="s">
        <v>36</v>
      </c>
      <c r="I83" s="37"/>
      <c r="J83" s="36" t="s">
        <v>56</v>
      </c>
      <c r="K83" s="36" t="s">
        <v>57</v>
      </c>
      <c r="L83" s="36" t="s">
        <v>39</v>
      </c>
      <c r="M83" s="36" t="s">
        <v>65</v>
      </c>
      <c r="N83" s="36" t="s">
        <v>41</v>
      </c>
      <c r="O83" s="37"/>
      <c r="P83" s="36" t="s">
        <v>41</v>
      </c>
      <c r="Q83" s="37"/>
      <c r="R83" s="36" t="s">
        <v>42</v>
      </c>
      <c r="S83" s="37"/>
      <c r="T83" s="36" t="s">
        <v>58</v>
      </c>
      <c r="U83" s="36" t="s">
        <v>74</v>
      </c>
      <c r="V83" s="37"/>
      <c r="W83" s="36" t="s">
        <v>260</v>
      </c>
      <c r="X83" s="36" t="s">
        <v>637</v>
      </c>
    </row>
    <row r="84" spans="1:24" hidden="1" x14ac:dyDescent="0.2">
      <c r="A84" s="35" t="s">
        <v>638</v>
      </c>
      <c r="B84" s="36" t="s">
        <v>33</v>
      </c>
      <c r="C84" s="36" t="s">
        <v>62</v>
      </c>
      <c r="D84" s="36" t="s">
        <v>1</v>
      </c>
      <c r="E84" s="36" t="s">
        <v>1</v>
      </c>
      <c r="F84" s="36" t="s">
        <v>2</v>
      </c>
      <c r="G84" s="36" t="s">
        <v>68</v>
      </c>
      <c r="H84" s="36" t="s">
        <v>36</v>
      </c>
      <c r="I84" s="37"/>
      <c r="J84" s="36" t="s">
        <v>64</v>
      </c>
      <c r="K84" s="36" t="s">
        <v>57</v>
      </c>
      <c r="L84" s="36" t="s">
        <v>39</v>
      </c>
      <c r="M84" s="36" t="s">
        <v>103</v>
      </c>
      <c r="N84" s="36" t="s">
        <v>41</v>
      </c>
      <c r="O84" s="37"/>
      <c r="P84" s="36" t="s">
        <v>41</v>
      </c>
      <c r="Q84" s="37"/>
      <c r="R84" s="36" t="s">
        <v>42</v>
      </c>
      <c r="S84" s="37"/>
      <c r="T84" s="36" t="s">
        <v>58</v>
      </c>
      <c r="U84" s="36" t="s">
        <v>44</v>
      </c>
      <c r="V84" s="37"/>
      <c r="W84" s="36" t="s">
        <v>53</v>
      </c>
      <c r="X84" s="36" t="s">
        <v>639</v>
      </c>
    </row>
    <row r="85" spans="1:24" hidden="1" x14ac:dyDescent="0.2">
      <c r="A85" s="35" t="s">
        <v>640</v>
      </c>
      <c r="B85" s="36" t="s">
        <v>33</v>
      </c>
      <c r="C85" s="36" t="s">
        <v>62</v>
      </c>
      <c r="D85" s="36" t="s">
        <v>2</v>
      </c>
      <c r="E85" s="36" t="s">
        <v>1</v>
      </c>
      <c r="F85" s="36" t="s">
        <v>1</v>
      </c>
      <c r="G85" s="36" t="s">
        <v>55</v>
      </c>
      <c r="H85" s="36" t="s">
        <v>36</v>
      </c>
      <c r="I85" s="37"/>
      <c r="J85" s="36" t="s">
        <v>64</v>
      </c>
      <c r="K85" s="36" t="s">
        <v>50</v>
      </c>
      <c r="L85" s="36" t="s">
        <v>39</v>
      </c>
      <c r="M85" s="36" t="s">
        <v>40</v>
      </c>
      <c r="N85" s="36" t="s">
        <v>41</v>
      </c>
      <c r="O85" s="37"/>
      <c r="P85" s="36" t="s">
        <v>41</v>
      </c>
      <c r="Q85" s="37"/>
      <c r="R85" s="36" t="s">
        <v>42</v>
      </c>
      <c r="S85" s="37"/>
      <c r="T85" s="36" t="s">
        <v>58</v>
      </c>
      <c r="U85" s="36" t="s">
        <v>44</v>
      </c>
      <c r="V85" s="37"/>
      <c r="W85" s="36" t="s">
        <v>60</v>
      </c>
      <c r="X85" s="36" t="s">
        <v>641</v>
      </c>
    </row>
    <row r="86" spans="1:24" hidden="1" x14ac:dyDescent="0.2">
      <c r="A86" s="35" t="s">
        <v>642</v>
      </c>
      <c r="B86" s="36" t="s">
        <v>47</v>
      </c>
      <c r="C86" s="36" t="s">
        <v>151</v>
      </c>
      <c r="D86" s="36" t="s">
        <v>1</v>
      </c>
      <c r="E86" s="36" t="s">
        <v>1</v>
      </c>
      <c r="F86" s="36" t="s">
        <v>1</v>
      </c>
      <c r="G86" s="36" t="s">
        <v>55</v>
      </c>
      <c r="H86" s="36" t="s">
        <v>36</v>
      </c>
      <c r="I86" s="37"/>
      <c r="J86" s="36" t="s">
        <v>64</v>
      </c>
      <c r="K86" s="36" t="s">
        <v>57</v>
      </c>
      <c r="L86" s="36" t="s">
        <v>39</v>
      </c>
      <c r="M86" s="36" t="s">
        <v>65</v>
      </c>
      <c r="N86" s="36" t="s">
        <v>41</v>
      </c>
      <c r="O86" s="37"/>
      <c r="P86" s="36" t="s">
        <v>41</v>
      </c>
      <c r="Q86" s="37"/>
      <c r="R86" s="36" t="s">
        <v>42</v>
      </c>
      <c r="S86" s="37"/>
      <c r="T86" s="36" t="s">
        <v>58</v>
      </c>
      <c r="U86" s="36" t="s">
        <v>44</v>
      </c>
      <c r="V86" s="37"/>
      <c r="W86" s="36" t="s">
        <v>60</v>
      </c>
      <c r="X86" s="36" t="s">
        <v>643</v>
      </c>
    </row>
    <row r="87" spans="1:24" hidden="1" x14ac:dyDescent="0.2">
      <c r="A87" s="35" t="s">
        <v>644</v>
      </c>
      <c r="B87" s="36" t="s">
        <v>47</v>
      </c>
      <c r="C87" s="36" t="s">
        <v>151</v>
      </c>
      <c r="D87" s="36" t="s">
        <v>2</v>
      </c>
      <c r="E87" s="36" t="s">
        <v>1</v>
      </c>
      <c r="F87" s="36" t="s">
        <v>1</v>
      </c>
      <c r="G87" s="36" t="s">
        <v>63</v>
      </c>
      <c r="H87" s="36" t="s">
        <v>36</v>
      </c>
      <c r="I87" s="37"/>
      <c r="J87" s="36" t="s">
        <v>56</v>
      </c>
      <c r="K87" s="36" t="s">
        <v>50</v>
      </c>
      <c r="L87" s="36" t="s">
        <v>104</v>
      </c>
      <c r="M87" s="36" t="s">
        <v>40</v>
      </c>
      <c r="N87" s="36" t="s">
        <v>41</v>
      </c>
      <c r="O87" s="37"/>
      <c r="P87" s="36" t="s">
        <v>41</v>
      </c>
      <c r="Q87" s="37"/>
      <c r="R87" s="36" t="s">
        <v>42</v>
      </c>
      <c r="S87" s="37"/>
      <c r="T87" s="36" t="s">
        <v>52</v>
      </c>
      <c r="U87" s="36" t="s">
        <v>74</v>
      </c>
      <c r="V87" s="37"/>
      <c r="W87" s="36" t="s">
        <v>53</v>
      </c>
      <c r="X87" s="36" t="s">
        <v>645</v>
      </c>
    </row>
    <row r="88" spans="1:24" hidden="1" x14ac:dyDescent="0.2">
      <c r="A88" s="35" t="s">
        <v>646</v>
      </c>
      <c r="B88" s="36" t="s">
        <v>47</v>
      </c>
      <c r="C88" s="36" t="s">
        <v>99</v>
      </c>
      <c r="D88" s="36" t="s">
        <v>3</v>
      </c>
      <c r="E88" s="36" t="s">
        <v>2</v>
      </c>
      <c r="F88" s="36" t="s">
        <v>2</v>
      </c>
      <c r="G88" s="36" t="s">
        <v>68</v>
      </c>
      <c r="H88" s="36" t="s">
        <v>36</v>
      </c>
      <c r="I88" s="37"/>
      <c r="J88" s="36" t="s">
        <v>37</v>
      </c>
      <c r="K88" s="36" t="s">
        <v>79</v>
      </c>
      <c r="L88" s="36" t="s">
        <v>39</v>
      </c>
      <c r="M88" s="36" t="s">
        <v>647</v>
      </c>
      <c r="N88" s="36" t="s">
        <v>41</v>
      </c>
      <c r="O88" s="37"/>
      <c r="P88" s="36" t="s">
        <v>41</v>
      </c>
      <c r="Q88" s="37"/>
      <c r="R88" s="36" t="s">
        <v>42</v>
      </c>
      <c r="S88" s="37"/>
      <c r="T88" s="36" t="s">
        <v>58</v>
      </c>
      <c r="U88" s="36" t="s">
        <v>59</v>
      </c>
      <c r="V88" s="37"/>
      <c r="W88" s="36" t="s">
        <v>45</v>
      </c>
      <c r="X88" s="36" t="s">
        <v>648</v>
      </c>
    </row>
    <row r="89" spans="1:24" hidden="1" x14ac:dyDescent="0.2">
      <c r="A89" s="35" t="s">
        <v>649</v>
      </c>
      <c r="B89" s="36" t="s">
        <v>33</v>
      </c>
      <c r="C89" s="36" t="s">
        <v>62</v>
      </c>
      <c r="D89" s="36" t="s">
        <v>3</v>
      </c>
      <c r="E89" s="36" t="s">
        <v>2</v>
      </c>
      <c r="F89" s="36" t="s">
        <v>91</v>
      </c>
      <c r="G89" s="36" t="s">
        <v>35</v>
      </c>
      <c r="H89" s="36" t="s">
        <v>48</v>
      </c>
      <c r="I89" s="36" t="s">
        <v>650</v>
      </c>
      <c r="J89" s="36" t="s">
        <v>37</v>
      </c>
      <c r="K89" s="36" t="s">
        <v>38</v>
      </c>
      <c r="L89" s="36" t="s">
        <v>51</v>
      </c>
      <c r="M89" s="36" t="s">
        <v>65</v>
      </c>
      <c r="N89" s="36" t="s">
        <v>41</v>
      </c>
      <c r="O89" s="37"/>
      <c r="P89" s="36" t="s">
        <v>41</v>
      </c>
      <c r="Q89" s="37"/>
      <c r="R89" s="36" t="s">
        <v>42</v>
      </c>
      <c r="S89" s="37"/>
      <c r="T89" s="36" t="s">
        <v>105</v>
      </c>
      <c r="U89" s="36" t="s">
        <v>74</v>
      </c>
      <c r="V89" s="37"/>
      <c r="W89" s="36" t="s">
        <v>45</v>
      </c>
      <c r="X89" s="36" t="s">
        <v>651</v>
      </c>
    </row>
    <row r="90" spans="1:24" hidden="1" x14ac:dyDescent="0.2">
      <c r="A90" s="35" t="s">
        <v>652</v>
      </c>
      <c r="B90" s="36" t="s">
        <v>33</v>
      </c>
      <c r="C90" s="36" t="s">
        <v>99</v>
      </c>
      <c r="D90" s="36" t="s">
        <v>1</v>
      </c>
      <c r="E90" s="36" t="s">
        <v>3</v>
      </c>
      <c r="F90" s="36" t="s">
        <v>91</v>
      </c>
      <c r="G90" s="36" t="s">
        <v>35</v>
      </c>
      <c r="H90" s="36" t="s">
        <v>48</v>
      </c>
      <c r="I90" s="36" t="s">
        <v>653</v>
      </c>
      <c r="J90" s="36" t="s">
        <v>64</v>
      </c>
      <c r="K90" s="36" t="s">
        <v>79</v>
      </c>
      <c r="L90" s="36" t="s">
        <v>104</v>
      </c>
      <c r="M90" s="36" t="s">
        <v>647</v>
      </c>
      <c r="N90" s="36" t="s">
        <v>41</v>
      </c>
      <c r="O90" s="37"/>
      <c r="P90" s="36" t="s">
        <v>41</v>
      </c>
      <c r="Q90" s="37"/>
      <c r="R90" s="36" t="s">
        <v>42</v>
      </c>
      <c r="S90" s="37"/>
      <c r="T90" s="36" t="s">
        <v>114</v>
      </c>
      <c r="U90" s="36" t="s">
        <v>59</v>
      </c>
      <c r="V90" s="37"/>
      <c r="W90" s="36" t="s">
        <v>45</v>
      </c>
      <c r="X90" s="36" t="s">
        <v>654</v>
      </c>
    </row>
    <row r="91" spans="1:24" hidden="1" x14ac:dyDescent="0.2">
      <c r="A91" s="35" t="s">
        <v>655</v>
      </c>
      <c r="B91" s="36" t="s">
        <v>33</v>
      </c>
      <c r="C91" s="36" t="s">
        <v>151</v>
      </c>
      <c r="D91" s="36" t="s">
        <v>1</v>
      </c>
      <c r="E91" s="36" t="s">
        <v>91</v>
      </c>
      <c r="F91" s="36" t="s">
        <v>91</v>
      </c>
      <c r="G91" s="36" t="s">
        <v>35</v>
      </c>
      <c r="H91" s="36" t="s">
        <v>48</v>
      </c>
      <c r="I91" s="36" t="s">
        <v>656</v>
      </c>
      <c r="J91" s="36" t="s">
        <v>64</v>
      </c>
      <c r="K91" s="36" t="s">
        <v>79</v>
      </c>
      <c r="L91" s="36" t="s">
        <v>104</v>
      </c>
      <c r="M91" s="36" t="s">
        <v>647</v>
      </c>
      <c r="N91" s="36" t="s">
        <v>41</v>
      </c>
      <c r="O91" s="37"/>
      <c r="P91" s="36" t="s">
        <v>41</v>
      </c>
      <c r="Q91" s="37"/>
      <c r="R91" s="36" t="s">
        <v>42</v>
      </c>
      <c r="S91" s="37"/>
      <c r="T91" s="36" t="s">
        <v>114</v>
      </c>
      <c r="U91" s="36" t="s">
        <v>44</v>
      </c>
      <c r="V91" s="37"/>
      <c r="W91" s="36" t="s">
        <v>45</v>
      </c>
      <c r="X91" s="36" t="s">
        <v>657</v>
      </c>
    </row>
    <row r="92" spans="1:24" hidden="1" x14ac:dyDescent="0.2">
      <c r="A92" s="35" t="s">
        <v>658</v>
      </c>
      <c r="B92" s="36" t="s">
        <v>33</v>
      </c>
      <c r="C92" s="36" t="s">
        <v>99</v>
      </c>
      <c r="D92" s="36" t="s">
        <v>3</v>
      </c>
      <c r="E92" s="36" t="s">
        <v>91</v>
      </c>
      <c r="F92" s="36" t="s">
        <v>91</v>
      </c>
      <c r="G92" s="36" t="s">
        <v>35</v>
      </c>
      <c r="H92" s="36" t="s">
        <v>48</v>
      </c>
      <c r="I92" s="36" t="s">
        <v>659</v>
      </c>
      <c r="J92" s="36" t="s">
        <v>64</v>
      </c>
      <c r="K92" s="36" t="s">
        <v>50</v>
      </c>
      <c r="L92" s="36" t="s">
        <v>122</v>
      </c>
      <c r="M92" s="36" t="s">
        <v>40</v>
      </c>
      <c r="N92" s="36" t="s">
        <v>41</v>
      </c>
      <c r="O92" s="37"/>
      <c r="P92" s="36" t="s">
        <v>41</v>
      </c>
      <c r="Q92" s="37"/>
      <c r="R92" s="36" t="s">
        <v>42</v>
      </c>
      <c r="S92" s="37"/>
      <c r="T92" s="36" t="s">
        <v>114</v>
      </c>
      <c r="U92" s="36" t="s">
        <v>74</v>
      </c>
      <c r="V92" s="37"/>
      <c r="W92" s="36" t="s">
        <v>77</v>
      </c>
      <c r="X92" s="36" t="s">
        <v>660</v>
      </c>
    </row>
    <row r="93" spans="1:24" hidden="1" x14ac:dyDescent="0.2">
      <c r="A93" s="35" t="s">
        <v>661</v>
      </c>
      <c r="B93" s="36" t="s">
        <v>33</v>
      </c>
      <c r="C93" s="36" t="s">
        <v>62</v>
      </c>
      <c r="D93" s="36" t="s">
        <v>2</v>
      </c>
      <c r="E93" s="36" t="s">
        <v>1</v>
      </c>
      <c r="F93" s="36" t="s">
        <v>2</v>
      </c>
      <c r="G93" s="36" t="s">
        <v>68</v>
      </c>
      <c r="H93" s="36" t="s">
        <v>36</v>
      </c>
      <c r="I93" s="37"/>
      <c r="J93" s="36" t="s">
        <v>37</v>
      </c>
      <c r="K93" s="36" t="s">
        <v>38</v>
      </c>
      <c r="L93" s="36" t="s">
        <v>39</v>
      </c>
      <c r="M93" s="36" t="s">
        <v>65</v>
      </c>
      <c r="N93" s="36" t="s">
        <v>41</v>
      </c>
      <c r="O93" s="37"/>
      <c r="P93" s="36" t="s">
        <v>41</v>
      </c>
      <c r="Q93" s="37"/>
      <c r="R93" s="36" t="s">
        <v>42</v>
      </c>
      <c r="S93" s="37"/>
      <c r="T93" s="36" t="s">
        <v>52</v>
      </c>
      <c r="U93" s="36" t="s">
        <v>44</v>
      </c>
      <c r="V93" s="37"/>
      <c r="W93" s="36" t="s">
        <v>53</v>
      </c>
      <c r="X93" s="36" t="s">
        <v>662</v>
      </c>
    </row>
    <row r="94" spans="1:24" hidden="1" x14ac:dyDescent="0.2">
      <c r="A94" s="35" t="s">
        <v>663</v>
      </c>
      <c r="B94" s="36" t="s">
        <v>47</v>
      </c>
      <c r="C94" s="36" t="s">
        <v>151</v>
      </c>
      <c r="D94" s="36" t="s">
        <v>2</v>
      </c>
      <c r="E94" s="36" t="s">
        <v>3</v>
      </c>
      <c r="F94" s="36" t="s">
        <v>3</v>
      </c>
      <c r="G94" s="36" t="s">
        <v>63</v>
      </c>
      <c r="H94" s="36" t="s">
        <v>36</v>
      </c>
      <c r="I94" s="37"/>
      <c r="J94" s="36" t="s">
        <v>64</v>
      </c>
      <c r="K94" s="36" t="s">
        <v>252</v>
      </c>
      <c r="L94" s="36" t="s">
        <v>130</v>
      </c>
      <c r="M94" s="36" t="s">
        <v>40</v>
      </c>
      <c r="N94" s="36" t="s">
        <v>41</v>
      </c>
      <c r="O94" s="37"/>
      <c r="P94" s="36" t="s">
        <v>41</v>
      </c>
      <c r="Q94" s="37"/>
      <c r="R94" s="36" t="s">
        <v>42</v>
      </c>
      <c r="S94" s="37"/>
      <c r="T94" s="36" t="s">
        <v>58</v>
      </c>
      <c r="U94" s="36" t="s">
        <v>74</v>
      </c>
      <c r="V94" s="37"/>
      <c r="W94" s="36" t="s">
        <v>106</v>
      </c>
      <c r="X94" s="36" t="s">
        <v>664</v>
      </c>
    </row>
    <row r="95" spans="1:24" hidden="1" x14ac:dyDescent="0.2">
      <c r="A95" s="35" t="s">
        <v>665</v>
      </c>
      <c r="B95" s="36" t="s">
        <v>47</v>
      </c>
      <c r="C95" s="36" t="s">
        <v>99</v>
      </c>
      <c r="D95" s="36" t="s">
        <v>1</v>
      </c>
      <c r="E95" s="36" t="s">
        <v>1</v>
      </c>
      <c r="F95" s="36" t="s">
        <v>2</v>
      </c>
      <c r="G95" s="36" t="s">
        <v>68</v>
      </c>
      <c r="H95" s="36" t="s">
        <v>36</v>
      </c>
      <c r="I95" s="37"/>
      <c r="J95" s="36" t="s">
        <v>64</v>
      </c>
      <c r="K95" s="36" t="s">
        <v>76</v>
      </c>
      <c r="L95" s="36" t="s">
        <v>130</v>
      </c>
      <c r="M95" s="36" t="s">
        <v>65</v>
      </c>
      <c r="N95" s="36" t="s">
        <v>41</v>
      </c>
      <c r="O95" s="37"/>
      <c r="P95" s="36" t="s">
        <v>41</v>
      </c>
      <c r="Q95" s="37"/>
      <c r="R95" s="36" t="s">
        <v>42</v>
      </c>
      <c r="S95" s="37"/>
      <c r="T95" s="36" t="s">
        <v>114</v>
      </c>
      <c r="U95" s="36" t="s">
        <v>44</v>
      </c>
      <c r="V95" s="37"/>
      <c r="W95" s="36" t="s">
        <v>45</v>
      </c>
      <c r="X95" s="36" t="s">
        <v>666</v>
      </c>
    </row>
    <row r="96" spans="1:24" hidden="1" x14ac:dyDescent="0.2">
      <c r="A96" s="35" t="s">
        <v>667</v>
      </c>
      <c r="B96" s="36" t="s">
        <v>47</v>
      </c>
      <c r="C96" s="36" t="s">
        <v>147</v>
      </c>
      <c r="D96" s="36" t="s">
        <v>3</v>
      </c>
      <c r="E96" s="36" t="s">
        <v>3</v>
      </c>
      <c r="F96" s="36" t="s">
        <v>2</v>
      </c>
      <c r="G96" s="36" t="s">
        <v>68</v>
      </c>
      <c r="H96" s="36" t="s">
        <v>36</v>
      </c>
      <c r="I96" s="37"/>
      <c r="J96" s="36" t="s">
        <v>64</v>
      </c>
      <c r="K96" s="36" t="s">
        <v>50</v>
      </c>
      <c r="L96" s="36" t="s">
        <v>335</v>
      </c>
      <c r="M96" s="36" t="s">
        <v>65</v>
      </c>
      <c r="N96" s="36" t="s">
        <v>41</v>
      </c>
      <c r="O96" s="37"/>
      <c r="P96" s="36" t="s">
        <v>41</v>
      </c>
      <c r="Q96" s="37"/>
      <c r="R96" s="36" t="s">
        <v>42</v>
      </c>
      <c r="S96" s="37"/>
      <c r="T96" s="36" t="s">
        <v>58</v>
      </c>
      <c r="U96" s="36" t="s">
        <v>74</v>
      </c>
      <c r="V96" s="37"/>
      <c r="W96" s="36" t="s">
        <v>77</v>
      </c>
      <c r="X96" s="36" t="s">
        <v>668</v>
      </c>
    </row>
    <row r="97" spans="1:24" hidden="1" x14ac:dyDescent="0.2">
      <c r="A97" s="35" t="s">
        <v>669</v>
      </c>
      <c r="B97" s="36" t="s">
        <v>47</v>
      </c>
      <c r="C97" s="36" t="s">
        <v>151</v>
      </c>
      <c r="D97" s="36" t="s">
        <v>3</v>
      </c>
      <c r="E97" s="36" t="s">
        <v>2</v>
      </c>
      <c r="F97" s="36" t="s">
        <v>2</v>
      </c>
      <c r="G97" s="36" t="s">
        <v>68</v>
      </c>
      <c r="H97" s="36" t="s">
        <v>36</v>
      </c>
      <c r="I97" s="37"/>
      <c r="J97" s="36" t="s">
        <v>37</v>
      </c>
      <c r="K97" s="36" t="s">
        <v>38</v>
      </c>
      <c r="L97" s="36" t="s">
        <v>70</v>
      </c>
      <c r="M97" s="36" t="s">
        <v>65</v>
      </c>
      <c r="N97" s="36" t="s">
        <v>41</v>
      </c>
      <c r="O97" s="37"/>
      <c r="P97" s="36" t="s">
        <v>41</v>
      </c>
      <c r="Q97" s="37"/>
      <c r="R97" s="36" t="s">
        <v>42</v>
      </c>
      <c r="S97" s="37"/>
      <c r="T97" s="36" t="s">
        <v>105</v>
      </c>
      <c r="U97" s="36" t="s">
        <v>44</v>
      </c>
      <c r="V97" s="37"/>
      <c r="W97" s="36" t="s">
        <v>106</v>
      </c>
      <c r="X97" s="36" t="s">
        <v>670</v>
      </c>
    </row>
    <row r="98" spans="1:24" hidden="1" x14ac:dyDescent="0.2">
      <c r="A98" s="35" t="s">
        <v>671</v>
      </c>
      <c r="B98" s="36" t="s">
        <v>47</v>
      </c>
      <c r="C98" s="36" t="s">
        <v>99</v>
      </c>
      <c r="D98" s="36" t="s">
        <v>2</v>
      </c>
      <c r="E98" s="36" t="s">
        <v>2</v>
      </c>
      <c r="F98" s="36" t="s">
        <v>2</v>
      </c>
      <c r="G98" s="36" t="s">
        <v>35</v>
      </c>
      <c r="H98" s="36" t="s">
        <v>48</v>
      </c>
      <c r="I98" s="37"/>
      <c r="J98" s="36" t="s">
        <v>56</v>
      </c>
      <c r="K98" s="36" t="s">
        <v>50</v>
      </c>
      <c r="L98" s="36" t="s">
        <v>39</v>
      </c>
      <c r="M98" s="36" t="s">
        <v>40</v>
      </c>
      <c r="N98" s="36" t="s">
        <v>41</v>
      </c>
      <c r="O98" s="37"/>
      <c r="P98" s="36" t="s">
        <v>41</v>
      </c>
      <c r="Q98" s="37"/>
      <c r="R98" s="36" t="s">
        <v>42</v>
      </c>
      <c r="S98" s="37"/>
      <c r="T98" s="36" t="s">
        <v>43</v>
      </c>
      <c r="U98" s="36" t="s">
        <v>74</v>
      </c>
      <c r="V98" s="37"/>
      <c r="W98" s="36" t="s">
        <v>106</v>
      </c>
      <c r="X98" s="36" t="s">
        <v>672</v>
      </c>
    </row>
    <row r="99" spans="1:24" hidden="1" x14ac:dyDescent="0.2">
      <c r="A99" s="35" t="s">
        <v>673</v>
      </c>
      <c r="B99" s="36" t="s">
        <v>47</v>
      </c>
      <c r="C99" s="36" t="s">
        <v>34</v>
      </c>
      <c r="D99" s="36" t="s">
        <v>3</v>
      </c>
      <c r="E99" s="36" t="s">
        <v>3</v>
      </c>
      <c r="F99" s="36" t="s">
        <v>91</v>
      </c>
      <c r="G99" s="36" t="s">
        <v>35</v>
      </c>
      <c r="H99" s="36" t="s">
        <v>48</v>
      </c>
      <c r="I99" s="36" t="s">
        <v>674</v>
      </c>
      <c r="J99" s="36" t="s">
        <v>64</v>
      </c>
      <c r="K99" s="36" t="s">
        <v>69</v>
      </c>
      <c r="L99" s="36" t="s">
        <v>80</v>
      </c>
      <c r="M99" s="36" t="s">
        <v>65</v>
      </c>
      <c r="N99" s="36" t="s">
        <v>94</v>
      </c>
      <c r="O99" s="36" t="s">
        <v>675</v>
      </c>
      <c r="P99" s="36" t="s">
        <v>41</v>
      </c>
      <c r="Q99" s="37"/>
      <c r="R99" s="36" t="s">
        <v>94</v>
      </c>
      <c r="S99" s="36" t="s">
        <v>676</v>
      </c>
      <c r="T99" s="36" t="s">
        <v>114</v>
      </c>
      <c r="U99" s="36" t="s">
        <v>74</v>
      </c>
      <c r="V99" s="37"/>
      <c r="W99" s="36" t="s">
        <v>106</v>
      </c>
      <c r="X99" s="36" t="s">
        <v>677</v>
      </c>
    </row>
    <row r="100" spans="1:24" hidden="1" x14ac:dyDescent="0.2">
      <c r="A100" s="35" t="s">
        <v>678</v>
      </c>
      <c r="B100" s="36" t="s">
        <v>47</v>
      </c>
      <c r="C100" s="36" t="s">
        <v>34</v>
      </c>
      <c r="D100" s="36" t="s">
        <v>1</v>
      </c>
      <c r="E100" s="36" t="s">
        <v>2</v>
      </c>
      <c r="F100" s="36" t="s">
        <v>2</v>
      </c>
      <c r="G100" s="36" t="s">
        <v>68</v>
      </c>
      <c r="H100" s="36" t="s">
        <v>36</v>
      </c>
      <c r="I100" s="37"/>
      <c r="J100" s="36" t="s">
        <v>37</v>
      </c>
      <c r="K100" s="36" t="s">
        <v>50</v>
      </c>
      <c r="L100" s="36" t="s">
        <v>104</v>
      </c>
      <c r="M100" s="36" t="s">
        <v>647</v>
      </c>
      <c r="N100" s="36" t="s">
        <v>41</v>
      </c>
      <c r="O100" s="37"/>
      <c r="P100" s="36" t="s">
        <v>41</v>
      </c>
      <c r="Q100" s="37"/>
      <c r="R100" s="36" t="s">
        <v>42</v>
      </c>
      <c r="S100" s="37"/>
      <c r="T100" s="36" t="s">
        <v>58</v>
      </c>
      <c r="U100" s="36" t="s">
        <v>44</v>
      </c>
      <c r="V100" s="37"/>
      <c r="W100" s="36" t="s">
        <v>45</v>
      </c>
      <c r="X100" s="36" t="s">
        <v>679</v>
      </c>
    </row>
    <row r="101" spans="1:24" hidden="1" x14ac:dyDescent="0.2">
      <c r="A101" s="35" t="s">
        <v>680</v>
      </c>
      <c r="B101" s="36" t="s">
        <v>47</v>
      </c>
      <c r="C101" s="36" t="s">
        <v>62</v>
      </c>
      <c r="D101" s="36" t="s">
        <v>1</v>
      </c>
      <c r="E101" s="36" t="s">
        <v>1</v>
      </c>
      <c r="F101" s="36" t="s">
        <v>2</v>
      </c>
      <c r="G101" s="36" t="s">
        <v>55</v>
      </c>
      <c r="H101" s="36" t="s">
        <v>36</v>
      </c>
      <c r="I101" s="37"/>
      <c r="J101" s="36" t="s">
        <v>64</v>
      </c>
      <c r="K101" s="36" t="s">
        <v>57</v>
      </c>
      <c r="L101" s="36" t="s">
        <v>39</v>
      </c>
      <c r="M101" s="36" t="s">
        <v>40</v>
      </c>
      <c r="N101" s="36" t="s">
        <v>41</v>
      </c>
      <c r="O101" s="37"/>
      <c r="P101" s="36" t="s">
        <v>41</v>
      </c>
      <c r="Q101" s="37"/>
      <c r="R101" s="36" t="s">
        <v>42</v>
      </c>
      <c r="S101" s="37"/>
      <c r="T101" s="36" t="s">
        <v>58</v>
      </c>
      <c r="U101" s="36" t="s">
        <v>44</v>
      </c>
      <c r="V101" s="37"/>
      <c r="W101" s="36" t="s">
        <v>77</v>
      </c>
      <c r="X101" s="36" t="s">
        <v>681</v>
      </c>
    </row>
    <row r="102" spans="1:24" hidden="1" x14ac:dyDescent="0.2">
      <c r="A102" s="35" t="s">
        <v>682</v>
      </c>
      <c r="B102" s="36" t="s">
        <v>47</v>
      </c>
      <c r="C102" s="36" t="s">
        <v>151</v>
      </c>
      <c r="D102" s="36" t="s">
        <v>1</v>
      </c>
      <c r="E102" s="36" t="s">
        <v>1</v>
      </c>
      <c r="F102" s="36" t="s">
        <v>1</v>
      </c>
      <c r="G102" s="36" t="s">
        <v>55</v>
      </c>
      <c r="H102" s="36" t="s">
        <v>36</v>
      </c>
      <c r="I102" s="37"/>
      <c r="J102" s="36" t="s">
        <v>64</v>
      </c>
      <c r="K102" s="36" t="s">
        <v>57</v>
      </c>
      <c r="L102" s="36" t="s">
        <v>39</v>
      </c>
      <c r="M102" s="36" t="s">
        <v>145</v>
      </c>
      <c r="N102" s="36" t="s">
        <v>41</v>
      </c>
      <c r="O102" s="37"/>
      <c r="P102" s="36" t="s">
        <v>41</v>
      </c>
      <c r="Q102" s="37"/>
      <c r="R102" s="36" t="s">
        <v>42</v>
      </c>
      <c r="S102" s="37"/>
      <c r="T102" s="36" t="s">
        <v>58</v>
      </c>
      <c r="U102" s="36" t="s">
        <v>44</v>
      </c>
      <c r="V102" s="37"/>
      <c r="W102" s="36" t="s">
        <v>53</v>
      </c>
      <c r="X102" s="36" t="s">
        <v>103</v>
      </c>
    </row>
    <row r="103" spans="1:24" hidden="1" x14ac:dyDescent="0.2">
      <c r="A103" s="35" t="s">
        <v>683</v>
      </c>
      <c r="B103" s="36" t="s">
        <v>47</v>
      </c>
      <c r="C103" s="36" t="s">
        <v>62</v>
      </c>
      <c r="D103" s="36" t="s">
        <v>2</v>
      </c>
      <c r="E103" s="36" t="s">
        <v>2</v>
      </c>
      <c r="F103" s="36" t="s">
        <v>2</v>
      </c>
      <c r="G103" s="36" t="s">
        <v>68</v>
      </c>
      <c r="H103" s="36" t="s">
        <v>36</v>
      </c>
      <c r="I103" s="37"/>
      <c r="J103" s="36" t="s">
        <v>37</v>
      </c>
      <c r="K103" s="36" t="s">
        <v>50</v>
      </c>
      <c r="L103" s="36" t="s">
        <v>104</v>
      </c>
      <c r="M103" s="36" t="s">
        <v>40</v>
      </c>
      <c r="N103" s="36" t="s">
        <v>41</v>
      </c>
      <c r="O103" s="37"/>
      <c r="P103" s="36" t="s">
        <v>41</v>
      </c>
      <c r="Q103" s="37"/>
      <c r="R103" s="36" t="s">
        <v>42</v>
      </c>
      <c r="S103" s="37"/>
      <c r="T103" s="36" t="s">
        <v>58</v>
      </c>
      <c r="U103" s="36" t="s">
        <v>44</v>
      </c>
      <c r="V103" s="37"/>
      <c r="W103" s="36" t="s">
        <v>77</v>
      </c>
      <c r="X103" s="36" t="s">
        <v>684</v>
      </c>
    </row>
    <row r="104" spans="1:24" hidden="1" x14ac:dyDescent="0.2">
      <c r="A104" s="35" t="s">
        <v>685</v>
      </c>
      <c r="B104" s="36" t="s">
        <v>47</v>
      </c>
      <c r="C104" s="36" t="s">
        <v>62</v>
      </c>
      <c r="D104" s="36" t="s">
        <v>1</v>
      </c>
      <c r="E104" s="36" t="s">
        <v>1</v>
      </c>
      <c r="F104" s="36" t="s">
        <v>1</v>
      </c>
      <c r="G104" s="36" t="s">
        <v>55</v>
      </c>
      <c r="H104" s="36" t="s">
        <v>36</v>
      </c>
      <c r="I104" s="37"/>
      <c r="J104" s="36" t="s">
        <v>64</v>
      </c>
      <c r="K104" s="36" t="s">
        <v>57</v>
      </c>
      <c r="L104" s="36" t="s">
        <v>39</v>
      </c>
      <c r="M104" s="36" t="s">
        <v>686</v>
      </c>
      <c r="N104" s="36" t="s">
        <v>41</v>
      </c>
      <c r="O104" s="37"/>
      <c r="P104" s="36" t="s">
        <v>41</v>
      </c>
      <c r="Q104" s="37"/>
      <c r="R104" s="36" t="s">
        <v>42</v>
      </c>
      <c r="S104" s="37"/>
      <c r="T104" s="36" t="s">
        <v>58</v>
      </c>
      <c r="U104" s="36" t="s">
        <v>44</v>
      </c>
      <c r="V104" s="37"/>
      <c r="W104" s="36" t="s">
        <v>106</v>
      </c>
      <c r="X104" s="36" t="s">
        <v>687</v>
      </c>
    </row>
    <row r="105" spans="1:24" ht="18" hidden="1" customHeight="1" x14ac:dyDescent="0.2">
      <c r="A105" s="35" t="s">
        <v>688</v>
      </c>
      <c r="B105" s="36" t="s">
        <v>47</v>
      </c>
      <c r="C105" s="36" t="s">
        <v>62</v>
      </c>
      <c r="D105" s="36" t="s">
        <v>3</v>
      </c>
      <c r="E105" s="36" t="s">
        <v>1</v>
      </c>
      <c r="F105" s="36" t="s">
        <v>3</v>
      </c>
      <c r="G105" s="36" t="s">
        <v>68</v>
      </c>
      <c r="H105" s="36" t="s">
        <v>36</v>
      </c>
      <c r="I105" s="37"/>
      <c r="J105" s="36" t="s">
        <v>56</v>
      </c>
      <c r="K105" s="36" t="s">
        <v>50</v>
      </c>
      <c r="L105" s="36" t="s">
        <v>51</v>
      </c>
      <c r="M105" s="36" t="s">
        <v>40</v>
      </c>
      <c r="N105" s="36" t="s">
        <v>41</v>
      </c>
      <c r="O105" s="37"/>
      <c r="P105" s="36" t="s">
        <v>41</v>
      </c>
      <c r="Q105" s="37"/>
      <c r="R105" s="36" t="s">
        <v>42</v>
      </c>
      <c r="S105" s="37"/>
      <c r="T105" s="36" t="s">
        <v>43</v>
      </c>
      <c r="U105" s="36" t="s">
        <v>74</v>
      </c>
      <c r="V105" s="37"/>
      <c r="W105" s="36" t="s">
        <v>60</v>
      </c>
      <c r="X105" s="38" t="s">
        <v>689</v>
      </c>
    </row>
    <row r="106" spans="1:24" hidden="1" x14ac:dyDescent="0.2">
      <c r="A106" s="35" t="s">
        <v>690</v>
      </c>
      <c r="B106" s="36" t="s">
        <v>33</v>
      </c>
      <c r="C106" s="36" t="s">
        <v>62</v>
      </c>
      <c r="D106" s="36" t="s">
        <v>3</v>
      </c>
      <c r="E106" s="36" t="s">
        <v>3</v>
      </c>
      <c r="F106" s="36" t="s">
        <v>91</v>
      </c>
      <c r="G106" s="36" t="s">
        <v>68</v>
      </c>
      <c r="H106" s="36" t="s">
        <v>48</v>
      </c>
      <c r="I106" s="37"/>
      <c r="J106" s="36" t="s">
        <v>56</v>
      </c>
      <c r="K106" s="36" t="s">
        <v>50</v>
      </c>
      <c r="L106" s="36" t="s">
        <v>104</v>
      </c>
      <c r="M106" s="36" t="s">
        <v>100</v>
      </c>
      <c r="N106" s="36" t="s">
        <v>41</v>
      </c>
      <c r="O106" s="37"/>
      <c r="P106" s="36" t="s">
        <v>41</v>
      </c>
      <c r="Q106" s="37"/>
      <c r="R106" s="36" t="s">
        <v>42</v>
      </c>
      <c r="S106" s="37"/>
      <c r="T106" s="36" t="s">
        <v>114</v>
      </c>
      <c r="U106" s="36" t="s">
        <v>74</v>
      </c>
      <c r="V106" s="37"/>
      <c r="W106" s="36" t="s">
        <v>60</v>
      </c>
      <c r="X106" s="36" t="s">
        <v>691</v>
      </c>
    </row>
    <row r="107" spans="1:24" hidden="1" x14ac:dyDescent="0.2">
      <c r="A107" s="35" t="s">
        <v>690</v>
      </c>
      <c r="B107" s="36" t="s">
        <v>47</v>
      </c>
      <c r="C107" s="36" t="s">
        <v>151</v>
      </c>
      <c r="D107" s="36" t="s">
        <v>3</v>
      </c>
      <c r="E107" s="36" t="s">
        <v>3</v>
      </c>
      <c r="F107" s="36" t="s">
        <v>3</v>
      </c>
      <c r="G107" s="36" t="s">
        <v>63</v>
      </c>
      <c r="H107" s="36" t="s">
        <v>36</v>
      </c>
      <c r="I107" s="37"/>
      <c r="J107" s="36" t="s">
        <v>64</v>
      </c>
      <c r="K107" s="36" t="s">
        <v>216</v>
      </c>
      <c r="L107" s="36" t="s">
        <v>39</v>
      </c>
      <c r="M107" s="36" t="s">
        <v>40</v>
      </c>
      <c r="N107" s="36" t="s">
        <v>41</v>
      </c>
      <c r="O107" s="37"/>
      <c r="P107" s="36" t="s">
        <v>41</v>
      </c>
      <c r="Q107" s="37"/>
      <c r="R107" s="36" t="s">
        <v>42</v>
      </c>
      <c r="S107" s="37"/>
      <c r="T107" s="36" t="s">
        <v>58</v>
      </c>
      <c r="U107" s="36" t="s">
        <v>44</v>
      </c>
      <c r="V107" s="37"/>
      <c r="W107" s="36" t="s">
        <v>106</v>
      </c>
      <c r="X107" s="36" t="s">
        <v>692</v>
      </c>
    </row>
    <row r="108" spans="1:24" hidden="1" x14ac:dyDescent="0.2">
      <c r="A108" s="35" t="s">
        <v>693</v>
      </c>
      <c r="B108" s="36" t="s">
        <v>47</v>
      </c>
      <c r="C108" s="36" t="s">
        <v>62</v>
      </c>
      <c r="D108" s="36" t="s">
        <v>2</v>
      </c>
      <c r="E108" s="36" t="s">
        <v>2</v>
      </c>
      <c r="F108" s="36" t="s">
        <v>2</v>
      </c>
      <c r="G108" s="36" t="s">
        <v>68</v>
      </c>
      <c r="H108" s="36" t="s">
        <v>36</v>
      </c>
      <c r="I108" s="37"/>
      <c r="J108" s="36" t="s">
        <v>37</v>
      </c>
      <c r="K108" s="36" t="s">
        <v>50</v>
      </c>
      <c r="L108" s="36" t="s">
        <v>80</v>
      </c>
      <c r="M108" s="36" t="s">
        <v>40</v>
      </c>
      <c r="N108" s="36" t="s">
        <v>41</v>
      </c>
      <c r="O108" s="37"/>
      <c r="P108" s="36" t="s">
        <v>41</v>
      </c>
      <c r="Q108" s="37"/>
      <c r="R108" s="36" t="s">
        <v>42</v>
      </c>
      <c r="S108" s="37"/>
      <c r="T108" s="36" t="s">
        <v>114</v>
      </c>
      <c r="U108" s="36" t="s">
        <v>44</v>
      </c>
      <c r="V108" s="37"/>
      <c r="W108" s="36" t="s">
        <v>77</v>
      </c>
      <c r="X108" s="36" t="s">
        <v>694</v>
      </c>
    </row>
    <row r="109" spans="1:24" hidden="1" x14ac:dyDescent="0.2">
      <c r="A109" s="35" t="s">
        <v>695</v>
      </c>
      <c r="B109" s="36" t="s">
        <v>47</v>
      </c>
      <c r="C109" s="36" t="s">
        <v>62</v>
      </c>
      <c r="D109" s="36" t="s">
        <v>2</v>
      </c>
      <c r="E109" s="36" t="s">
        <v>2</v>
      </c>
      <c r="F109" s="36" t="s">
        <v>2</v>
      </c>
      <c r="G109" s="36" t="s">
        <v>63</v>
      </c>
      <c r="H109" s="36" t="s">
        <v>36</v>
      </c>
      <c r="I109" s="37"/>
      <c r="J109" s="36" t="s">
        <v>56</v>
      </c>
      <c r="K109" s="36" t="s">
        <v>50</v>
      </c>
      <c r="L109" s="36" t="s">
        <v>39</v>
      </c>
      <c r="M109" s="36" t="s">
        <v>40</v>
      </c>
      <c r="N109" s="36" t="s">
        <v>41</v>
      </c>
      <c r="O109" s="37"/>
      <c r="P109" s="36" t="s">
        <v>41</v>
      </c>
      <c r="Q109" s="37"/>
      <c r="R109" s="36" t="s">
        <v>42</v>
      </c>
      <c r="S109" s="37"/>
      <c r="T109" s="36" t="s">
        <v>43</v>
      </c>
      <c r="U109" s="36" t="s">
        <v>74</v>
      </c>
      <c r="V109" s="37"/>
      <c r="W109" s="36" t="s">
        <v>45</v>
      </c>
      <c r="X109" s="36" t="s">
        <v>696</v>
      </c>
    </row>
    <row r="110" spans="1:24" hidden="1" x14ac:dyDescent="0.2">
      <c r="A110" s="35" t="s">
        <v>697</v>
      </c>
      <c r="B110" s="36" t="s">
        <v>47</v>
      </c>
      <c r="C110" s="36" t="s">
        <v>62</v>
      </c>
      <c r="D110" s="36" t="s">
        <v>1</v>
      </c>
      <c r="E110" s="36" t="s">
        <v>1</v>
      </c>
      <c r="F110" s="36" t="s">
        <v>1</v>
      </c>
      <c r="G110" s="36" t="s">
        <v>68</v>
      </c>
      <c r="H110" s="36" t="s">
        <v>36</v>
      </c>
      <c r="I110" s="37"/>
      <c r="J110" s="36" t="s">
        <v>56</v>
      </c>
      <c r="K110" s="36" t="s">
        <v>50</v>
      </c>
      <c r="L110" s="36" t="s">
        <v>39</v>
      </c>
      <c r="M110" s="36" t="s">
        <v>40</v>
      </c>
      <c r="N110" s="36" t="s">
        <v>41</v>
      </c>
      <c r="O110" s="37"/>
      <c r="P110" s="36" t="s">
        <v>41</v>
      </c>
      <c r="Q110" s="37"/>
      <c r="R110" s="36" t="s">
        <v>42</v>
      </c>
      <c r="S110" s="37"/>
      <c r="T110" s="36" t="s">
        <v>58</v>
      </c>
      <c r="U110" s="36" t="s">
        <v>74</v>
      </c>
      <c r="V110" s="37"/>
      <c r="W110" s="36" t="s">
        <v>60</v>
      </c>
      <c r="X110" s="36" t="s">
        <v>698</v>
      </c>
    </row>
    <row r="111" spans="1:24" hidden="1" x14ac:dyDescent="0.2">
      <c r="A111" s="35" t="s">
        <v>699</v>
      </c>
      <c r="B111" s="36" t="s">
        <v>47</v>
      </c>
      <c r="C111" s="36" t="s">
        <v>151</v>
      </c>
      <c r="D111" s="36" t="s">
        <v>2</v>
      </c>
      <c r="E111" s="36" t="s">
        <v>2</v>
      </c>
      <c r="F111" s="36" t="s">
        <v>2</v>
      </c>
      <c r="G111" s="36" t="s">
        <v>63</v>
      </c>
      <c r="H111" s="36" t="s">
        <v>36</v>
      </c>
      <c r="I111" s="37"/>
      <c r="J111" s="36" t="s">
        <v>64</v>
      </c>
      <c r="K111" s="36" t="s">
        <v>50</v>
      </c>
      <c r="L111" s="36" t="s">
        <v>39</v>
      </c>
      <c r="M111" s="36" t="s">
        <v>65</v>
      </c>
      <c r="N111" s="36" t="s">
        <v>41</v>
      </c>
      <c r="O111" s="37"/>
      <c r="P111" s="36" t="s">
        <v>41</v>
      </c>
      <c r="Q111" s="37"/>
      <c r="R111" s="36" t="s">
        <v>42</v>
      </c>
      <c r="S111" s="37"/>
      <c r="T111" s="36" t="s">
        <v>58</v>
      </c>
      <c r="U111" s="36" t="s">
        <v>44</v>
      </c>
      <c r="V111" s="37"/>
      <c r="W111" s="36" t="s">
        <v>53</v>
      </c>
      <c r="X111" s="36" t="s">
        <v>700</v>
      </c>
    </row>
    <row r="112" spans="1:24" hidden="1" x14ac:dyDescent="0.2">
      <c r="A112" s="35" t="s">
        <v>701</v>
      </c>
      <c r="B112" s="36" t="s">
        <v>47</v>
      </c>
      <c r="C112" s="36" t="s">
        <v>62</v>
      </c>
      <c r="D112" s="36" t="s">
        <v>3</v>
      </c>
      <c r="E112" s="36" t="s">
        <v>1</v>
      </c>
      <c r="F112" s="36" t="s">
        <v>2</v>
      </c>
      <c r="G112" s="36" t="s">
        <v>35</v>
      </c>
      <c r="H112" s="36" t="s">
        <v>36</v>
      </c>
      <c r="I112" s="37"/>
      <c r="J112" s="36" t="s">
        <v>64</v>
      </c>
      <c r="K112" s="36" t="s">
        <v>50</v>
      </c>
      <c r="L112" s="36" t="s">
        <v>39</v>
      </c>
      <c r="M112" s="36" t="s">
        <v>40</v>
      </c>
      <c r="N112" s="36" t="s">
        <v>41</v>
      </c>
      <c r="O112" s="37"/>
      <c r="P112" s="36" t="s">
        <v>41</v>
      </c>
      <c r="Q112" s="37"/>
      <c r="R112" s="36" t="s">
        <v>42</v>
      </c>
      <c r="S112" s="37"/>
      <c r="T112" s="36" t="s">
        <v>58</v>
      </c>
      <c r="U112" s="36" t="s">
        <v>74</v>
      </c>
      <c r="V112" s="37"/>
      <c r="W112" s="36" t="s">
        <v>45</v>
      </c>
      <c r="X112" s="36" t="s">
        <v>702</v>
      </c>
    </row>
    <row r="113" spans="1:24" hidden="1" x14ac:dyDescent="0.2">
      <c r="A113" s="35" t="s">
        <v>703</v>
      </c>
      <c r="B113" s="36" t="s">
        <v>47</v>
      </c>
      <c r="C113" s="36" t="s">
        <v>62</v>
      </c>
      <c r="D113" s="36" t="s">
        <v>2</v>
      </c>
      <c r="E113" s="36" t="s">
        <v>2</v>
      </c>
      <c r="F113" s="36" t="s">
        <v>3</v>
      </c>
      <c r="G113" s="36" t="s">
        <v>68</v>
      </c>
      <c r="H113" s="36" t="s">
        <v>36</v>
      </c>
      <c r="I113" s="37"/>
      <c r="J113" s="36" t="s">
        <v>37</v>
      </c>
      <c r="K113" s="36" t="s">
        <v>57</v>
      </c>
      <c r="L113" s="36" t="s">
        <v>39</v>
      </c>
      <c r="M113" s="36" t="s">
        <v>40</v>
      </c>
      <c r="N113" s="36" t="s">
        <v>41</v>
      </c>
      <c r="O113" s="37"/>
      <c r="P113" s="36" t="s">
        <v>41</v>
      </c>
      <c r="Q113" s="37"/>
      <c r="R113" s="36" t="s">
        <v>42</v>
      </c>
      <c r="S113" s="37"/>
      <c r="T113" s="36" t="s">
        <v>105</v>
      </c>
      <c r="U113" s="36" t="s">
        <v>74</v>
      </c>
      <c r="V113" s="37"/>
      <c r="W113" s="36" t="s">
        <v>77</v>
      </c>
      <c r="X113" s="36" t="s">
        <v>704</v>
      </c>
    </row>
    <row r="114" spans="1:24" hidden="1" x14ac:dyDescent="0.2">
      <c r="A114" s="35" t="s">
        <v>705</v>
      </c>
      <c r="B114" s="36" t="s">
        <v>47</v>
      </c>
      <c r="C114" s="36" t="s">
        <v>151</v>
      </c>
      <c r="D114" s="36" t="s">
        <v>91</v>
      </c>
      <c r="E114" s="36" t="s">
        <v>3</v>
      </c>
      <c r="F114" s="36" t="s">
        <v>3</v>
      </c>
      <c r="G114" s="36" t="s">
        <v>68</v>
      </c>
      <c r="H114" s="36" t="s">
        <v>48</v>
      </c>
      <c r="I114" s="36" t="s">
        <v>706</v>
      </c>
      <c r="J114" s="36" t="s">
        <v>64</v>
      </c>
      <c r="K114" s="36" t="s">
        <v>50</v>
      </c>
      <c r="L114" s="36" t="s">
        <v>51</v>
      </c>
      <c r="M114" s="36" t="s">
        <v>40</v>
      </c>
      <c r="N114" s="36" t="s">
        <v>41</v>
      </c>
      <c r="O114" s="37"/>
      <c r="P114" s="36" t="s">
        <v>41</v>
      </c>
      <c r="Q114" s="37"/>
      <c r="R114" s="36" t="s">
        <v>41</v>
      </c>
      <c r="S114" s="37"/>
      <c r="T114" s="36" t="s">
        <v>43</v>
      </c>
      <c r="U114" s="36" t="s">
        <v>96</v>
      </c>
      <c r="V114" s="36" t="s">
        <v>707</v>
      </c>
      <c r="W114" s="36" t="s">
        <v>53</v>
      </c>
      <c r="X114" s="36" t="s">
        <v>708</v>
      </c>
    </row>
    <row r="115" spans="1:24" hidden="1" x14ac:dyDescent="0.2">
      <c r="A115" s="35" t="s">
        <v>709</v>
      </c>
      <c r="B115" s="36" t="s">
        <v>33</v>
      </c>
      <c r="C115" s="36" t="s">
        <v>62</v>
      </c>
      <c r="D115" s="36" t="s">
        <v>3</v>
      </c>
      <c r="E115" s="36" t="s">
        <v>91</v>
      </c>
      <c r="F115" s="36" t="s">
        <v>3</v>
      </c>
      <c r="G115" s="36" t="s">
        <v>35</v>
      </c>
      <c r="H115" s="36" t="s">
        <v>36</v>
      </c>
      <c r="I115" s="37"/>
      <c r="J115" s="36" t="s">
        <v>37</v>
      </c>
      <c r="K115" s="36" t="s">
        <v>50</v>
      </c>
      <c r="L115" s="36" t="s">
        <v>39</v>
      </c>
      <c r="M115" s="36" t="s">
        <v>40</v>
      </c>
      <c r="N115" s="36" t="s">
        <v>94</v>
      </c>
      <c r="O115" s="36" t="s">
        <v>710</v>
      </c>
      <c r="P115" s="36" t="s">
        <v>41</v>
      </c>
      <c r="Q115" s="37"/>
      <c r="R115" s="36" t="s">
        <v>42</v>
      </c>
      <c r="S115" s="37"/>
      <c r="T115" s="36" t="s">
        <v>52</v>
      </c>
      <c r="U115" s="36" t="s">
        <v>74</v>
      </c>
      <c r="V115" s="37"/>
      <c r="W115" s="36" t="s">
        <v>77</v>
      </c>
      <c r="X115" s="36" t="s">
        <v>711</v>
      </c>
    </row>
    <row r="116" spans="1:24" hidden="1" x14ac:dyDescent="0.2">
      <c r="A116" s="35" t="s">
        <v>712</v>
      </c>
      <c r="B116" s="36" t="s">
        <v>47</v>
      </c>
      <c r="C116" s="36" t="s">
        <v>34</v>
      </c>
      <c r="D116" s="36" t="s">
        <v>1</v>
      </c>
      <c r="E116" s="36" t="s">
        <v>1</v>
      </c>
      <c r="F116" s="36" t="s">
        <v>91</v>
      </c>
      <c r="G116" s="36" t="s">
        <v>55</v>
      </c>
      <c r="H116" s="36" t="s">
        <v>48</v>
      </c>
      <c r="I116" s="36" t="s">
        <v>713</v>
      </c>
      <c r="J116" s="36" t="s">
        <v>64</v>
      </c>
      <c r="K116" s="36" t="s">
        <v>714</v>
      </c>
      <c r="L116" s="36" t="s">
        <v>80</v>
      </c>
      <c r="M116" s="36" t="s">
        <v>120</v>
      </c>
      <c r="N116" s="36" t="s">
        <v>94</v>
      </c>
      <c r="O116" s="36" t="s">
        <v>715</v>
      </c>
      <c r="P116" s="36" t="s">
        <v>41</v>
      </c>
      <c r="Q116" s="37"/>
      <c r="R116" s="36" t="s">
        <v>42</v>
      </c>
      <c r="S116" s="37"/>
      <c r="T116" s="36" t="s">
        <v>58</v>
      </c>
      <c r="U116" s="36" t="s">
        <v>44</v>
      </c>
      <c r="V116" s="37"/>
      <c r="W116" s="36" t="s">
        <v>60</v>
      </c>
      <c r="X116" s="36" t="s">
        <v>716</v>
      </c>
    </row>
    <row r="117" spans="1:24" hidden="1" x14ac:dyDescent="0.2">
      <c r="A117" s="35" t="s">
        <v>717</v>
      </c>
      <c r="B117" s="36" t="s">
        <v>47</v>
      </c>
      <c r="C117" s="36" t="s">
        <v>62</v>
      </c>
      <c r="D117" s="36" t="s">
        <v>3</v>
      </c>
      <c r="E117" s="36" t="s">
        <v>3</v>
      </c>
      <c r="F117" s="36" t="s">
        <v>3</v>
      </c>
      <c r="G117" s="36" t="s">
        <v>63</v>
      </c>
      <c r="H117" s="36" t="s">
        <v>36</v>
      </c>
      <c r="I117" s="37"/>
      <c r="J117" s="36" t="s">
        <v>56</v>
      </c>
      <c r="K117" s="36" t="s">
        <v>718</v>
      </c>
      <c r="L117" s="36" t="s">
        <v>39</v>
      </c>
      <c r="M117" s="36" t="s">
        <v>719</v>
      </c>
      <c r="N117" s="36" t="s">
        <v>41</v>
      </c>
      <c r="O117" s="37"/>
      <c r="P117" s="36" t="s">
        <v>41</v>
      </c>
      <c r="Q117" s="37"/>
      <c r="R117" s="36" t="s">
        <v>42</v>
      </c>
      <c r="S117" s="37"/>
      <c r="T117" s="36" t="s">
        <v>52</v>
      </c>
      <c r="U117" s="36" t="s">
        <v>96</v>
      </c>
      <c r="V117" s="36" t="s">
        <v>720</v>
      </c>
      <c r="W117" s="36" t="s">
        <v>53</v>
      </c>
      <c r="X117" s="36" t="s">
        <v>721</v>
      </c>
    </row>
    <row r="118" spans="1:24" hidden="1" x14ac:dyDescent="0.2">
      <c r="A118" s="35" t="s">
        <v>722</v>
      </c>
      <c r="B118" s="36" t="s">
        <v>47</v>
      </c>
      <c r="C118" s="36" t="s">
        <v>62</v>
      </c>
      <c r="D118" s="36" t="s">
        <v>3</v>
      </c>
      <c r="E118" s="36" t="s">
        <v>3</v>
      </c>
      <c r="F118" s="36" t="s">
        <v>3</v>
      </c>
      <c r="G118" s="36" t="s">
        <v>68</v>
      </c>
      <c r="H118" s="36" t="s">
        <v>36</v>
      </c>
      <c r="I118" s="37"/>
      <c r="J118" s="36" t="s">
        <v>37</v>
      </c>
      <c r="K118" s="36" t="s">
        <v>714</v>
      </c>
      <c r="L118" s="36" t="s">
        <v>39</v>
      </c>
      <c r="M118" s="36" t="s">
        <v>40</v>
      </c>
      <c r="N118" s="36" t="s">
        <v>41</v>
      </c>
      <c r="O118" s="37"/>
      <c r="P118" s="36" t="s">
        <v>41</v>
      </c>
      <c r="Q118" s="37"/>
      <c r="R118" s="36" t="s">
        <v>42</v>
      </c>
      <c r="S118" s="37"/>
      <c r="T118" s="36" t="s">
        <v>58</v>
      </c>
      <c r="U118" s="36" t="s">
        <v>74</v>
      </c>
      <c r="V118" s="37"/>
      <c r="W118" s="36" t="s">
        <v>60</v>
      </c>
      <c r="X118" s="36" t="s">
        <v>723</v>
      </c>
    </row>
    <row r="119" spans="1:24" hidden="1" x14ac:dyDescent="0.2">
      <c r="A119" s="35" t="s">
        <v>724</v>
      </c>
      <c r="B119" s="36" t="s">
        <v>33</v>
      </c>
      <c r="C119" s="36" t="s">
        <v>147</v>
      </c>
      <c r="D119" s="36" t="s">
        <v>3</v>
      </c>
      <c r="E119" s="36" t="s">
        <v>2</v>
      </c>
      <c r="F119" s="36" t="s">
        <v>3</v>
      </c>
      <c r="G119" s="36" t="s">
        <v>35</v>
      </c>
      <c r="H119" s="36" t="s">
        <v>48</v>
      </c>
      <c r="I119" s="36" t="s">
        <v>725</v>
      </c>
      <c r="J119" s="36" t="s">
        <v>64</v>
      </c>
      <c r="K119" s="36" t="s">
        <v>38</v>
      </c>
      <c r="L119" s="36" t="s">
        <v>80</v>
      </c>
      <c r="M119" s="36" t="s">
        <v>65</v>
      </c>
      <c r="N119" s="36" t="s">
        <v>41</v>
      </c>
      <c r="O119" s="37"/>
      <c r="P119" s="36" t="s">
        <v>41</v>
      </c>
      <c r="Q119" s="37"/>
      <c r="R119" s="36" t="s">
        <v>94</v>
      </c>
      <c r="S119" s="36" t="s">
        <v>726</v>
      </c>
      <c r="T119" s="36" t="s">
        <v>105</v>
      </c>
      <c r="U119" s="36" t="s">
        <v>74</v>
      </c>
      <c r="V119" s="37"/>
      <c r="W119" s="36" t="s">
        <v>106</v>
      </c>
      <c r="X119" s="36" t="s">
        <v>727</v>
      </c>
    </row>
    <row r="120" spans="1:24" hidden="1" x14ac:dyDescent="0.2">
      <c r="A120" s="35" t="s">
        <v>728</v>
      </c>
      <c r="B120" s="36" t="s">
        <v>47</v>
      </c>
      <c r="C120" s="36" t="s">
        <v>62</v>
      </c>
      <c r="D120" s="36" t="s">
        <v>1</v>
      </c>
      <c r="E120" s="36" t="s">
        <v>1</v>
      </c>
      <c r="F120" s="36" t="s">
        <v>2</v>
      </c>
      <c r="G120" s="36" t="s">
        <v>63</v>
      </c>
      <c r="H120" s="36" t="s">
        <v>36</v>
      </c>
      <c r="I120" s="37"/>
      <c r="J120" s="36" t="s">
        <v>64</v>
      </c>
      <c r="K120" s="36" t="s">
        <v>57</v>
      </c>
      <c r="L120" s="36" t="s">
        <v>70</v>
      </c>
      <c r="M120" s="36" t="s">
        <v>71</v>
      </c>
      <c r="N120" s="36" t="s">
        <v>41</v>
      </c>
      <c r="O120" s="37"/>
      <c r="P120" s="36" t="s">
        <v>41</v>
      </c>
      <c r="Q120" s="37"/>
      <c r="R120" s="36" t="s">
        <v>42</v>
      </c>
      <c r="S120" s="37"/>
      <c r="T120" s="36" t="s">
        <v>58</v>
      </c>
      <c r="U120" s="36" t="s">
        <v>74</v>
      </c>
      <c r="V120" s="37"/>
      <c r="W120" s="36" t="s">
        <v>260</v>
      </c>
      <c r="X120" s="36" t="s">
        <v>729</v>
      </c>
    </row>
    <row r="121" spans="1:24" hidden="1" x14ac:dyDescent="0.2">
      <c r="A121" s="35" t="s">
        <v>730</v>
      </c>
      <c r="B121" s="36" t="s">
        <v>47</v>
      </c>
      <c r="C121" s="36" t="s">
        <v>62</v>
      </c>
      <c r="D121" s="36" t="s">
        <v>1</v>
      </c>
      <c r="E121" s="36" t="s">
        <v>1</v>
      </c>
      <c r="F121" s="36" t="s">
        <v>1</v>
      </c>
      <c r="G121" s="36" t="s">
        <v>63</v>
      </c>
      <c r="H121" s="36" t="s">
        <v>36</v>
      </c>
      <c r="I121" s="37"/>
      <c r="J121" s="36" t="s">
        <v>37</v>
      </c>
      <c r="K121" s="36" t="s">
        <v>38</v>
      </c>
      <c r="L121" s="36" t="s">
        <v>39</v>
      </c>
      <c r="M121" s="36" t="s">
        <v>40</v>
      </c>
      <c r="N121" s="36" t="s">
        <v>41</v>
      </c>
      <c r="O121" s="37"/>
      <c r="P121" s="36" t="s">
        <v>41</v>
      </c>
      <c r="Q121" s="37"/>
      <c r="R121" s="36" t="s">
        <v>42</v>
      </c>
      <c r="S121" s="37"/>
      <c r="T121" s="36" t="s">
        <v>58</v>
      </c>
      <c r="U121" s="36" t="s">
        <v>59</v>
      </c>
      <c r="V121" s="37"/>
      <c r="W121" s="36" t="s">
        <v>45</v>
      </c>
      <c r="X121" s="36" t="s">
        <v>731</v>
      </c>
    </row>
    <row r="122" spans="1:24" hidden="1" x14ac:dyDescent="0.2">
      <c r="A122" s="35" t="s">
        <v>732</v>
      </c>
      <c r="B122" s="36" t="s">
        <v>47</v>
      </c>
      <c r="C122" s="36" t="s">
        <v>62</v>
      </c>
      <c r="D122" s="36" t="s">
        <v>2</v>
      </c>
      <c r="E122" s="36" t="s">
        <v>2</v>
      </c>
      <c r="F122" s="36" t="s">
        <v>2</v>
      </c>
      <c r="G122" s="36" t="s">
        <v>63</v>
      </c>
      <c r="H122" s="36" t="s">
        <v>36</v>
      </c>
      <c r="I122" s="37"/>
      <c r="J122" s="36" t="s">
        <v>64</v>
      </c>
      <c r="K122" s="36" t="s">
        <v>733</v>
      </c>
      <c r="L122" s="36" t="s">
        <v>39</v>
      </c>
      <c r="M122" s="36" t="s">
        <v>40</v>
      </c>
      <c r="N122" s="36" t="s">
        <v>41</v>
      </c>
      <c r="O122" s="37"/>
      <c r="P122" s="36" t="s">
        <v>41</v>
      </c>
      <c r="Q122" s="37"/>
      <c r="R122" s="36" t="s">
        <v>42</v>
      </c>
      <c r="S122" s="37"/>
      <c r="T122" s="36" t="s">
        <v>58</v>
      </c>
      <c r="U122" s="36" t="s">
        <v>44</v>
      </c>
      <c r="V122" s="37"/>
      <c r="W122" s="36" t="s">
        <v>53</v>
      </c>
      <c r="X122" s="36" t="s">
        <v>734</v>
      </c>
    </row>
    <row r="123" spans="1:24" hidden="1" x14ac:dyDescent="0.2">
      <c r="A123" s="35" t="s">
        <v>735</v>
      </c>
      <c r="B123" s="36" t="s">
        <v>47</v>
      </c>
      <c r="C123" s="36" t="s">
        <v>62</v>
      </c>
      <c r="D123" s="36" t="s">
        <v>1</v>
      </c>
      <c r="E123" s="36" t="s">
        <v>1</v>
      </c>
      <c r="F123" s="36" t="s">
        <v>1</v>
      </c>
      <c r="G123" s="36" t="s">
        <v>63</v>
      </c>
      <c r="H123" s="36" t="s">
        <v>36</v>
      </c>
      <c r="I123" s="37"/>
      <c r="J123" s="36" t="s">
        <v>37</v>
      </c>
      <c r="K123" s="36" t="s">
        <v>50</v>
      </c>
      <c r="L123" s="36" t="s">
        <v>39</v>
      </c>
      <c r="M123" s="36" t="s">
        <v>100</v>
      </c>
      <c r="N123" s="36" t="s">
        <v>41</v>
      </c>
      <c r="O123" s="37"/>
      <c r="P123" s="36" t="s">
        <v>41</v>
      </c>
      <c r="Q123" s="37"/>
      <c r="R123" s="36" t="s">
        <v>42</v>
      </c>
      <c r="S123" s="37"/>
      <c r="T123" s="36" t="s">
        <v>58</v>
      </c>
      <c r="U123" s="36" t="s">
        <v>59</v>
      </c>
      <c r="V123" s="37"/>
      <c r="W123" s="36" t="s">
        <v>260</v>
      </c>
      <c r="X123" s="36" t="s">
        <v>736</v>
      </c>
    </row>
    <row r="124" spans="1:24" hidden="1" x14ac:dyDescent="0.2">
      <c r="A124" s="35" t="s">
        <v>737</v>
      </c>
      <c r="B124" s="36" t="s">
        <v>33</v>
      </c>
      <c r="C124" s="36" t="s">
        <v>62</v>
      </c>
      <c r="D124" s="36" t="s">
        <v>1</v>
      </c>
      <c r="E124" s="36" t="s">
        <v>3</v>
      </c>
      <c r="F124" s="36" t="s">
        <v>3</v>
      </c>
      <c r="G124" s="36" t="s">
        <v>68</v>
      </c>
      <c r="H124" s="36" t="s">
        <v>48</v>
      </c>
      <c r="I124" s="36" t="s">
        <v>738</v>
      </c>
      <c r="J124" s="36" t="s">
        <v>64</v>
      </c>
      <c r="K124" s="36" t="s">
        <v>38</v>
      </c>
      <c r="L124" s="36" t="s">
        <v>80</v>
      </c>
      <c r="M124" s="36" t="s">
        <v>71</v>
      </c>
      <c r="N124" s="36" t="s">
        <v>41</v>
      </c>
      <c r="O124" s="37"/>
      <c r="P124" s="36" t="s">
        <v>41</v>
      </c>
      <c r="Q124" s="37"/>
      <c r="R124" s="36" t="s">
        <v>42</v>
      </c>
      <c r="S124" s="37"/>
      <c r="T124" s="36" t="s">
        <v>114</v>
      </c>
      <c r="U124" s="36" t="s">
        <v>74</v>
      </c>
      <c r="V124" s="37"/>
      <c r="W124" s="36" t="s">
        <v>45</v>
      </c>
      <c r="X124" s="36" t="s">
        <v>739</v>
      </c>
    </row>
    <row r="125" spans="1:24" hidden="1" x14ac:dyDescent="0.2">
      <c r="A125" s="35" t="s">
        <v>740</v>
      </c>
      <c r="B125" s="36" t="s">
        <v>47</v>
      </c>
      <c r="C125" s="36" t="s">
        <v>62</v>
      </c>
      <c r="D125" s="36" t="s">
        <v>1</v>
      </c>
      <c r="E125" s="36" t="s">
        <v>1</v>
      </c>
      <c r="F125" s="36" t="s">
        <v>1</v>
      </c>
      <c r="G125" s="36" t="s">
        <v>63</v>
      </c>
      <c r="H125" s="36" t="s">
        <v>36</v>
      </c>
      <c r="I125" s="37"/>
      <c r="J125" s="36" t="s">
        <v>56</v>
      </c>
      <c r="K125" s="36" t="s">
        <v>50</v>
      </c>
      <c r="L125" s="36" t="s">
        <v>51</v>
      </c>
      <c r="M125" s="36" t="s">
        <v>40</v>
      </c>
      <c r="N125" s="36" t="s">
        <v>41</v>
      </c>
      <c r="O125" s="37"/>
      <c r="P125" s="36" t="s">
        <v>94</v>
      </c>
      <c r="Q125" s="36" t="s">
        <v>741</v>
      </c>
      <c r="R125" s="36" t="s">
        <v>42</v>
      </c>
      <c r="S125" s="37"/>
      <c r="T125" s="36" t="s">
        <v>58</v>
      </c>
      <c r="U125" s="36" t="s">
        <v>59</v>
      </c>
      <c r="V125" s="37"/>
      <c r="W125" s="36" t="s">
        <v>45</v>
      </c>
      <c r="X125" s="36" t="s">
        <v>742</v>
      </c>
    </row>
    <row r="126" spans="1:24" hidden="1" x14ac:dyDescent="0.2">
      <c r="A126" s="35" t="s">
        <v>743</v>
      </c>
      <c r="B126" s="36" t="s">
        <v>47</v>
      </c>
      <c r="C126" s="36" t="s">
        <v>62</v>
      </c>
      <c r="D126" s="36" t="s">
        <v>3</v>
      </c>
      <c r="E126" s="36" t="s">
        <v>3</v>
      </c>
      <c r="F126" s="36" t="s">
        <v>91</v>
      </c>
      <c r="G126" s="36" t="s">
        <v>35</v>
      </c>
      <c r="H126" s="36" t="s">
        <v>48</v>
      </c>
      <c r="I126" s="36" t="s">
        <v>744</v>
      </c>
      <c r="J126" s="36" t="s">
        <v>37</v>
      </c>
      <c r="K126" s="36" t="s">
        <v>175</v>
      </c>
      <c r="L126" s="36" t="s">
        <v>80</v>
      </c>
      <c r="M126" s="36" t="s">
        <v>100</v>
      </c>
      <c r="N126" s="36" t="s">
        <v>41</v>
      </c>
      <c r="O126" s="37"/>
      <c r="P126" s="36" t="s">
        <v>41</v>
      </c>
      <c r="Q126" s="37"/>
      <c r="R126" s="36" t="s">
        <v>42</v>
      </c>
      <c r="S126" s="37"/>
      <c r="T126" s="36" t="s">
        <v>114</v>
      </c>
      <c r="U126" s="36" t="s">
        <v>74</v>
      </c>
      <c r="V126" s="37"/>
      <c r="W126" s="36" t="s">
        <v>45</v>
      </c>
      <c r="X126" s="36" t="s">
        <v>745</v>
      </c>
    </row>
    <row r="127" spans="1:24" hidden="1" x14ac:dyDescent="0.2">
      <c r="A127" s="35" t="s">
        <v>746</v>
      </c>
      <c r="B127" s="36" t="s">
        <v>33</v>
      </c>
      <c r="C127" s="36" t="s">
        <v>151</v>
      </c>
      <c r="D127" s="36" t="s">
        <v>2</v>
      </c>
      <c r="E127" s="36" t="s">
        <v>91</v>
      </c>
      <c r="F127" s="36" t="s">
        <v>91</v>
      </c>
      <c r="G127" s="36" t="s">
        <v>35</v>
      </c>
      <c r="H127" s="36" t="s">
        <v>48</v>
      </c>
      <c r="I127" s="37"/>
      <c r="J127" s="36" t="s">
        <v>64</v>
      </c>
      <c r="K127" s="36" t="s">
        <v>38</v>
      </c>
      <c r="L127" s="36" t="s">
        <v>122</v>
      </c>
      <c r="M127" s="36" t="s">
        <v>40</v>
      </c>
      <c r="N127" s="36" t="s">
        <v>41</v>
      </c>
      <c r="O127" s="37"/>
      <c r="P127" s="36" t="s">
        <v>41</v>
      </c>
      <c r="Q127" s="37"/>
      <c r="R127" s="36" t="s">
        <v>42</v>
      </c>
      <c r="S127" s="37"/>
      <c r="T127" s="36" t="s">
        <v>114</v>
      </c>
      <c r="U127" s="36" t="s">
        <v>59</v>
      </c>
      <c r="V127" s="37"/>
      <c r="W127" s="36" t="s">
        <v>106</v>
      </c>
      <c r="X127" s="36" t="s">
        <v>103</v>
      </c>
    </row>
    <row r="128" spans="1:24" hidden="1" x14ac:dyDescent="0.2">
      <c r="A128" s="35" t="s">
        <v>747</v>
      </c>
      <c r="B128" s="36" t="s">
        <v>47</v>
      </c>
      <c r="C128" s="36" t="s">
        <v>62</v>
      </c>
      <c r="D128" s="36" t="s">
        <v>3</v>
      </c>
      <c r="E128" s="36" t="s">
        <v>2</v>
      </c>
      <c r="F128" s="36" t="s">
        <v>1</v>
      </c>
      <c r="G128" s="36" t="s">
        <v>63</v>
      </c>
      <c r="H128" s="36" t="s">
        <v>36</v>
      </c>
      <c r="I128" s="37"/>
      <c r="J128" s="36" t="s">
        <v>64</v>
      </c>
      <c r="K128" s="36" t="s">
        <v>79</v>
      </c>
      <c r="L128" s="36" t="s">
        <v>80</v>
      </c>
      <c r="M128" s="36" t="s">
        <v>647</v>
      </c>
      <c r="N128" s="36" t="s">
        <v>41</v>
      </c>
      <c r="O128" s="37"/>
      <c r="P128" s="36" t="s">
        <v>41</v>
      </c>
      <c r="Q128" s="37"/>
      <c r="R128" s="36" t="s">
        <v>41</v>
      </c>
      <c r="S128" s="37"/>
      <c r="T128" s="36" t="s">
        <v>105</v>
      </c>
      <c r="U128" s="36" t="s">
        <v>44</v>
      </c>
      <c r="V128" s="37"/>
      <c r="W128" s="36" t="s">
        <v>60</v>
      </c>
      <c r="X128" s="36" t="s">
        <v>748</v>
      </c>
    </row>
    <row r="129" spans="1:24" hidden="1" x14ac:dyDescent="0.2">
      <c r="A129" s="35" t="s">
        <v>749</v>
      </c>
      <c r="B129" s="36" t="s">
        <v>33</v>
      </c>
      <c r="C129" s="36" t="s">
        <v>62</v>
      </c>
      <c r="D129" s="36" t="s">
        <v>3</v>
      </c>
      <c r="E129" s="36" t="s">
        <v>91</v>
      </c>
      <c r="F129" s="36" t="s">
        <v>91</v>
      </c>
      <c r="G129" s="36" t="s">
        <v>35</v>
      </c>
      <c r="H129" s="36" t="s">
        <v>48</v>
      </c>
      <c r="I129" s="36" t="s">
        <v>750</v>
      </c>
      <c r="J129" s="36" t="s">
        <v>64</v>
      </c>
      <c r="K129" s="36" t="s">
        <v>50</v>
      </c>
      <c r="L129" s="36" t="s">
        <v>51</v>
      </c>
      <c r="M129" s="36" t="s">
        <v>40</v>
      </c>
      <c r="N129" s="36" t="s">
        <v>41</v>
      </c>
      <c r="O129" s="37"/>
      <c r="P129" s="36" t="s">
        <v>41</v>
      </c>
      <c r="Q129" s="37"/>
      <c r="R129" s="36" t="s">
        <v>42</v>
      </c>
      <c r="S129" s="37"/>
      <c r="T129" s="36" t="s">
        <v>105</v>
      </c>
      <c r="U129" s="36" t="s">
        <v>74</v>
      </c>
      <c r="V129" s="37"/>
      <c r="W129" s="36" t="s">
        <v>60</v>
      </c>
      <c r="X129" s="36" t="s">
        <v>751</v>
      </c>
    </row>
    <row r="130" spans="1:24" x14ac:dyDescent="0.2">
      <c r="A130" s="35" t="s">
        <v>752</v>
      </c>
      <c r="B130" s="36" t="s">
        <v>33</v>
      </c>
      <c r="C130" s="36" t="s">
        <v>62</v>
      </c>
      <c r="D130" s="36" t="s">
        <v>3</v>
      </c>
      <c r="E130" s="36" t="s">
        <v>3</v>
      </c>
      <c r="F130" s="36" t="s">
        <v>91</v>
      </c>
      <c r="G130" s="36" t="s">
        <v>68</v>
      </c>
      <c r="H130" s="36" t="s">
        <v>48</v>
      </c>
      <c r="I130" s="36" t="s">
        <v>753</v>
      </c>
      <c r="J130" s="36" t="s">
        <v>754</v>
      </c>
      <c r="K130" s="36" t="s">
        <v>38</v>
      </c>
      <c r="L130" s="36" t="s">
        <v>39</v>
      </c>
      <c r="M130" s="36" t="s">
        <v>40</v>
      </c>
      <c r="N130" s="36" t="s">
        <v>94</v>
      </c>
      <c r="O130" s="36" t="s">
        <v>755</v>
      </c>
      <c r="P130" s="36" t="s">
        <v>41</v>
      </c>
      <c r="Q130" s="36" t="s">
        <v>756</v>
      </c>
      <c r="R130" s="36" t="s">
        <v>41</v>
      </c>
      <c r="S130" s="36" t="s">
        <v>757</v>
      </c>
      <c r="T130" s="36" t="s">
        <v>89</v>
      </c>
      <c r="U130" s="36" t="s">
        <v>74</v>
      </c>
      <c r="V130" s="37"/>
      <c r="W130" s="36" t="s">
        <v>758</v>
      </c>
      <c r="X130" s="36" t="s">
        <v>759</v>
      </c>
    </row>
    <row r="131" spans="1:24" hidden="1" x14ac:dyDescent="0.2">
      <c r="A131" s="35" t="s">
        <v>760</v>
      </c>
      <c r="B131" s="36" t="s">
        <v>47</v>
      </c>
      <c r="C131" s="36" t="s">
        <v>62</v>
      </c>
      <c r="D131" s="36" t="s">
        <v>2</v>
      </c>
      <c r="E131" s="36" t="s">
        <v>2</v>
      </c>
      <c r="F131" s="36" t="s">
        <v>2</v>
      </c>
      <c r="G131" s="36" t="s">
        <v>63</v>
      </c>
      <c r="H131" s="36" t="s">
        <v>36</v>
      </c>
      <c r="I131" s="37"/>
      <c r="J131" s="36" t="s">
        <v>37</v>
      </c>
      <c r="K131" s="36" t="s">
        <v>50</v>
      </c>
      <c r="L131" s="36" t="s">
        <v>39</v>
      </c>
      <c r="M131" s="36" t="s">
        <v>40</v>
      </c>
      <c r="N131" s="36" t="s">
        <v>41</v>
      </c>
      <c r="O131" s="37"/>
      <c r="P131" s="36" t="s">
        <v>41</v>
      </c>
      <c r="Q131" s="37"/>
      <c r="R131" s="36" t="s">
        <v>42</v>
      </c>
      <c r="S131" s="37"/>
      <c r="T131" s="36" t="s">
        <v>58</v>
      </c>
      <c r="U131" s="36" t="s">
        <v>74</v>
      </c>
      <c r="V131" s="36" t="s">
        <v>761</v>
      </c>
      <c r="W131" s="36" t="s">
        <v>45</v>
      </c>
      <c r="X131" s="36" t="s">
        <v>762</v>
      </c>
    </row>
    <row r="132" spans="1:24" ht="14" hidden="1" customHeight="1" x14ac:dyDescent="0.2">
      <c r="A132" s="35" t="s">
        <v>763</v>
      </c>
      <c r="B132" s="36" t="s">
        <v>47</v>
      </c>
      <c r="C132" s="36" t="s">
        <v>62</v>
      </c>
      <c r="D132" s="36" t="s">
        <v>3</v>
      </c>
      <c r="E132" s="36" t="s">
        <v>3</v>
      </c>
      <c r="F132" s="36" t="s">
        <v>3</v>
      </c>
      <c r="G132" s="36" t="s">
        <v>68</v>
      </c>
      <c r="H132" s="36" t="s">
        <v>36</v>
      </c>
      <c r="I132" s="37"/>
      <c r="J132" s="36" t="s">
        <v>37</v>
      </c>
      <c r="K132" s="36" t="s">
        <v>38</v>
      </c>
      <c r="L132" s="36" t="s">
        <v>51</v>
      </c>
      <c r="M132" s="36" t="s">
        <v>40</v>
      </c>
      <c r="N132" s="36" t="s">
        <v>41</v>
      </c>
      <c r="O132" s="37"/>
      <c r="P132" s="36" t="s">
        <v>41</v>
      </c>
      <c r="Q132" s="37"/>
      <c r="R132" s="36" t="s">
        <v>42</v>
      </c>
      <c r="S132" s="37"/>
      <c r="T132" s="36" t="s">
        <v>105</v>
      </c>
      <c r="U132" s="36" t="s">
        <v>74</v>
      </c>
      <c r="V132" s="37"/>
      <c r="W132" s="36" t="s">
        <v>53</v>
      </c>
      <c r="X132" s="38" t="s">
        <v>764</v>
      </c>
    </row>
    <row r="133" spans="1:24" hidden="1" x14ac:dyDescent="0.2">
      <c r="A133" s="35" t="s">
        <v>765</v>
      </c>
      <c r="B133" s="36" t="s">
        <v>33</v>
      </c>
      <c r="C133" s="36" t="s">
        <v>62</v>
      </c>
      <c r="D133" s="36" t="s">
        <v>2</v>
      </c>
      <c r="E133" s="36" t="s">
        <v>3</v>
      </c>
      <c r="F133" s="36" t="s">
        <v>3</v>
      </c>
      <c r="G133" s="36" t="s">
        <v>35</v>
      </c>
      <c r="H133" s="36" t="s">
        <v>48</v>
      </c>
      <c r="I133" s="36" t="s">
        <v>766</v>
      </c>
      <c r="J133" s="36" t="s">
        <v>64</v>
      </c>
      <c r="K133" s="36" t="s">
        <v>50</v>
      </c>
      <c r="L133" s="36" t="s">
        <v>39</v>
      </c>
      <c r="M133" s="36" t="s">
        <v>40</v>
      </c>
      <c r="N133" s="36" t="s">
        <v>41</v>
      </c>
      <c r="O133" s="37"/>
      <c r="P133" s="36" t="s">
        <v>41</v>
      </c>
      <c r="Q133" s="37"/>
      <c r="R133" s="36" t="s">
        <v>42</v>
      </c>
      <c r="S133" s="37"/>
      <c r="T133" s="36" t="s">
        <v>105</v>
      </c>
      <c r="U133" s="36" t="s">
        <v>74</v>
      </c>
      <c r="V133" s="37"/>
      <c r="W133" s="36" t="s">
        <v>106</v>
      </c>
      <c r="X133" s="36" t="s">
        <v>767</v>
      </c>
    </row>
    <row r="134" spans="1:24" hidden="1" x14ac:dyDescent="0.2">
      <c r="A134" s="35" t="s">
        <v>768</v>
      </c>
      <c r="B134" s="36" t="s">
        <v>47</v>
      </c>
      <c r="C134" s="36" t="s">
        <v>62</v>
      </c>
      <c r="D134" s="36" t="s">
        <v>1</v>
      </c>
      <c r="E134" s="36" t="s">
        <v>1</v>
      </c>
      <c r="F134" s="36" t="s">
        <v>1</v>
      </c>
      <c r="G134" s="36" t="s">
        <v>55</v>
      </c>
      <c r="H134" s="36" t="s">
        <v>36</v>
      </c>
      <c r="I134" s="37"/>
      <c r="J134" s="36" t="s">
        <v>56</v>
      </c>
      <c r="K134" s="36" t="s">
        <v>57</v>
      </c>
      <c r="L134" s="36" t="s">
        <v>39</v>
      </c>
      <c r="M134" s="36" t="s">
        <v>145</v>
      </c>
      <c r="N134" s="36" t="s">
        <v>94</v>
      </c>
      <c r="O134" s="36" t="s">
        <v>769</v>
      </c>
      <c r="P134" s="36" t="s">
        <v>94</v>
      </c>
      <c r="Q134" s="36" t="s">
        <v>770</v>
      </c>
      <c r="R134" s="36" t="s">
        <v>42</v>
      </c>
      <c r="S134" s="37"/>
      <c r="T134" s="36" t="s">
        <v>58</v>
      </c>
      <c r="U134" s="36" t="s">
        <v>59</v>
      </c>
      <c r="V134" s="37"/>
      <c r="W134" s="36" t="s">
        <v>45</v>
      </c>
      <c r="X134" s="36" t="s">
        <v>771</v>
      </c>
    </row>
    <row r="135" spans="1:24" hidden="1" x14ac:dyDescent="0.2">
      <c r="A135" s="35" t="s">
        <v>772</v>
      </c>
      <c r="B135" s="36" t="s">
        <v>47</v>
      </c>
      <c r="C135" s="36" t="s">
        <v>62</v>
      </c>
      <c r="D135" s="36" t="s">
        <v>3</v>
      </c>
      <c r="E135" s="36" t="s">
        <v>3</v>
      </c>
      <c r="F135" s="36" t="s">
        <v>3</v>
      </c>
      <c r="G135" s="36" t="s">
        <v>68</v>
      </c>
      <c r="H135" s="36" t="s">
        <v>36</v>
      </c>
      <c r="I135" s="37"/>
      <c r="J135" s="36" t="s">
        <v>64</v>
      </c>
      <c r="K135" s="36" t="s">
        <v>50</v>
      </c>
      <c r="L135" s="36" t="s">
        <v>39</v>
      </c>
      <c r="M135" s="36" t="s">
        <v>40</v>
      </c>
      <c r="N135" s="36" t="s">
        <v>41</v>
      </c>
      <c r="O135" s="37"/>
      <c r="P135" s="36" t="s">
        <v>41</v>
      </c>
      <c r="Q135" s="37"/>
      <c r="R135" s="36" t="s">
        <v>41</v>
      </c>
      <c r="S135" s="37"/>
      <c r="T135" s="36" t="s">
        <v>105</v>
      </c>
      <c r="U135" s="36" t="s">
        <v>96</v>
      </c>
      <c r="V135" s="36" t="s">
        <v>773</v>
      </c>
      <c r="W135" s="36" t="s">
        <v>53</v>
      </c>
      <c r="X135" s="36" t="s">
        <v>774</v>
      </c>
    </row>
    <row r="136" spans="1:24" hidden="1" x14ac:dyDescent="0.2">
      <c r="A136" s="35" t="s">
        <v>775</v>
      </c>
      <c r="B136" s="36" t="s">
        <v>47</v>
      </c>
      <c r="C136" s="36" t="s">
        <v>62</v>
      </c>
      <c r="D136" s="36" t="s">
        <v>2</v>
      </c>
      <c r="E136" s="36" t="s">
        <v>1</v>
      </c>
      <c r="F136" s="36" t="s">
        <v>1</v>
      </c>
      <c r="G136" s="36" t="s">
        <v>55</v>
      </c>
      <c r="H136" s="36" t="s">
        <v>36</v>
      </c>
      <c r="I136" s="37"/>
      <c r="J136" s="36" t="s">
        <v>64</v>
      </c>
      <c r="K136" s="36" t="s">
        <v>57</v>
      </c>
      <c r="L136" s="36" t="s">
        <v>39</v>
      </c>
      <c r="M136" s="36" t="s">
        <v>100</v>
      </c>
      <c r="N136" s="36" t="s">
        <v>41</v>
      </c>
      <c r="O136" s="37"/>
      <c r="P136" s="36" t="s">
        <v>41</v>
      </c>
      <c r="Q136" s="37"/>
      <c r="R136" s="36" t="s">
        <v>42</v>
      </c>
      <c r="S136" s="37"/>
      <c r="T136" s="36" t="s">
        <v>58</v>
      </c>
      <c r="U136" s="36" t="s">
        <v>59</v>
      </c>
      <c r="V136" s="37"/>
      <c r="W136" s="36" t="s">
        <v>45</v>
      </c>
      <c r="X136" s="36" t="s">
        <v>88</v>
      </c>
    </row>
    <row r="137" spans="1:24" hidden="1" x14ac:dyDescent="0.2">
      <c r="A137" s="35" t="s">
        <v>776</v>
      </c>
      <c r="B137" s="36" t="s">
        <v>47</v>
      </c>
      <c r="C137" s="36" t="s">
        <v>62</v>
      </c>
      <c r="D137" s="36" t="s">
        <v>1</v>
      </c>
      <c r="E137" s="36" t="s">
        <v>1</v>
      </c>
      <c r="F137" s="36" t="s">
        <v>1</v>
      </c>
      <c r="G137" s="36" t="s">
        <v>55</v>
      </c>
      <c r="H137" s="36" t="s">
        <v>36</v>
      </c>
      <c r="I137" s="37"/>
      <c r="J137" s="36" t="s">
        <v>64</v>
      </c>
      <c r="K137" s="36" t="s">
        <v>50</v>
      </c>
      <c r="L137" s="36" t="s">
        <v>39</v>
      </c>
      <c r="M137" s="36" t="s">
        <v>777</v>
      </c>
      <c r="N137" s="36" t="s">
        <v>41</v>
      </c>
      <c r="O137" s="37"/>
      <c r="P137" s="36" t="s">
        <v>41</v>
      </c>
      <c r="Q137" s="37"/>
      <c r="R137" s="36" t="s">
        <v>42</v>
      </c>
      <c r="S137" s="37"/>
      <c r="T137" s="36" t="s">
        <v>105</v>
      </c>
      <c r="U137" s="36" t="s">
        <v>96</v>
      </c>
      <c r="V137" s="36" t="s">
        <v>778</v>
      </c>
      <c r="W137" s="36" t="s">
        <v>106</v>
      </c>
      <c r="X137" s="36" t="s">
        <v>779</v>
      </c>
    </row>
    <row r="138" spans="1:24" hidden="1" x14ac:dyDescent="0.2">
      <c r="A138" s="35" t="s">
        <v>780</v>
      </c>
      <c r="B138" s="36" t="s">
        <v>47</v>
      </c>
      <c r="C138" s="36" t="s">
        <v>62</v>
      </c>
      <c r="D138" s="36" t="s">
        <v>2</v>
      </c>
      <c r="E138" s="36" t="s">
        <v>2</v>
      </c>
      <c r="F138" s="36" t="s">
        <v>3</v>
      </c>
      <c r="G138" s="36" t="s">
        <v>68</v>
      </c>
      <c r="H138" s="36" t="s">
        <v>48</v>
      </c>
      <c r="I138" s="36" t="s">
        <v>781</v>
      </c>
      <c r="J138" s="36" t="s">
        <v>37</v>
      </c>
      <c r="K138" s="36" t="s">
        <v>38</v>
      </c>
      <c r="L138" s="36" t="s">
        <v>93</v>
      </c>
      <c r="M138" s="36" t="s">
        <v>65</v>
      </c>
      <c r="N138" s="36" t="s">
        <v>41</v>
      </c>
      <c r="O138" s="37"/>
      <c r="P138" s="36" t="s">
        <v>41</v>
      </c>
      <c r="Q138" s="37"/>
      <c r="R138" s="36" t="s">
        <v>42</v>
      </c>
      <c r="S138" s="37"/>
      <c r="T138" s="36" t="s">
        <v>114</v>
      </c>
      <c r="U138" s="36" t="s">
        <v>74</v>
      </c>
      <c r="V138" s="37"/>
      <c r="W138" s="36" t="s">
        <v>45</v>
      </c>
      <c r="X138" s="36" t="s">
        <v>782</v>
      </c>
    </row>
    <row r="139" spans="1:24" hidden="1" x14ac:dyDescent="0.2">
      <c r="A139" s="35" t="s">
        <v>783</v>
      </c>
      <c r="B139" s="36" t="s">
        <v>33</v>
      </c>
      <c r="C139" s="36" t="s">
        <v>62</v>
      </c>
      <c r="D139" s="36" t="s">
        <v>3</v>
      </c>
      <c r="E139" s="36" t="s">
        <v>3</v>
      </c>
      <c r="F139" s="36" t="s">
        <v>91</v>
      </c>
      <c r="G139" s="36" t="s">
        <v>35</v>
      </c>
      <c r="H139" s="36" t="s">
        <v>48</v>
      </c>
      <c r="I139" s="36" t="s">
        <v>784</v>
      </c>
      <c r="J139" s="36" t="s">
        <v>37</v>
      </c>
      <c r="K139" s="36" t="s">
        <v>50</v>
      </c>
      <c r="L139" s="36" t="s">
        <v>104</v>
      </c>
      <c r="M139" s="36" t="s">
        <v>40</v>
      </c>
      <c r="N139" s="36" t="s">
        <v>94</v>
      </c>
      <c r="O139" s="36" t="s">
        <v>785</v>
      </c>
      <c r="P139" s="36" t="s">
        <v>94</v>
      </c>
      <c r="Q139" s="36" t="s">
        <v>786</v>
      </c>
      <c r="R139" s="36" t="s">
        <v>42</v>
      </c>
      <c r="S139" s="37"/>
      <c r="T139" s="36" t="s">
        <v>52</v>
      </c>
      <c r="U139" s="36" t="s">
        <v>74</v>
      </c>
      <c r="V139" s="37"/>
      <c r="W139" s="36" t="s">
        <v>53</v>
      </c>
      <c r="X139" s="36" t="s">
        <v>787</v>
      </c>
    </row>
    <row r="140" spans="1:24" hidden="1" x14ac:dyDescent="0.2">
      <c r="A140" s="35" t="s">
        <v>788</v>
      </c>
      <c r="B140" s="36" t="s">
        <v>47</v>
      </c>
      <c r="C140" s="36" t="s">
        <v>34</v>
      </c>
      <c r="D140" s="36" t="s">
        <v>1</v>
      </c>
      <c r="E140" s="36" t="s">
        <v>1</v>
      </c>
      <c r="F140" s="36" t="s">
        <v>1</v>
      </c>
      <c r="G140" s="36" t="s">
        <v>55</v>
      </c>
      <c r="H140" s="36" t="s">
        <v>36</v>
      </c>
      <c r="I140" s="37"/>
      <c r="J140" s="36" t="s">
        <v>64</v>
      </c>
      <c r="K140" s="36" t="s">
        <v>57</v>
      </c>
      <c r="L140" s="36" t="s">
        <v>39</v>
      </c>
      <c r="M140" s="36" t="s">
        <v>145</v>
      </c>
      <c r="N140" s="36" t="s">
        <v>41</v>
      </c>
      <c r="O140" s="37"/>
      <c r="P140" s="36" t="s">
        <v>41</v>
      </c>
      <c r="Q140" s="37"/>
      <c r="R140" s="36" t="s">
        <v>42</v>
      </c>
      <c r="S140" s="37"/>
      <c r="T140" s="36" t="s">
        <v>58</v>
      </c>
      <c r="U140" s="36" t="s">
        <v>59</v>
      </c>
      <c r="V140" s="37"/>
      <c r="W140" s="36" t="s">
        <v>260</v>
      </c>
      <c r="X140" s="36" t="s">
        <v>789</v>
      </c>
    </row>
    <row r="141" spans="1:24" hidden="1" x14ac:dyDescent="0.2">
      <c r="A141" s="35" t="s">
        <v>790</v>
      </c>
      <c r="B141" s="36" t="s">
        <v>33</v>
      </c>
      <c r="C141" s="36" t="s">
        <v>34</v>
      </c>
      <c r="D141" s="36" t="s">
        <v>91</v>
      </c>
      <c r="E141" s="36" t="s">
        <v>91</v>
      </c>
      <c r="F141" s="36" t="s">
        <v>91</v>
      </c>
      <c r="G141" s="36" t="s">
        <v>35</v>
      </c>
      <c r="H141" s="36" t="s">
        <v>48</v>
      </c>
      <c r="I141" s="36" t="s">
        <v>791</v>
      </c>
      <c r="J141" s="36" t="s">
        <v>37</v>
      </c>
      <c r="K141" s="36" t="s">
        <v>79</v>
      </c>
      <c r="L141" s="36" t="s">
        <v>104</v>
      </c>
      <c r="M141" s="36" t="s">
        <v>40</v>
      </c>
      <c r="N141" s="36" t="s">
        <v>94</v>
      </c>
      <c r="O141" s="36" t="s">
        <v>792</v>
      </c>
      <c r="P141" s="36" t="s">
        <v>94</v>
      </c>
      <c r="Q141" s="36" t="s">
        <v>793</v>
      </c>
      <c r="R141" s="36" t="s">
        <v>94</v>
      </c>
      <c r="S141" s="36" t="s">
        <v>794</v>
      </c>
      <c r="T141" s="36" t="s">
        <v>52</v>
      </c>
      <c r="U141" s="36" t="s">
        <v>96</v>
      </c>
      <c r="V141" s="36" t="s">
        <v>795</v>
      </c>
      <c r="W141" s="36" t="s">
        <v>53</v>
      </c>
      <c r="X141" s="36" t="s">
        <v>796</v>
      </c>
    </row>
    <row r="142" spans="1:24" hidden="1" x14ac:dyDescent="0.2">
      <c r="A142" s="35" t="s">
        <v>797</v>
      </c>
      <c r="B142" s="36" t="s">
        <v>33</v>
      </c>
      <c r="C142" s="36" t="s">
        <v>82</v>
      </c>
      <c r="D142" s="36" t="s">
        <v>3</v>
      </c>
      <c r="E142" s="36" t="s">
        <v>3</v>
      </c>
      <c r="F142" s="36" t="s">
        <v>91</v>
      </c>
      <c r="G142" s="36" t="s">
        <v>35</v>
      </c>
      <c r="H142" s="36" t="s">
        <v>48</v>
      </c>
      <c r="I142" s="36" t="s">
        <v>798</v>
      </c>
      <c r="J142" s="36" t="s">
        <v>37</v>
      </c>
      <c r="K142" s="36" t="s">
        <v>38</v>
      </c>
      <c r="L142" s="36" t="s">
        <v>70</v>
      </c>
      <c r="M142" s="36" t="s">
        <v>71</v>
      </c>
      <c r="N142" s="36" t="s">
        <v>41</v>
      </c>
      <c r="O142" s="37"/>
      <c r="P142" s="36" t="s">
        <v>94</v>
      </c>
      <c r="Q142" s="36" t="s">
        <v>799</v>
      </c>
      <c r="R142" s="36" t="s">
        <v>42</v>
      </c>
      <c r="S142" s="37"/>
      <c r="T142" s="36" t="s">
        <v>149</v>
      </c>
      <c r="U142" s="36" t="s">
        <v>74</v>
      </c>
      <c r="V142" s="37"/>
      <c r="W142" s="36" t="s">
        <v>45</v>
      </c>
      <c r="X142" s="36" t="s">
        <v>800</v>
      </c>
    </row>
    <row r="143" spans="1:24" hidden="1" x14ac:dyDescent="0.2">
      <c r="A143" s="35" t="s">
        <v>801</v>
      </c>
      <c r="B143" s="36" t="s">
        <v>47</v>
      </c>
      <c r="C143" s="36" t="s">
        <v>34</v>
      </c>
      <c r="D143" s="36" t="s">
        <v>1</v>
      </c>
      <c r="E143" s="36" t="s">
        <v>1</v>
      </c>
      <c r="F143" s="36" t="s">
        <v>1</v>
      </c>
      <c r="G143" s="36" t="s">
        <v>55</v>
      </c>
      <c r="H143" s="36" t="s">
        <v>36</v>
      </c>
      <c r="I143" s="37"/>
      <c r="J143" s="36" t="s">
        <v>56</v>
      </c>
      <c r="K143" s="36" t="s">
        <v>57</v>
      </c>
      <c r="L143" s="36" t="s">
        <v>39</v>
      </c>
      <c r="M143" s="36" t="s">
        <v>65</v>
      </c>
      <c r="N143" s="36" t="s">
        <v>41</v>
      </c>
      <c r="O143" s="37"/>
      <c r="P143" s="36" t="s">
        <v>41</v>
      </c>
      <c r="Q143" s="37"/>
      <c r="R143" s="36" t="s">
        <v>42</v>
      </c>
      <c r="S143" s="37"/>
      <c r="T143" s="36" t="s">
        <v>58</v>
      </c>
      <c r="U143" s="36" t="s">
        <v>59</v>
      </c>
      <c r="V143" s="37"/>
      <c r="W143" s="36" t="s">
        <v>53</v>
      </c>
      <c r="X143" s="36" t="s">
        <v>802</v>
      </c>
    </row>
    <row r="144" spans="1:24" hidden="1" x14ac:dyDescent="0.2">
      <c r="A144" s="35" t="s">
        <v>803</v>
      </c>
      <c r="B144" s="36" t="s">
        <v>47</v>
      </c>
      <c r="C144" s="36" t="s">
        <v>147</v>
      </c>
      <c r="D144" s="36" t="s">
        <v>1</v>
      </c>
      <c r="E144" s="36" t="s">
        <v>1</v>
      </c>
      <c r="F144" s="36" t="s">
        <v>1</v>
      </c>
      <c r="G144" s="36" t="s">
        <v>55</v>
      </c>
      <c r="H144" s="36" t="s">
        <v>36</v>
      </c>
      <c r="I144" s="37"/>
      <c r="J144" s="36" t="s">
        <v>56</v>
      </c>
      <c r="K144" s="36" t="s">
        <v>57</v>
      </c>
      <c r="L144" s="36" t="s">
        <v>39</v>
      </c>
      <c r="M144" s="36" t="s">
        <v>145</v>
      </c>
      <c r="N144" s="36" t="s">
        <v>41</v>
      </c>
      <c r="O144" s="37"/>
      <c r="P144" s="36" t="s">
        <v>41</v>
      </c>
      <c r="Q144" s="37"/>
      <c r="R144" s="36" t="s">
        <v>42</v>
      </c>
      <c r="S144" s="37"/>
      <c r="T144" s="36" t="s">
        <v>58</v>
      </c>
      <c r="U144" s="36" t="s">
        <v>44</v>
      </c>
      <c r="V144" s="37"/>
      <c r="W144" s="36" t="s">
        <v>45</v>
      </c>
      <c r="X144" s="36" t="s">
        <v>804</v>
      </c>
    </row>
    <row r="145" spans="1:24" hidden="1" x14ac:dyDescent="0.2">
      <c r="A145" s="35" t="s">
        <v>805</v>
      </c>
      <c r="B145" s="36" t="s">
        <v>47</v>
      </c>
      <c r="C145" s="36" t="s">
        <v>147</v>
      </c>
      <c r="D145" s="36" t="s">
        <v>1</v>
      </c>
      <c r="E145" s="36" t="s">
        <v>1</v>
      </c>
      <c r="F145" s="36" t="s">
        <v>1</v>
      </c>
      <c r="G145" s="36" t="s">
        <v>55</v>
      </c>
      <c r="H145" s="36" t="s">
        <v>36</v>
      </c>
      <c r="I145" s="37"/>
      <c r="J145" s="36" t="s">
        <v>56</v>
      </c>
      <c r="K145" s="36" t="s">
        <v>50</v>
      </c>
      <c r="L145" s="36" t="s">
        <v>39</v>
      </c>
      <c r="M145" s="36" t="s">
        <v>145</v>
      </c>
      <c r="N145" s="36" t="s">
        <v>41</v>
      </c>
      <c r="O145" s="37"/>
      <c r="P145" s="36" t="s">
        <v>41</v>
      </c>
      <c r="Q145" s="37"/>
      <c r="R145" s="36" t="s">
        <v>42</v>
      </c>
      <c r="S145" s="37"/>
      <c r="T145" s="36" t="s">
        <v>58</v>
      </c>
      <c r="U145" s="36" t="s">
        <v>59</v>
      </c>
      <c r="V145" s="37"/>
      <c r="W145" s="36" t="s">
        <v>53</v>
      </c>
      <c r="X145" s="36" t="s">
        <v>806</v>
      </c>
    </row>
    <row r="146" spans="1:24" hidden="1" x14ac:dyDescent="0.2">
      <c r="A146" s="35" t="s">
        <v>807</v>
      </c>
      <c r="B146" s="36" t="s">
        <v>47</v>
      </c>
      <c r="C146" s="36" t="s">
        <v>85</v>
      </c>
      <c r="D146" s="36" t="s">
        <v>2</v>
      </c>
      <c r="E146" s="36" t="s">
        <v>1</v>
      </c>
      <c r="F146" s="36" t="s">
        <v>2</v>
      </c>
      <c r="G146" s="36" t="s">
        <v>63</v>
      </c>
      <c r="H146" s="36" t="s">
        <v>36</v>
      </c>
      <c r="I146" s="37"/>
      <c r="J146" s="36" t="s">
        <v>64</v>
      </c>
      <c r="K146" s="36" t="s">
        <v>50</v>
      </c>
      <c r="L146" s="36" t="s">
        <v>51</v>
      </c>
      <c r="M146" s="36" t="s">
        <v>65</v>
      </c>
      <c r="N146" s="36" t="s">
        <v>41</v>
      </c>
      <c r="O146" s="37"/>
      <c r="P146" s="36" t="s">
        <v>41</v>
      </c>
      <c r="Q146" s="37"/>
      <c r="R146" s="36" t="s">
        <v>42</v>
      </c>
      <c r="S146" s="37"/>
      <c r="T146" s="36" t="s">
        <v>105</v>
      </c>
      <c r="U146" s="36" t="s">
        <v>59</v>
      </c>
      <c r="V146" s="37"/>
      <c r="W146" s="36" t="s">
        <v>45</v>
      </c>
      <c r="X146" s="36" t="s">
        <v>808</v>
      </c>
    </row>
    <row r="147" spans="1:24" hidden="1" x14ac:dyDescent="0.2">
      <c r="A147" s="35" t="s">
        <v>809</v>
      </c>
      <c r="B147" s="36" t="s">
        <v>47</v>
      </c>
      <c r="C147" s="36" t="s">
        <v>147</v>
      </c>
      <c r="D147" s="36" t="s">
        <v>3</v>
      </c>
      <c r="E147" s="36" t="s">
        <v>3</v>
      </c>
      <c r="F147" s="36" t="s">
        <v>3</v>
      </c>
      <c r="G147" s="36" t="s">
        <v>35</v>
      </c>
      <c r="H147" s="36" t="s">
        <v>36</v>
      </c>
      <c r="I147" s="37"/>
      <c r="J147" s="36" t="s">
        <v>37</v>
      </c>
      <c r="K147" s="36" t="s">
        <v>252</v>
      </c>
      <c r="L147" s="36" t="s">
        <v>39</v>
      </c>
      <c r="M147" s="36" t="s">
        <v>40</v>
      </c>
      <c r="N147" s="36" t="s">
        <v>41</v>
      </c>
      <c r="O147" s="37"/>
      <c r="P147" s="36" t="s">
        <v>41</v>
      </c>
      <c r="Q147" s="37"/>
      <c r="R147" s="36" t="s">
        <v>42</v>
      </c>
      <c r="S147" s="37"/>
      <c r="T147" s="36" t="s">
        <v>52</v>
      </c>
      <c r="U147" s="36" t="s">
        <v>74</v>
      </c>
      <c r="V147" s="37"/>
      <c r="W147" s="36" t="s">
        <v>53</v>
      </c>
      <c r="X147" s="36" t="s">
        <v>810</v>
      </c>
    </row>
    <row r="148" spans="1:24" hidden="1" x14ac:dyDescent="0.2">
      <c r="A148" s="35" t="s">
        <v>811</v>
      </c>
      <c r="B148" s="36" t="s">
        <v>47</v>
      </c>
      <c r="C148" s="36" t="s">
        <v>34</v>
      </c>
      <c r="D148" s="36" t="s">
        <v>2</v>
      </c>
      <c r="E148" s="36" t="s">
        <v>3</v>
      </c>
      <c r="F148" s="36" t="s">
        <v>3</v>
      </c>
      <c r="G148" s="36" t="s">
        <v>68</v>
      </c>
      <c r="H148" s="36" t="s">
        <v>36</v>
      </c>
      <c r="I148" s="37"/>
      <c r="J148" s="36" t="s">
        <v>56</v>
      </c>
      <c r="K148" s="36" t="s">
        <v>69</v>
      </c>
      <c r="L148" s="36" t="s">
        <v>70</v>
      </c>
      <c r="M148" s="36" t="s">
        <v>40</v>
      </c>
      <c r="N148" s="36" t="s">
        <v>41</v>
      </c>
      <c r="O148" s="37"/>
      <c r="P148" s="36" t="s">
        <v>41</v>
      </c>
      <c r="Q148" s="37"/>
      <c r="R148" s="36" t="s">
        <v>42</v>
      </c>
      <c r="S148" s="37"/>
      <c r="T148" s="36" t="s">
        <v>114</v>
      </c>
      <c r="U148" s="36" t="s">
        <v>44</v>
      </c>
      <c r="V148" s="37"/>
      <c r="W148" s="36" t="s">
        <v>106</v>
      </c>
      <c r="X148" s="36" t="s">
        <v>812</v>
      </c>
    </row>
    <row r="149" spans="1:24" hidden="1" x14ac:dyDescent="0.2">
      <c r="A149" s="35" t="s">
        <v>813</v>
      </c>
      <c r="B149" s="36" t="s">
        <v>47</v>
      </c>
      <c r="C149" s="36" t="s">
        <v>73</v>
      </c>
      <c r="D149" s="36" t="s">
        <v>1</v>
      </c>
      <c r="E149" s="36" t="s">
        <v>2</v>
      </c>
      <c r="F149" s="36" t="s">
        <v>3</v>
      </c>
      <c r="G149" s="36" t="s">
        <v>68</v>
      </c>
      <c r="H149" s="36" t="s">
        <v>36</v>
      </c>
      <c r="I149" s="37"/>
      <c r="J149" s="36" t="s">
        <v>64</v>
      </c>
      <c r="K149" s="36" t="s">
        <v>69</v>
      </c>
      <c r="L149" s="36" t="s">
        <v>104</v>
      </c>
      <c r="M149" s="36" t="s">
        <v>71</v>
      </c>
      <c r="N149" s="36" t="s">
        <v>41</v>
      </c>
      <c r="O149" s="37"/>
      <c r="P149" s="36" t="s">
        <v>41</v>
      </c>
      <c r="Q149" s="37"/>
      <c r="R149" s="36" t="s">
        <v>41</v>
      </c>
      <c r="S149" s="37"/>
      <c r="T149" s="36" t="s">
        <v>58</v>
      </c>
      <c r="U149" s="36" t="s">
        <v>59</v>
      </c>
      <c r="V149" s="37"/>
      <c r="W149" s="36" t="s">
        <v>53</v>
      </c>
      <c r="X149" s="36" t="s">
        <v>253</v>
      </c>
    </row>
    <row r="150" spans="1:24" hidden="1" x14ac:dyDescent="0.2">
      <c r="A150" s="35" t="s">
        <v>814</v>
      </c>
      <c r="B150" s="36" t="s">
        <v>47</v>
      </c>
      <c r="C150" s="36" t="s">
        <v>85</v>
      </c>
      <c r="D150" s="36" t="s">
        <v>2</v>
      </c>
      <c r="E150" s="36" t="s">
        <v>2</v>
      </c>
      <c r="F150" s="36" t="s">
        <v>2</v>
      </c>
      <c r="G150" s="36" t="s">
        <v>63</v>
      </c>
      <c r="H150" s="36" t="s">
        <v>36</v>
      </c>
      <c r="I150" s="37"/>
      <c r="J150" s="36" t="s">
        <v>37</v>
      </c>
      <c r="K150" s="36" t="s">
        <v>50</v>
      </c>
      <c r="L150" s="36" t="s">
        <v>51</v>
      </c>
      <c r="M150" s="36" t="s">
        <v>65</v>
      </c>
      <c r="N150" s="36" t="s">
        <v>41</v>
      </c>
      <c r="O150" s="37"/>
      <c r="P150" s="36" t="s">
        <v>41</v>
      </c>
      <c r="Q150" s="37"/>
      <c r="R150" s="36" t="s">
        <v>42</v>
      </c>
      <c r="S150" s="37"/>
      <c r="T150" s="36" t="s">
        <v>58</v>
      </c>
      <c r="U150" s="36" t="s">
        <v>44</v>
      </c>
      <c r="V150" s="37"/>
      <c r="W150" s="36" t="s">
        <v>77</v>
      </c>
      <c r="X150" s="36" t="s">
        <v>815</v>
      </c>
    </row>
    <row r="151" spans="1:24" hidden="1" x14ac:dyDescent="0.2">
      <c r="A151" s="35" t="s">
        <v>816</v>
      </c>
      <c r="B151" s="36" t="s">
        <v>47</v>
      </c>
      <c r="C151" s="36" t="s">
        <v>147</v>
      </c>
      <c r="D151" s="36" t="s">
        <v>2</v>
      </c>
      <c r="E151" s="36" t="s">
        <v>2</v>
      </c>
      <c r="F151" s="36" t="s">
        <v>3</v>
      </c>
      <c r="G151" s="36" t="s">
        <v>63</v>
      </c>
      <c r="H151" s="36" t="s">
        <v>36</v>
      </c>
      <c r="I151" s="37"/>
      <c r="J151" s="36" t="s">
        <v>64</v>
      </c>
      <c r="K151" s="36" t="s">
        <v>50</v>
      </c>
      <c r="L151" s="36" t="s">
        <v>51</v>
      </c>
      <c r="M151" s="36" t="s">
        <v>40</v>
      </c>
      <c r="N151" s="36" t="s">
        <v>41</v>
      </c>
      <c r="O151" s="37"/>
      <c r="P151" s="36" t="s">
        <v>41</v>
      </c>
      <c r="Q151" s="37"/>
      <c r="R151" s="36" t="s">
        <v>42</v>
      </c>
      <c r="S151" s="37"/>
      <c r="T151" s="36" t="s">
        <v>52</v>
      </c>
      <c r="U151" s="36" t="s">
        <v>44</v>
      </c>
      <c r="V151" s="37"/>
      <c r="W151" s="36" t="s">
        <v>45</v>
      </c>
      <c r="X151" s="36" t="s">
        <v>817</v>
      </c>
    </row>
    <row r="152" spans="1:24" hidden="1" x14ac:dyDescent="0.2">
      <c r="A152" s="35" t="s">
        <v>818</v>
      </c>
      <c r="B152" s="36" t="s">
        <v>47</v>
      </c>
      <c r="C152" s="36" t="s">
        <v>85</v>
      </c>
      <c r="D152" s="36" t="s">
        <v>3</v>
      </c>
      <c r="E152" s="36" t="s">
        <v>2</v>
      </c>
      <c r="F152" s="36" t="s">
        <v>2</v>
      </c>
      <c r="G152" s="36" t="s">
        <v>63</v>
      </c>
      <c r="H152" s="36" t="s">
        <v>36</v>
      </c>
      <c r="I152" s="37"/>
      <c r="J152" s="36" t="s">
        <v>37</v>
      </c>
      <c r="K152" s="36" t="s">
        <v>76</v>
      </c>
      <c r="L152" s="36" t="s">
        <v>80</v>
      </c>
      <c r="M152" s="36" t="s">
        <v>647</v>
      </c>
      <c r="N152" s="36" t="s">
        <v>41</v>
      </c>
      <c r="O152" s="37"/>
      <c r="P152" s="36" t="s">
        <v>41</v>
      </c>
      <c r="Q152" s="37"/>
      <c r="R152" s="36" t="s">
        <v>42</v>
      </c>
      <c r="S152" s="37"/>
      <c r="T152" s="36" t="s">
        <v>188</v>
      </c>
      <c r="U152" s="36" t="s">
        <v>44</v>
      </c>
      <c r="V152" s="37"/>
      <c r="W152" s="36" t="s">
        <v>45</v>
      </c>
      <c r="X152" s="36" t="s">
        <v>819</v>
      </c>
    </row>
    <row r="153" spans="1:24" hidden="1" x14ac:dyDescent="0.2">
      <c r="A153" s="35" t="s">
        <v>820</v>
      </c>
      <c r="B153" s="36" t="s">
        <v>47</v>
      </c>
      <c r="C153" s="36" t="s">
        <v>73</v>
      </c>
      <c r="D153" s="36" t="s">
        <v>3</v>
      </c>
      <c r="E153" s="36" t="s">
        <v>1</v>
      </c>
      <c r="F153" s="36" t="s">
        <v>3</v>
      </c>
      <c r="G153" s="36" t="s">
        <v>63</v>
      </c>
      <c r="H153" s="36" t="s">
        <v>36</v>
      </c>
      <c r="I153" s="37"/>
      <c r="J153" s="36" t="s">
        <v>64</v>
      </c>
      <c r="K153" s="36" t="s">
        <v>50</v>
      </c>
      <c r="L153" s="36" t="s">
        <v>51</v>
      </c>
      <c r="M153" s="36" t="s">
        <v>40</v>
      </c>
      <c r="N153" s="36" t="s">
        <v>41</v>
      </c>
      <c r="O153" s="37"/>
      <c r="P153" s="36" t="s">
        <v>41</v>
      </c>
      <c r="Q153" s="37"/>
      <c r="R153" s="36" t="s">
        <v>42</v>
      </c>
      <c r="S153" s="37"/>
      <c r="T153" s="36" t="s">
        <v>58</v>
      </c>
      <c r="U153" s="36" t="s">
        <v>44</v>
      </c>
      <c r="V153" s="37"/>
      <c r="W153" s="36" t="s">
        <v>45</v>
      </c>
      <c r="X153" s="36" t="s">
        <v>821</v>
      </c>
    </row>
    <row r="154" spans="1:24" hidden="1" x14ac:dyDescent="0.2">
      <c r="A154" s="35" t="s">
        <v>822</v>
      </c>
      <c r="B154" s="36" t="s">
        <v>47</v>
      </c>
      <c r="C154" s="36" t="s">
        <v>85</v>
      </c>
      <c r="D154" s="36" t="s">
        <v>1</v>
      </c>
      <c r="E154" s="36" t="s">
        <v>1</v>
      </c>
      <c r="F154" s="36" t="s">
        <v>1</v>
      </c>
      <c r="G154" s="36" t="s">
        <v>55</v>
      </c>
      <c r="H154" s="36" t="s">
        <v>36</v>
      </c>
      <c r="I154" s="37"/>
      <c r="J154" s="36" t="s">
        <v>64</v>
      </c>
      <c r="K154" s="36" t="s">
        <v>57</v>
      </c>
      <c r="L154" s="36" t="s">
        <v>39</v>
      </c>
      <c r="M154" s="36" t="s">
        <v>71</v>
      </c>
      <c r="N154" s="36" t="s">
        <v>41</v>
      </c>
      <c r="O154" s="37"/>
      <c r="P154" s="36" t="s">
        <v>41</v>
      </c>
      <c r="Q154" s="37"/>
      <c r="R154" s="36" t="s">
        <v>42</v>
      </c>
      <c r="S154" s="37"/>
      <c r="T154" s="36" t="s">
        <v>58</v>
      </c>
      <c r="U154" s="36" t="s">
        <v>59</v>
      </c>
      <c r="V154" s="37"/>
      <c r="W154" s="36" t="s">
        <v>45</v>
      </c>
      <c r="X154" s="36" t="s">
        <v>823</v>
      </c>
    </row>
    <row r="155" spans="1:24" hidden="1" x14ac:dyDescent="0.2">
      <c r="A155" s="35" t="s">
        <v>824</v>
      </c>
      <c r="B155" s="36" t="s">
        <v>33</v>
      </c>
      <c r="C155" s="36" t="s">
        <v>73</v>
      </c>
      <c r="D155" s="36" t="s">
        <v>2</v>
      </c>
      <c r="E155" s="36" t="s">
        <v>2</v>
      </c>
      <c r="F155" s="36" t="s">
        <v>2</v>
      </c>
      <c r="G155" s="36" t="s">
        <v>68</v>
      </c>
      <c r="H155" s="36" t="s">
        <v>36</v>
      </c>
      <c r="I155" s="37"/>
      <c r="J155" s="36" t="s">
        <v>64</v>
      </c>
      <c r="K155" s="36" t="s">
        <v>50</v>
      </c>
      <c r="L155" s="36" t="s">
        <v>104</v>
      </c>
      <c r="M155" s="36" t="s">
        <v>120</v>
      </c>
      <c r="N155" s="36" t="s">
        <v>41</v>
      </c>
      <c r="O155" s="37"/>
      <c r="P155" s="36" t="s">
        <v>41</v>
      </c>
      <c r="Q155" s="37"/>
      <c r="R155" s="36" t="s">
        <v>42</v>
      </c>
      <c r="S155" s="37"/>
      <c r="T155" s="36" t="s">
        <v>58</v>
      </c>
      <c r="U155" s="36" t="s">
        <v>44</v>
      </c>
      <c r="V155" s="37"/>
      <c r="W155" s="36" t="s">
        <v>60</v>
      </c>
      <c r="X155" s="36" t="s">
        <v>825</v>
      </c>
    </row>
    <row r="156" spans="1:24" hidden="1" x14ac:dyDescent="0.2">
      <c r="A156" s="35" t="s">
        <v>826</v>
      </c>
      <c r="B156" s="36" t="s">
        <v>47</v>
      </c>
      <c r="C156" s="36" t="s">
        <v>147</v>
      </c>
      <c r="D156" s="36" t="s">
        <v>2</v>
      </c>
      <c r="E156" s="36" t="s">
        <v>1</v>
      </c>
      <c r="F156" s="36" t="s">
        <v>1</v>
      </c>
      <c r="G156" s="36" t="s">
        <v>55</v>
      </c>
      <c r="H156" s="36" t="s">
        <v>36</v>
      </c>
      <c r="I156" s="37"/>
      <c r="J156" s="36" t="s">
        <v>64</v>
      </c>
      <c r="K156" s="36" t="s">
        <v>50</v>
      </c>
      <c r="L156" s="36" t="s">
        <v>39</v>
      </c>
      <c r="M156" s="36" t="s">
        <v>40</v>
      </c>
      <c r="N156" s="36" t="s">
        <v>41</v>
      </c>
      <c r="O156" s="37"/>
      <c r="P156" s="36" t="s">
        <v>41</v>
      </c>
      <c r="Q156" s="37"/>
      <c r="R156" s="36" t="s">
        <v>42</v>
      </c>
      <c r="S156" s="37"/>
      <c r="T156" s="36" t="s">
        <v>58</v>
      </c>
      <c r="U156" s="36" t="s">
        <v>74</v>
      </c>
      <c r="V156" s="37"/>
      <c r="W156" s="36" t="s">
        <v>60</v>
      </c>
      <c r="X156" s="36" t="s">
        <v>827</v>
      </c>
    </row>
    <row r="157" spans="1:24" hidden="1" x14ac:dyDescent="0.2">
      <c r="A157" s="35" t="s">
        <v>828</v>
      </c>
      <c r="B157" s="36" t="s">
        <v>47</v>
      </c>
      <c r="C157" s="36" t="s">
        <v>151</v>
      </c>
      <c r="D157" s="36" t="s">
        <v>3</v>
      </c>
      <c r="E157" s="36" t="s">
        <v>91</v>
      </c>
      <c r="F157" s="36" t="s">
        <v>91</v>
      </c>
      <c r="G157" s="36" t="s">
        <v>68</v>
      </c>
      <c r="H157" s="36" t="s">
        <v>36</v>
      </c>
      <c r="I157" s="37"/>
      <c r="J157" s="36" t="s">
        <v>829</v>
      </c>
      <c r="K157" s="36" t="s">
        <v>50</v>
      </c>
      <c r="L157" s="36" t="s">
        <v>80</v>
      </c>
      <c r="M157" s="36" t="s">
        <v>65</v>
      </c>
      <c r="N157" s="36" t="s">
        <v>41</v>
      </c>
      <c r="O157" s="37"/>
      <c r="P157" s="36" t="s">
        <v>41</v>
      </c>
      <c r="Q157" s="37"/>
      <c r="R157" s="36" t="s">
        <v>41</v>
      </c>
      <c r="S157" s="37"/>
      <c r="T157" s="36" t="s">
        <v>114</v>
      </c>
      <c r="U157" s="36" t="s">
        <v>59</v>
      </c>
      <c r="V157" s="37"/>
      <c r="W157" s="36" t="s">
        <v>77</v>
      </c>
      <c r="X157" s="36" t="s">
        <v>830</v>
      </c>
    </row>
    <row r="158" spans="1:24" hidden="1" x14ac:dyDescent="0.2">
      <c r="A158" s="35" t="s">
        <v>831</v>
      </c>
      <c r="B158" s="36" t="s">
        <v>47</v>
      </c>
      <c r="C158" s="36" t="s">
        <v>73</v>
      </c>
      <c r="D158" s="36" t="s">
        <v>2</v>
      </c>
      <c r="E158" s="36" t="s">
        <v>2</v>
      </c>
      <c r="F158" s="36" t="s">
        <v>2</v>
      </c>
      <c r="G158" s="36" t="s">
        <v>63</v>
      </c>
      <c r="H158" s="36" t="s">
        <v>36</v>
      </c>
      <c r="I158" s="37"/>
      <c r="J158" s="36" t="s">
        <v>64</v>
      </c>
      <c r="K158" s="36" t="s">
        <v>50</v>
      </c>
      <c r="L158" s="36" t="s">
        <v>51</v>
      </c>
      <c r="M158" s="36" t="s">
        <v>40</v>
      </c>
      <c r="N158" s="36" t="s">
        <v>41</v>
      </c>
      <c r="O158" s="37"/>
      <c r="P158" s="36" t="s">
        <v>41</v>
      </c>
      <c r="Q158" s="37"/>
      <c r="R158" s="36" t="s">
        <v>42</v>
      </c>
      <c r="S158" s="37"/>
      <c r="T158" s="36" t="s">
        <v>58</v>
      </c>
      <c r="U158" s="36" t="s">
        <v>44</v>
      </c>
      <c r="V158" s="37"/>
      <c r="W158" s="36" t="s">
        <v>45</v>
      </c>
      <c r="X158" s="36" t="s">
        <v>832</v>
      </c>
    </row>
    <row r="159" spans="1:24" hidden="1" x14ac:dyDescent="0.2">
      <c r="A159" s="35" t="s">
        <v>833</v>
      </c>
      <c r="B159" s="36" t="s">
        <v>47</v>
      </c>
      <c r="C159" s="36" t="s">
        <v>73</v>
      </c>
      <c r="D159" s="36" t="s">
        <v>1</v>
      </c>
      <c r="E159" s="36" t="s">
        <v>2</v>
      </c>
      <c r="F159" s="36" t="s">
        <v>3</v>
      </c>
      <c r="G159" s="36" t="s">
        <v>63</v>
      </c>
      <c r="H159" s="36" t="s">
        <v>36</v>
      </c>
      <c r="I159" s="37"/>
      <c r="J159" s="36" t="s">
        <v>37</v>
      </c>
      <c r="K159" s="36" t="s">
        <v>50</v>
      </c>
      <c r="L159" s="36" t="s">
        <v>104</v>
      </c>
      <c r="M159" s="36" t="s">
        <v>100</v>
      </c>
      <c r="N159" s="36" t="s">
        <v>41</v>
      </c>
      <c r="O159" s="37"/>
      <c r="P159" s="36" t="s">
        <v>41</v>
      </c>
      <c r="Q159" s="37"/>
      <c r="R159" s="36" t="s">
        <v>41</v>
      </c>
      <c r="S159" s="37"/>
      <c r="T159" s="36" t="s">
        <v>58</v>
      </c>
      <c r="U159" s="36" t="s">
        <v>59</v>
      </c>
      <c r="V159" s="37"/>
      <c r="W159" s="36" t="s">
        <v>60</v>
      </c>
      <c r="X159" s="36" t="s">
        <v>834</v>
      </c>
    </row>
    <row r="160" spans="1:24" hidden="1" x14ac:dyDescent="0.2">
      <c r="A160" s="35" t="s">
        <v>835</v>
      </c>
      <c r="B160" s="36" t="s">
        <v>47</v>
      </c>
      <c r="C160" s="36" t="s">
        <v>34</v>
      </c>
      <c r="D160" s="36" t="s">
        <v>3</v>
      </c>
      <c r="E160" s="36" t="s">
        <v>2</v>
      </c>
      <c r="F160" s="36" t="s">
        <v>91</v>
      </c>
      <c r="G160" s="36" t="s">
        <v>35</v>
      </c>
      <c r="H160" s="36" t="s">
        <v>48</v>
      </c>
      <c r="I160" s="36" t="s">
        <v>836</v>
      </c>
      <c r="J160" s="36" t="s">
        <v>37</v>
      </c>
      <c r="K160" s="36" t="s">
        <v>50</v>
      </c>
      <c r="L160" s="36" t="s">
        <v>104</v>
      </c>
      <c r="M160" s="36" t="s">
        <v>40</v>
      </c>
      <c r="N160" s="36" t="s">
        <v>41</v>
      </c>
      <c r="O160" s="37"/>
      <c r="P160" s="36" t="s">
        <v>41</v>
      </c>
      <c r="Q160" s="37"/>
      <c r="R160" s="36" t="s">
        <v>42</v>
      </c>
      <c r="S160" s="37"/>
      <c r="T160" s="36" t="s">
        <v>114</v>
      </c>
      <c r="U160" s="36" t="s">
        <v>74</v>
      </c>
      <c r="V160" s="37"/>
      <c r="W160" s="36" t="s">
        <v>60</v>
      </c>
      <c r="X160" s="36" t="s">
        <v>837</v>
      </c>
    </row>
    <row r="161" spans="1:24" hidden="1" x14ac:dyDescent="0.2">
      <c r="A161" s="35" t="s">
        <v>838</v>
      </c>
      <c r="B161" s="36" t="s">
        <v>33</v>
      </c>
      <c r="C161" s="36" t="s">
        <v>85</v>
      </c>
      <c r="D161" s="36" t="s">
        <v>3</v>
      </c>
      <c r="E161" s="36" t="s">
        <v>3</v>
      </c>
      <c r="F161" s="36" t="s">
        <v>3</v>
      </c>
      <c r="G161" s="36" t="s">
        <v>68</v>
      </c>
      <c r="H161" s="36" t="s">
        <v>36</v>
      </c>
      <c r="I161" s="37"/>
      <c r="J161" s="36" t="s">
        <v>37</v>
      </c>
      <c r="K161" s="36" t="s">
        <v>57</v>
      </c>
      <c r="L161" s="36" t="s">
        <v>80</v>
      </c>
      <c r="M161" s="36" t="s">
        <v>839</v>
      </c>
      <c r="N161" s="36" t="s">
        <v>41</v>
      </c>
      <c r="O161" s="37"/>
      <c r="P161" s="36" t="s">
        <v>41</v>
      </c>
      <c r="Q161" s="37"/>
      <c r="R161" s="36" t="s">
        <v>42</v>
      </c>
      <c r="S161" s="37"/>
      <c r="T161" s="36" t="s">
        <v>43</v>
      </c>
      <c r="U161" s="36" t="s">
        <v>44</v>
      </c>
      <c r="V161" s="37"/>
      <c r="W161" s="36" t="s">
        <v>53</v>
      </c>
      <c r="X161" s="36" t="s">
        <v>840</v>
      </c>
    </row>
    <row r="162" spans="1:24" hidden="1" x14ac:dyDescent="0.2">
      <c r="A162" s="35" t="s">
        <v>841</v>
      </c>
      <c r="B162" s="36" t="s">
        <v>47</v>
      </c>
      <c r="C162" s="36" t="s">
        <v>85</v>
      </c>
      <c r="D162" s="36" t="s">
        <v>2</v>
      </c>
      <c r="E162" s="36" t="s">
        <v>2</v>
      </c>
      <c r="F162" s="36" t="s">
        <v>1</v>
      </c>
      <c r="G162" s="36" t="s">
        <v>63</v>
      </c>
      <c r="H162" s="36" t="s">
        <v>36</v>
      </c>
      <c r="I162" s="37"/>
      <c r="J162" s="36" t="s">
        <v>64</v>
      </c>
      <c r="K162" s="36" t="s">
        <v>50</v>
      </c>
      <c r="L162" s="36" t="s">
        <v>39</v>
      </c>
      <c r="M162" s="36" t="s">
        <v>65</v>
      </c>
      <c r="N162" s="36" t="s">
        <v>41</v>
      </c>
      <c r="O162" s="37"/>
      <c r="P162" s="36" t="s">
        <v>41</v>
      </c>
      <c r="Q162" s="37"/>
      <c r="R162" s="36" t="s">
        <v>42</v>
      </c>
      <c r="S162" s="37"/>
      <c r="T162" s="36" t="s">
        <v>43</v>
      </c>
      <c r="U162" s="36" t="s">
        <v>74</v>
      </c>
      <c r="V162" s="37"/>
      <c r="W162" s="36" t="s">
        <v>53</v>
      </c>
      <c r="X162" s="36" t="s">
        <v>842</v>
      </c>
    </row>
    <row r="163" spans="1:24" hidden="1" x14ac:dyDescent="0.2">
      <c r="A163" s="35" t="s">
        <v>843</v>
      </c>
      <c r="B163" s="36" t="s">
        <v>47</v>
      </c>
      <c r="C163" s="36" t="s">
        <v>85</v>
      </c>
      <c r="D163" s="36" t="s">
        <v>2</v>
      </c>
      <c r="E163" s="36" t="s">
        <v>2</v>
      </c>
      <c r="F163" s="36" t="s">
        <v>2</v>
      </c>
      <c r="G163" s="36" t="s">
        <v>68</v>
      </c>
      <c r="H163" s="36" t="s">
        <v>36</v>
      </c>
      <c r="I163" s="37"/>
      <c r="J163" s="36" t="s">
        <v>37</v>
      </c>
      <c r="K163" s="36" t="s">
        <v>50</v>
      </c>
      <c r="L163" s="36" t="s">
        <v>51</v>
      </c>
      <c r="M163" s="36" t="s">
        <v>40</v>
      </c>
      <c r="N163" s="36" t="s">
        <v>41</v>
      </c>
      <c r="O163" s="37"/>
      <c r="P163" s="36" t="s">
        <v>41</v>
      </c>
      <c r="Q163" s="37"/>
      <c r="R163" s="36" t="s">
        <v>42</v>
      </c>
      <c r="S163" s="37"/>
      <c r="T163" s="36" t="s">
        <v>58</v>
      </c>
      <c r="U163" s="36" t="s">
        <v>44</v>
      </c>
      <c r="V163" s="37"/>
      <c r="W163" s="36" t="s">
        <v>60</v>
      </c>
      <c r="X163" s="36" t="s">
        <v>844</v>
      </c>
    </row>
    <row r="164" spans="1:24" hidden="1" x14ac:dyDescent="0.2">
      <c r="A164" s="35" t="s">
        <v>845</v>
      </c>
      <c r="B164" s="36" t="s">
        <v>33</v>
      </c>
      <c r="C164" s="36" t="s">
        <v>85</v>
      </c>
      <c r="D164" s="36" t="s">
        <v>3</v>
      </c>
      <c r="E164" s="36" t="s">
        <v>1</v>
      </c>
      <c r="F164" s="36" t="s">
        <v>91</v>
      </c>
      <c r="G164" s="36" t="s">
        <v>35</v>
      </c>
      <c r="H164" s="36" t="s">
        <v>48</v>
      </c>
      <c r="I164" s="37"/>
      <c r="J164" s="36" t="s">
        <v>37</v>
      </c>
      <c r="K164" s="36" t="s">
        <v>79</v>
      </c>
      <c r="L164" s="36" t="s">
        <v>104</v>
      </c>
      <c r="M164" s="36" t="s">
        <v>40</v>
      </c>
      <c r="N164" s="36" t="s">
        <v>41</v>
      </c>
      <c r="O164" s="37"/>
      <c r="P164" s="36" t="s">
        <v>41</v>
      </c>
      <c r="Q164" s="37"/>
      <c r="R164" s="36" t="s">
        <v>94</v>
      </c>
      <c r="S164" s="37"/>
      <c r="T164" s="36" t="s">
        <v>43</v>
      </c>
      <c r="U164" s="36" t="s">
        <v>74</v>
      </c>
      <c r="V164" s="37"/>
      <c r="W164" s="36" t="s">
        <v>106</v>
      </c>
      <c r="X164" s="36" t="s">
        <v>846</v>
      </c>
    </row>
    <row r="165" spans="1:24" hidden="1" x14ac:dyDescent="0.2">
      <c r="A165" s="35" t="s">
        <v>847</v>
      </c>
      <c r="B165" s="36" t="s">
        <v>47</v>
      </c>
      <c r="C165" s="36" t="s">
        <v>85</v>
      </c>
      <c r="D165" s="36" t="s">
        <v>1</v>
      </c>
      <c r="E165" s="36" t="s">
        <v>1</v>
      </c>
      <c r="F165" s="36" t="s">
        <v>1</v>
      </c>
      <c r="G165" s="36" t="s">
        <v>55</v>
      </c>
      <c r="H165" s="36" t="s">
        <v>36</v>
      </c>
      <c r="I165" s="36" t="s">
        <v>848</v>
      </c>
      <c r="J165" s="36" t="s">
        <v>64</v>
      </c>
      <c r="K165" s="36" t="s">
        <v>216</v>
      </c>
      <c r="L165" s="36" t="s">
        <v>104</v>
      </c>
      <c r="M165" s="36" t="s">
        <v>647</v>
      </c>
      <c r="N165" s="36" t="s">
        <v>41</v>
      </c>
      <c r="O165" s="36" t="s">
        <v>848</v>
      </c>
      <c r="P165" s="36" t="s">
        <v>41</v>
      </c>
      <c r="Q165" s="36" t="s">
        <v>848</v>
      </c>
      <c r="R165" s="36" t="s">
        <v>42</v>
      </c>
      <c r="S165" s="36" t="s">
        <v>848</v>
      </c>
      <c r="T165" s="36" t="s">
        <v>58</v>
      </c>
      <c r="U165" s="36" t="s">
        <v>59</v>
      </c>
      <c r="V165" s="36" t="s">
        <v>848</v>
      </c>
      <c r="W165" s="36" t="s">
        <v>45</v>
      </c>
      <c r="X165" s="36" t="s">
        <v>849</v>
      </c>
    </row>
    <row r="166" spans="1:24" hidden="1" x14ac:dyDescent="0.2">
      <c r="A166" s="35" t="s">
        <v>850</v>
      </c>
      <c r="B166" s="36" t="s">
        <v>47</v>
      </c>
      <c r="C166" s="36" t="s">
        <v>73</v>
      </c>
      <c r="D166" s="36" t="s">
        <v>2</v>
      </c>
      <c r="E166" s="36" t="s">
        <v>1</v>
      </c>
      <c r="F166" s="36" t="s">
        <v>2</v>
      </c>
      <c r="G166" s="36" t="s">
        <v>63</v>
      </c>
      <c r="H166" s="36" t="s">
        <v>36</v>
      </c>
      <c r="I166" s="37"/>
      <c r="J166" s="36" t="s">
        <v>64</v>
      </c>
      <c r="K166" s="36" t="s">
        <v>50</v>
      </c>
      <c r="L166" s="36" t="s">
        <v>39</v>
      </c>
      <c r="M166" s="36" t="s">
        <v>65</v>
      </c>
      <c r="N166" s="36" t="s">
        <v>41</v>
      </c>
      <c r="O166" s="37"/>
      <c r="P166" s="36" t="s">
        <v>41</v>
      </c>
      <c r="Q166" s="37"/>
      <c r="R166" s="36" t="s">
        <v>42</v>
      </c>
      <c r="S166" s="37"/>
      <c r="T166" s="36" t="s">
        <v>58</v>
      </c>
      <c r="U166" s="36" t="s">
        <v>44</v>
      </c>
      <c r="V166" s="37"/>
      <c r="W166" s="36" t="s">
        <v>45</v>
      </c>
      <c r="X166" s="36" t="s">
        <v>851</v>
      </c>
    </row>
    <row r="167" spans="1:24" hidden="1" x14ac:dyDescent="0.2">
      <c r="A167" s="35" t="s">
        <v>852</v>
      </c>
      <c r="B167" s="36" t="s">
        <v>47</v>
      </c>
      <c r="C167" s="36" t="s">
        <v>85</v>
      </c>
      <c r="D167" s="36" t="s">
        <v>1</v>
      </c>
      <c r="E167" s="36" t="s">
        <v>1</v>
      </c>
      <c r="F167" s="36" t="s">
        <v>1</v>
      </c>
      <c r="G167" s="36" t="s">
        <v>55</v>
      </c>
      <c r="H167" s="36" t="s">
        <v>36</v>
      </c>
      <c r="I167" s="37"/>
      <c r="J167" s="36" t="s">
        <v>64</v>
      </c>
      <c r="K167" s="36" t="s">
        <v>57</v>
      </c>
      <c r="L167" s="36" t="s">
        <v>39</v>
      </c>
      <c r="M167" s="36" t="s">
        <v>100</v>
      </c>
      <c r="N167" s="36" t="s">
        <v>41</v>
      </c>
      <c r="O167" s="37"/>
      <c r="P167" s="36" t="s">
        <v>41</v>
      </c>
      <c r="Q167" s="37"/>
      <c r="R167" s="36" t="s">
        <v>42</v>
      </c>
      <c r="S167" s="37"/>
      <c r="T167" s="36" t="s">
        <v>58</v>
      </c>
      <c r="U167" s="36" t="s">
        <v>59</v>
      </c>
      <c r="V167" s="37"/>
      <c r="W167" s="36" t="s">
        <v>45</v>
      </c>
      <c r="X167" s="36" t="s">
        <v>853</v>
      </c>
    </row>
    <row r="168" spans="1:24" hidden="1" x14ac:dyDescent="0.2">
      <c r="A168" s="35" t="s">
        <v>854</v>
      </c>
      <c r="B168" s="36" t="s">
        <v>47</v>
      </c>
      <c r="C168" s="36" t="s">
        <v>85</v>
      </c>
      <c r="D168" s="36" t="s">
        <v>1</v>
      </c>
      <c r="E168" s="36" t="s">
        <v>1</v>
      </c>
      <c r="F168" s="36" t="s">
        <v>1</v>
      </c>
      <c r="G168" s="36" t="s">
        <v>55</v>
      </c>
      <c r="H168" s="36" t="s">
        <v>36</v>
      </c>
      <c r="I168" s="37"/>
      <c r="J168" s="36" t="s">
        <v>37</v>
      </c>
      <c r="K168" s="36" t="s">
        <v>57</v>
      </c>
      <c r="L168" s="36" t="s">
        <v>39</v>
      </c>
      <c r="M168" s="36" t="s">
        <v>103</v>
      </c>
      <c r="N168" s="36" t="s">
        <v>41</v>
      </c>
      <c r="O168" s="37"/>
      <c r="P168" s="36" t="s">
        <v>41</v>
      </c>
      <c r="Q168" s="37"/>
      <c r="R168" s="36" t="s">
        <v>42</v>
      </c>
      <c r="S168" s="37"/>
      <c r="T168" s="36" t="s">
        <v>58</v>
      </c>
      <c r="U168" s="36" t="s">
        <v>59</v>
      </c>
      <c r="V168" s="37"/>
      <c r="W168" s="36" t="s">
        <v>53</v>
      </c>
      <c r="X168" s="36" t="s">
        <v>103</v>
      </c>
    </row>
    <row r="169" spans="1:24" hidden="1" x14ac:dyDescent="0.2">
      <c r="A169" s="35" t="s">
        <v>855</v>
      </c>
      <c r="B169" s="36" t="s">
        <v>47</v>
      </c>
      <c r="C169" s="36" t="s">
        <v>73</v>
      </c>
      <c r="D169" s="36" t="s">
        <v>1</v>
      </c>
      <c r="E169" s="36" t="s">
        <v>1</v>
      </c>
      <c r="F169" s="36" t="s">
        <v>1</v>
      </c>
      <c r="G169" s="36" t="s">
        <v>35</v>
      </c>
      <c r="H169" s="36" t="s">
        <v>36</v>
      </c>
      <c r="I169" s="37"/>
      <c r="J169" s="36" t="s">
        <v>64</v>
      </c>
      <c r="K169" s="36" t="s">
        <v>38</v>
      </c>
      <c r="L169" s="36" t="s">
        <v>39</v>
      </c>
      <c r="M169" s="36" t="s">
        <v>40</v>
      </c>
      <c r="N169" s="36" t="s">
        <v>41</v>
      </c>
      <c r="O169" s="37"/>
      <c r="P169" s="36" t="s">
        <v>41</v>
      </c>
      <c r="Q169" s="37"/>
      <c r="R169" s="36" t="s">
        <v>42</v>
      </c>
      <c r="S169" s="37"/>
      <c r="T169" s="36" t="s">
        <v>58</v>
      </c>
      <c r="U169" s="36" t="s">
        <v>44</v>
      </c>
      <c r="V169" s="37"/>
      <c r="W169" s="36" t="s">
        <v>45</v>
      </c>
      <c r="X169" s="36" t="s">
        <v>522</v>
      </c>
    </row>
    <row r="170" spans="1:24" hidden="1" x14ac:dyDescent="0.2">
      <c r="A170" s="35" t="s">
        <v>856</v>
      </c>
      <c r="B170" s="36" t="s">
        <v>47</v>
      </c>
      <c r="C170" s="36" t="s">
        <v>85</v>
      </c>
      <c r="D170" s="36" t="s">
        <v>2</v>
      </c>
      <c r="E170" s="36" t="s">
        <v>3</v>
      </c>
      <c r="F170" s="36" t="s">
        <v>1</v>
      </c>
      <c r="G170" s="36" t="s">
        <v>55</v>
      </c>
      <c r="H170" s="36" t="s">
        <v>36</v>
      </c>
      <c r="I170" s="37"/>
      <c r="J170" s="36" t="s">
        <v>56</v>
      </c>
      <c r="K170" s="36" t="s">
        <v>57</v>
      </c>
      <c r="L170" s="36" t="s">
        <v>51</v>
      </c>
      <c r="M170" s="36" t="s">
        <v>40</v>
      </c>
      <c r="N170" s="36" t="s">
        <v>41</v>
      </c>
      <c r="O170" s="37"/>
      <c r="P170" s="36" t="s">
        <v>41</v>
      </c>
      <c r="Q170" s="37"/>
      <c r="R170" s="36" t="s">
        <v>42</v>
      </c>
      <c r="S170" s="37"/>
      <c r="T170" s="36" t="s">
        <v>58</v>
      </c>
      <c r="U170" s="36" t="s">
        <v>59</v>
      </c>
      <c r="V170" s="37"/>
      <c r="W170" s="36" t="s">
        <v>53</v>
      </c>
      <c r="X170" s="36" t="s">
        <v>857</v>
      </c>
    </row>
    <row r="171" spans="1:24" hidden="1" x14ac:dyDescent="0.2">
      <c r="A171" s="35" t="s">
        <v>858</v>
      </c>
      <c r="B171" s="36" t="s">
        <v>47</v>
      </c>
      <c r="C171" s="36" t="s">
        <v>73</v>
      </c>
      <c r="D171" s="36" t="s">
        <v>1</v>
      </c>
      <c r="E171" s="36" t="s">
        <v>1</v>
      </c>
      <c r="F171" s="36" t="s">
        <v>1</v>
      </c>
      <c r="G171" s="36" t="s">
        <v>63</v>
      </c>
      <c r="H171" s="36" t="s">
        <v>36</v>
      </c>
      <c r="I171" s="37"/>
      <c r="J171" s="36" t="s">
        <v>64</v>
      </c>
      <c r="K171" s="36" t="s">
        <v>57</v>
      </c>
      <c r="L171" s="36" t="s">
        <v>39</v>
      </c>
      <c r="M171" s="36" t="s">
        <v>647</v>
      </c>
      <c r="N171" s="36" t="s">
        <v>41</v>
      </c>
      <c r="O171" s="37"/>
      <c r="P171" s="36" t="s">
        <v>41</v>
      </c>
      <c r="Q171" s="37"/>
      <c r="R171" s="36" t="s">
        <v>42</v>
      </c>
      <c r="S171" s="37"/>
      <c r="T171" s="36" t="s">
        <v>58</v>
      </c>
      <c r="U171" s="36" t="s">
        <v>59</v>
      </c>
      <c r="V171" s="37"/>
      <c r="W171" s="36" t="s">
        <v>60</v>
      </c>
      <c r="X171" s="36" t="s">
        <v>859</v>
      </c>
    </row>
    <row r="172" spans="1:24" hidden="1" x14ac:dyDescent="0.2">
      <c r="A172" s="35" t="s">
        <v>860</v>
      </c>
      <c r="B172" s="36" t="s">
        <v>47</v>
      </c>
      <c r="C172" s="36" t="s">
        <v>85</v>
      </c>
      <c r="D172" s="36" t="s">
        <v>2</v>
      </c>
      <c r="E172" s="36" t="s">
        <v>1</v>
      </c>
      <c r="F172" s="36" t="s">
        <v>1</v>
      </c>
      <c r="G172" s="36" t="s">
        <v>55</v>
      </c>
      <c r="H172" s="36" t="s">
        <v>36</v>
      </c>
      <c r="I172" s="37"/>
      <c r="J172" s="36" t="s">
        <v>37</v>
      </c>
      <c r="K172" s="36" t="s">
        <v>57</v>
      </c>
      <c r="L172" s="36" t="s">
        <v>39</v>
      </c>
      <c r="M172" s="36" t="s">
        <v>65</v>
      </c>
      <c r="N172" s="36" t="s">
        <v>41</v>
      </c>
      <c r="O172" s="37"/>
      <c r="P172" s="36" t="s">
        <v>41</v>
      </c>
      <c r="Q172" s="37"/>
      <c r="R172" s="36" t="s">
        <v>42</v>
      </c>
      <c r="S172" s="37"/>
      <c r="T172" s="36" t="s">
        <v>58</v>
      </c>
      <c r="U172" s="36" t="s">
        <v>74</v>
      </c>
      <c r="V172" s="37"/>
      <c r="W172" s="36" t="s">
        <v>60</v>
      </c>
      <c r="X172" s="36" t="s">
        <v>861</v>
      </c>
    </row>
    <row r="173" spans="1:24" hidden="1" x14ac:dyDescent="0.2">
      <c r="A173" s="35" t="s">
        <v>862</v>
      </c>
      <c r="B173" s="36" t="s">
        <v>47</v>
      </c>
      <c r="C173" s="36" t="s">
        <v>85</v>
      </c>
      <c r="D173" s="36" t="s">
        <v>1</v>
      </c>
      <c r="E173" s="36" t="s">
        <v>1</v>
      </c>
      <c r="F173" s="36" t="s">
        <v>1</v>
      </c>
      <c r="G173" s="36" t="s">
        <v>55</v>
      </c>
      <c r="H173" s="36" t="s">
        <v>36</v>
      </c>
      <c r="I173" s="37"/>
      <c r="J173" s="36" t="s">
        <v>64</v>
      </c>
      <c r="K173" s="36" t="s">
        <v>57</v>
      </c>
      <c r="L173" s="36" t="s">
        <v>39</v>
      </c>
      <c r="M173" s="36" t="s">
        <v>40</v>
      </c>
      <c r="N173" s="36" t="s">
        <v>94</v>
      </c>
      <c r="O173" s="37"/>
      <c r="P173" s="36" t="s">
        <v>41</v>
      </c>
      <c r="Q173" s="37"/>
      <c r="R173" s="36" t="s">
        <v>42</v>
      </c>
      <c r="S173" s="37"/>
      <c r="T173" s="36" t="s">
        <v>58</v>
      </c>
      <c r="U173" s="36" t="s">
        <v>59</v>
      </c>
      <c r="V173" s="37"/>
      <c r="W173" s="36" t="s">
        <v>260</v>
      </c>
      <c r="X173" s="36" t="s">
        <v>341</v>
      </c>
    </row>
    <row r="174" spans="1:24" hidden="1" x14ac:dyDescent="0.2">
      <c r="A174" s="35" t="s">
        <v>863</v>
      </c>
      <c r="B174" s="36" t="s">
        <v>47</v>
      </c>
      <c r="C174" s="36" t="s">
        <v>85</v>
      </c>
      <c r="D174" s="36" t="s">
        <v>1</v>
      </c>
      <c r="E174" s="36" t="s">
        <v>1</v>
      </c>
      <c r="F174" s="36" t="s">
        <v>1</v>
      </c>
      <c r="G174" s="36" t="s">
        <v>63</v>
      </c>
      <c r="H174" s="36" t="s">
        <v>36</v>
      </c>
      <c r="I174" s="37"/>
      <c r="J174" s="36" t="s">
        <v>64</v>
      </c>
      <c r="K174" s="36" t="s">
        <v>57</v>
      </c>
      <c r="L174" s="36" t="s">
        <v>39</v>
      </c>
      <c r="M174" s="36" t="s">
        <v>40</v>
      </c>
      <c r="N174" s="36" t="s">
        <v>41</v>
      </c>
      <c r="O174" s="37"/>
      <c r="P174" s="36" t="s">
        <v>41</v>
      </c>
      <c r="Q174" s="37"/>
      <c r="R174" s="36" t="s">
        <v>42</v>
      </c>
      <c r="S174" s="37"/>
      <c r="T174" s="36" t="s">
        <v>58</v>
      </c>
      <c r="U174" s="36" t="s">
        <v>44</v>
      </c>
      <c r="V174" s="37"/>
      <c r="W174" s="36" t="s">
        <v>45</v>
      </c>
      <c r="X174" s="36" t="s">
        <v>864</v>
      </c>
    </row>
    <row r="175" spans="1:24" hidden="1" x14ac:dyDescent="0.2">
      <c r="A175" s="35" t="s">
        <v>865</v>
      </c>
      <c r="B175" s="36" t="s">
        <v>47</v>
      </c>
      <c r="C175" s="36" t="s">
        <v>85</v>
      </c>
      <c r="D175" s="36" t="s">
        <v>2</v>
      </c>
      <c r="E175" s="36" t="s">
        <v>2</v>
      </c>
      <c r="F175" s="36" t="s">
        <v>2</v>
      </c>
      <c r="G175" s="36" t="s">
        <v>63</v>
      </c>
      <c r="H175" s="36" t="s">
        <v>36</v>
      </c>
      <c r="I175" s="37"/>
      <c r="J175" s="36" t="s">
        <v>64</v>
      </c>
      <c r="K175" s="36" t="s">
        <v>50</v>
      </c>
      <c r="L175" s="36" t="s">
        <v>51</v>
      </c>
      <c r="M175" s="36" t="s">
        <v>40</v>
      </c>
      <c r="N175" s="36" t="s">
        <v>41</v>
      </c>
      <c r="O175" s="37"/>
      <c r="P175" s="36" t="s">
        <v>41</v>
      </c>
      <c r="Q175" s="37"/>
      <c r="R175" s="36" t="s">
        <v>42</v>
      </c>
      <c r="S175" s="37"/>
      <c r="T175" s="36" t="s">
        <v>58</v>
      </c>
      <c r="U175" s="36" t="s">
        <v>44</v>
      </c>
      <c r="V175" s="37"/>
      <c r="W175" s="36" t="s">
        <v>45</v>
      </c>
      <c r="X175" s="36" t="s">
        <v>866</v>
      </c>
    </row>
    <row r="176" spans="1:24" hidden="1" x14ac:dyDescent="0.2">
      <c r="A176" s="35" t="s">
        <v>867</v>
      </c>
      <c r="B176" s="36" t="s">
        <v>47</v>
      </c>
      <c r="C176" s="36" t="s">
        <v>73</v>
      </c>
      <c r="D176" s="36" t="s">
        <v>2</v>
      </c>
      <c r="E176" s="36" t="s">
        <v>1</v>
      </c>
      <c r="F176" s="36" t="s">
        <v>1</v>
      </c>
      <c r="G176" s="36" t="s">
        <v>63</v>
      </c>
      <c r="H176" s="36" t="s">
        <v>36</v>
      </c>
      <c r="I176" s="37"/>
      <c r="J176" s="36" t="s">
        <v>56</v>
      </c>
      <c r="K176" s="36" t="s">
        <v>50</v>
      </c>
      <c r="L176" s="36" t="s">
        <v>39</v>
      </c>
      <c r="M176" s="36" t="s">
        <v>71</v>
      </c>
      <c r="N176" s="36" t="s">
        <v>41</v>
      </c>
      <c r="O176" s="37"/>
      <c r="P176" s="36" t="s">
        <v>41</v>
      </c>
      <c r="Q176" s="37"/>
      <c r="R176" s="36" t="s">
        <v>42</v>
      </c>
      <c r="S176" s="37"/>
      <c r="T176" s="36" t="s">
        <v>58</v>
      </c>
      <c r="U176" s="36" t="s">
        <v>44</v>
      </c>
      <c r="V176" s="37"/>
      <c r="W176" s="36" t="s">
        <v>53</v>
      </c>
      <c r="X176" s="36" t="s">
        <v>868</v>
      </c>
    </row>
    <row r="177" spans="1:24" hidden="1" x14ac:dyDescent="0.2">
      <c r="A177" s="35" t="s">
        <v>869</v>
      </c>
      <c r="B177" s="36" t="s">
        <v>47</v>
      </c>
      <c r="C177" s="36" t="s">
        <v>85</v>
      </c>
      <c r="D177" s="36" t="s">
        <v>1</v>
      </c>
      <c r="E177" s="36" t="s">
        <v>2</v>
      </c>
      <c r="F177" s="36" t="s">
        <v>2</v>
      </c>
      <c r="G177" s="36" t="s">
        <v>63</v>
      </c>
      <c r="H177" s="36" t="s">
        <v>36</v>
      </c>
      <c r="I177" s="37"/>
      <c r="J177" s="36" t="s">
        <v>37</v>
      </c>
      <c r="K177" s="36" t="s">
        <v>79</v>
      </c>
      <c r="L177" s="36" t="s">
        <v>104</v>
      </c>
      <c r="M177" s="36" t="s">
        <v>40</v>
      </c>
      <c r="N177" s="36" t="s">
        <v>41</v>
      </c>
      <c r="O177" s="37"/>
      <c r="P177" s="36" t="s">
        <v>94</v>
      </c>
      <c r="Q177" s="36" t="s">
        <v>870</v>
      </c>
      <c r="R177" s="36" t="s">
        <v>42</v>
      </c>
      <c r="S177" s="37"/>
      <c r="T177" s="36" t="s">
        <v>114</v>
      </c>
      <c r="U177" s="36" t="s">
        <v>59</v>
      </c>
      <c r="V177" s="37"/>
      <c r="W177" s="36" t="s">
        <v>77</v>
      </c>
      <c r="X177" s="36" t="s">
        <v>871</v>
      </c>
    </row>
    <row r="178" spans="1:24" hidden="1" x14ac:dyDescent="0.2">
      <c r="A178" s="35" t="s">
        <v>872</v>
      </c>
      <c r="B178" s="36" t="s">
        <v>47</v>
      </c>
      <c r="C178" s="36" t="s">
        <v>85</v>
      </c>
      <c r="D178" s="36" t="s">
        <v>1</v>
      </c>
      <c r="E178" s="36" t="s">
        <v>1</v>
      </c>
      <c r="F178" s="36" t="s">
        <v>1</v>
      </c>
      <c r="G178" s="36" t="s">
        <v>55</v>
      </c>
      <c r="H178" s="36" t="s">
        <v>36</v>
      </c>
      <c r="I178" s="37"/>
      <c r="J178" s="36" t="s">
        <v>64</v>
      </c>
      <c r="K178" s="36" t="s">
        <v>50</v>
      </c>
      <c r="L178" s="36" t="s">
        <v>39</v>
      </c>
      <c r="M178" s="36" t="s">
        <v>40</v>
      </c>
      <c r="N178" s="36" t="s">
        <v>41</v>
      </c>
      <c r="O178" s="37"/>
      <c r="P178" s="36" t="s">
        <v>41</v>
      </c>
      <c r="Q178" s="37"/>
      <c r="R178" s="36" t="s">
        <v>42</v>
      </c>
      <c r="S178" s="37"/>
      <c r="T178" s="36" t="s">
        <v>58</v>
      </c>
      <c r="U178" s="36" t="s">
        <v>44</v>
      </c>
      <c r="V178" s="37"/>
      <c r="W178" s="36" t="s">
        <v>60</v>
      </c>
      <c r="X178" s="36" t="s">
        <v>873</v>
      </c>
    </row>
    <row r="179" spans="1:24" hidden="1" x14ac:dyDescent="0.2">
      <c r="A179" s="35" t="s">
        <v>874</v>
      </c>
      <c r="B179" s="36" t="s">
        <v>47</v>
      </c>
      <c r="C179" s="36" t="s">
        <v>85</v>
      </c>
      <c r="D179" s="36" t="s">
        <v>2</v>
      </c>
      <c r="E179" s="36" t="s">
        <v>1</v>
      </c>
      <c r="F179" s="36" t="s">
        <v>2</v>
      </c>
      <c r="G179" s="36" t="s">
        <v>63</v>
      </c>
      <c r="H179" s="36" t="s">
        <v>36</v>
      </c>
      <c r="I179" s="37"/>
      <c r="J179" s="36" t="s">
        <v>64</v>
      </c>
      <c r="K179" s="36" t="s">
        <v>57</v>
      </c>
      <c r="L179" s="36" t="s">
        <v>104</v>
      </c>
      <c r="M179" s="36" t="s">
        <v>120</v>
      </c>
      <c r="N179" s="36" t="s">
        <v>41</v>
      </c>
      <c r="O179" s="37"/>
      <c r="P179" s="36" t="s">
        <v>41</v>
      </c>
      <c r="Q179" s="37"/>
      <c r="R179" s="36" t="s">
        <v>42</v>
      </c>
      <c r="S179" s="37"/>
      <c r="T179" s="36" t="s">
        <v>149</v>
      </c>
      <c r="U179" s="36" t="s">
        <v>44</v>
      </c>
      <c r="V179" s="37"/>
      <c r="W179" s="36" t="s">
        <v>45</v>
      </c>
      <c r="X179" s="36" t="s">
        <v>875</v>
      </c>
    </row>
    <row r="180" spans="1:24" hidden="1" x14ac:dyDescent="0.2">
      <c r="A180" s="35" t="s">
        <v>876</v>
      </c>
      <c r="B180" s="36" t="s">
        <v>47</v>
      </c>
      <c r="C180" s="36" t="s">
        <v>85</v>
      </c>
      <c r="D180" s="36" t="s">
        <v>1</v>
      </c>
      <c r="E180" s="36" t="s">
        <v>2</v>
      </c>
      <c r="F180" s="36" t="s">
        <v>1</v>
      </c>
      <c r="G180" s="36" t="s">
        <v>63</v>
      </c>
      <c r="H180" s="36" t="s">
        <v>36</v>
      </c>
      <c r="I180" s="37"/>
      <c r="J180" s="36" t="s">
        <v>37</v>
      </c>
      <c r="K180" s="36" t="s">
        <v>50</v>
      </c>
      <c r="L180" s="36" t="s">
        <v>39</v>
      </c>
      <c r="M180" s="36" t="s">
        <v>40</v>
      </c>
      <c r="N180" s="36" t="s">
        <v>41</v>
      </c>
      <c r="O180" s="37"/>
      <c r="P180" s="36" t="s">
        <v>41</v>
      </c>
      <c r="Q180" s="37"/>
      <c r="R180" s="36" t="s">
        <v>42</v>
      </c>
      <c r="S180" s="37"/>
      <c r="T180" s="36" t="s">
        <v>58</v>
      </c>
      <c r="U180" s="36" t="s">
        <v>44</v>
      </c>
      <c r="V180" s="37"/>
      <c r="W180" s="36" t="s">
        <v>106</v>
      </c>
      <c r="X180" s="36" t="s">
        <v>877</v>
      </c>
    </row>
    <row r="181" spans="1:24" hidden="1" x14ac:dyDescent="0.2">
      <c r="A181" s="35" t="s">
        <v>878</v>
      </c>
      <c r="B181" s="36" t="s">
        <v>47</v>
      </c>
      <c r="C181" s="36" t="s">
        <v>147</v>
      </c>
      <c r="D181" s="36" t="s">
        <v>3</v>
      </c>
      <c r="E181" s="36" t="s">
        <v>2</v>
      </c>
      <c r="F181" s="36" t="s">
        <v>2</v>
      </c>
      <c r="G181" s="36" t="s">
        <v>68</v>
      </c>
      <c r="H181" s="36" t="s">
        <v>36</v>
      </c>
      <c r="I181" s="37"/>
      <c r="J181" s="36" t="s">
        <v>37</v>
      </c>
      <c r="K181" s="36" t="s">
        <v>57</v>
      </c>
      <c r="L181" s="36" t="s">
        <v>104</v>
      </c>
      <c r="M181" s="36" t="s">
        <v>40</v>
      </c>
      <c r="N181" s="36" t="s">
        <v>41</v>
      </c>
      <c r="O181" s="37"/>
      <c r="P181" s="36" t="s">
        <v>41</v>
      </c>
      <c r="Q181" s="37"/>
      <c r="R181" s="36" t="s">
        <v>42</v>
      </c>
      <c r="S181" s="37"/>
      <c r="T181" s="36" t="s">
        <v>58</v>
      </c>
      <c r="U181" s="36" t="s">
        <v>74</v>
      </c>
      <c r="V181" s="36" t="s">
        <v>879</v>
      </c>
      <c r="W181" s="36" t="s">
        <v>106</v>
      </c>
      <c r="X181" s="36" t="s">
        <v>880</v>
      </c>
    </row>
    <row r="182" spans="1:24" hidden="1" x14ac:dyDescent="0.2">
      <c r="A182" s="35" t="s">
        <v>881</v>
      </c>
      <c r="B182" s="36" t="s">
        <v>33</v>
      </c>
      <c r="C182" s="36" t="s">
        <v>73</v>
      </c>
      <c r="D182" s="36" t="s">
        <v>1</v>
      </c>
      <c r="E182" s="36" t="s">
        <v>1</v>
      </c>
      <c r="F182" s="36" t="s">
        <v>2</v>
      </c>
      <c r="G182" s="36" t="s">
        <v>68</v>
      </c>
      <c r="H182" s="36" t="s">
        <v>36</v>
      </c>
      <c r="I182" s="37"/>
      <c r="J182" s="36" t="s">
        <v>37</v>
      </c>
      <c r="K182" s="36" t="s">
        <v>57</v>
      </c>
      <c r="L182" s="36" t="s">
        <v>39</v>
      </c>
      <c r="M182" s="36" t="s">
        <v>40</v>
      </c>
      <c r="N182" s="36" t="s">
        <v>41</v>
      </c>
      <c r="O182" s="37"/>
      <c r="P182" s="36" t="s">
        <v>41</v>
      </c>
      <c r="Q182" s="37"/>
      <c r="R182" s="36" t="s">
        <v>42</v>
      </c>
      <c r="S182" s="37"/>
      <c r="T182" s="36" t="s">
        <v>58</v>
      </c>
      <c r="U182" s="36" t="s">
        <v>44</v>
      </c>
      <c r="V182" s="37"/>
      <c r="W182" s="36" t="s">
        <v>53</v>
      </c>
      <c r="X182" s="36" t="s">
        <v>882</v>
      </c>
    </row>
    <row r="183" spans="1:24" hidden="1" x14ac:dyDescent="0.2">
      <c r="A183" s="35" t="s">
        <v>883</v>
      </c>
      <c r="B183" s="36" t="s">
        <v>47</v>
      </c>
      <c r="C183" s="36" t="s">
        <v>34</v>
      </c>
      <c r="D183" s="36" t="s">
        <v>2</v>
      </c>
      <c r="E183" s="36" t="s">
        <v>2</v>
      </c>
      <c r="F183" s="36" t="s">
        <v>1</v>
      </c>
      <c r="G183" s="36" t="s">
        <v>63</v>
      </c>
      <c r="H183" s="36" t="s">
        <v>36</v>
      </c>
      <c r="I183" s="37"/>
      <c r="J183" s="36" t="s">
        <v>56</v>
      </c>
      <c r="K183" s="36" t="s">
        <v>57</v>
      </c>
      <c r="L183" s="36" t="s">
        <v>39</v>
      </c>
      <c r="M183" s="36" t="s">
        <v>40</v>
      </c>
      <c r="N183" s="36" t="s">
        <v>41</v>
      </c>
      <c r="O183" s="37"/>
      <c r="P183" s="36" t="s">
        <v>41</v>
      </c>
      <c r="Q183" s="37"/>
      <c r="R183" s="36" t="s">
        <v>42</v>
      </c>
      <c r="S183" s="37"/>
      <c r="T183" s="36" t="s">
        <v>58</v>
      </c>
      <c r="U183" s="36" t="s">
        <v>59</v>
      </c>
      <c r="V183" s="37"/>
      <c r="W183" s="36" t="s">
        <v>53</v>
      </c>
      <c r="X183" s="36" t="s">
        <v>884</v>
      </c>
    </row>
    <row r="184" spans="1:24" hidden="1" x14ac:dyDescent="0.2">
      <c r="A184" s="35" t="s">
        <v>885</v>
      </c>
      <c r="B184" s="36" t="s">
        <v>47</v>
      </c>
      <c r="C184" s="36" t="s">
        <v>73</v>
      </c>
      <c r="D184" s="36" t="s">
        <v>1</v>
      </c>
      <c r="E184" s="36" t="s">
        <v>1</v>
      </c>
      <c r="F184" s="36" t="s">
        <v>1</v>
      </c>
      <c r="G184" s="36" t="s">
        <v>55</v>
      </c>
      <c r="H184" s="36" t="s">
        <v>36</v>
      </c>
      <c r="I184" s="37"/>
      <c r="J184" s="36" t="s">
        <v>64</v>
      </c>
      <c r="K184" s="36" t="s">
        <v>50</v>
      </c>
      <c r="L184" s="36" t="s">
        <v>39</v>
      </c>
      <c r="M184" s="36" t="s">
        <v>71</v>
      </c>
      <c r="N184" s="36" t="s">
        <v>41</v>
      </c>
      <c r="O184" s="37"/>
      <c r="P184" s="36" t="s">
        <v>41</v>
      </c>
      <c r="Q184" s="37"/>
      <c r="R184" s="36" t="s">
        <v>42</v>
      </c>
      <c r="S184" s="37"/>
      <c r="T184" s="36" t="s">
        <v>58</v>
      </c>
      <c r="U184" s="36" t="s">
        <v>44</v>
      </c>
      <c r="V184" s="37"/>
      <c r="W184" s="36" t="s">
        <v>45</v>
      </c>
      <c r="X184" s="36" t="s">
        <v>103</v>
      </c>
    </row>
    <row r="185" spans="1:24" hidden="1" x14ac:dyDescent="0.2">
      <c r="A185" s="35" t="s">
        <v>886</v>
      </c>
      <c r="B185" s="36" t="s">
        <v>47</v>
      </c>
      <c r="C185" s="36" t="s">
        <v>99</v>
      </c>
      <c r="D185" s="36" t="s">
        <v>1</v>
      </c>
      <c r="E185" s="36" t="s">
        <v>2</v>
      </c>
      <c r="F185" s="36" t="s">
        <v>2</v>
      </c>
      <c r="G185" s="36" t="s">
        <v>68</v>
      </c>
      <c r="H185" s="36" t="s">
        <v>48</v>
      </c>
      <c r="I185" s="36" t="s">
        <v>887</v>
      </c>
      <c r="J185" s="36" t="s">
        <v>37</v>
      </c>
      <c r="K185" s="36" t="s">
        <v>50</v>
      </c>
      <c r="L185" s="36" t="s">
        <v>51</v>
      </c>
      <c r="M185" s="36" t="s">
        <v>40</v>
      </c>
      <c r="N185" s="36" t="s">
        <v>41</v>
      </c>
      <c r="O185" s="37"/>
      <c r="P185" s="36" t="s">
        <v>41</v>
      </c>
      <c r="Q185" s="37"/>
      <c r="R185" s="36" t="s">
        <v>42</v>
      </c>
      <c r="S185" s="37"/>
      <c r="T185" s="36" t="s">
        <v>43</v>
      </c>
      <c r="U185" s="36" t="s">
        <v>44</v>
      </c>
      <c r="V185" s="37"/>
      <c r="W185" s="36" t="s">
        <v>45</v>
      </c>
      <c r="X185" s="36" t="s">
        <v>888</v>
      </c>
    </row>
    <row r="186" spans="1:24" hidden="1" x14ac:dyDescent="0.2">
      <c r="A186" s="35" t="s">
        <v>889</v>
      </c>
      <c r="B186" s="36" t="s">
        <v>47</v>
      </c>
      <c r="C186" s="36" t="s">
        <v>99</v>
      </c>
      <c r="D186" s="36" t="s">
        <v>3</v>
      </c>
      <c r="E186" s="36" t="s">
        <v>2</v>
      </c>
      <c r="F186" s="36" t="s">
        <v>3</v>
      </c>
      <c r="G186" s="36" t="s">
        <v>35</v>
      </c>
      <c r="H186" s="36" t="s">
        <v>36</v>
      </c>
      <c r="I186" s="37"/>
      <c r="J186" s="36" t="s">
        <v>64</v>
      </c>
      <c r="K186" s="36" t="s">
        <v>69</v>
      </c>
      <c r="L186" s="36" t="s">
        <v>70</v>
      </c>
      <c r="M186" s="36" t="s">
        <v>40</v>
      </c>
      <c r="N186" s="36" t="s">
        <v>41</v>
      </c>
      <c r="O186" s="37"/>
      <c r="P186" s="36" t="s">
        <v>41</v>
      </c>
      <c r="Q186" s="37"/>
      <c r="R186" s="36" t="s">
        <v>42</v>
      </c>
      <c r="S186" s="37"/>
      <c r="T186" s="36" t="s">
        <v>105</v>
      </c>
      <c r="U186" s="36" t="s">
        <v>74</v>
      </c>
      <c r="V186" s="37"/>
      <c r="W186" s="36" t="s">
        <v>77</v>
      </c>
      <c r="X186" s="36" t="s">
        <v>890</v>
      </c>
    </row>
    <row r="187" spans="1:24" hidden="1" x14ac:dyDescent="0.2">
      <c r="A187" s="35" t="s">
        <v>891</v>
      </c>
      <c r="B187" s="36" t="s">
        <v>47</v>
      </c>
      <c r="C187" s="36" t="s">
        <v>85</v>
      </c>
      <c r="D187" s="36" t="s">
        <v>3</v>
      </c>
      <c r="E187" s="36" t="s">
        <v>1</v>
      </c>
      <c r="F187" s="36" t="s">
        <v>1</v>
      </c>
      <c r="G187" s="36" t="s">
        <v>55</v>
      </c>
      <c r="H187" s="36" t="s">
        <v>36</v>
      </c>
      <c r="I187" s="37"/>
      <c r="J187" s="36" t="s">
        <v>64</v>
      </c>
      <c r="K187" s="36" t="s">
        <v>50</v>
      </c>
      <c r="L187" s="36" t="s">
        <v>892</v>
      </c>
      <c r="M187" s="36" t="s">
        <v>40</v>
      </c>
      <c r="N187" s="36" t="s">
        <v>41</v>
      </c>
      <c r="O187" s="37"/>
      <c r="P187" s="36" t="s">
        <v>41</v>
      </c>
      <c r="Q187" s="37"/>
      <c r="R187" s="36" t="s">
        <v>41</v>
      </c>
      <c r="S187" s="37"/>
      <c r="T187" s="36" t="s">
        <v>105</v>
      </c>
      <c r="U187" s="36" t="s">
        <v>74</v>
      </c>
      <c r="V187" s="37"/>
      <c r="W187" s="36" t="s">
        <v>60</v>
      </c>
      <c r="X187" s="36" t="s">
        <v>893</v>
      </c>
    </row>
    <row r="188" spans="1:24" hidden="1" x14ac:dyDescent="0.2">
      <c r="A188" s="35" t="s">
        <v>894</v>
      </c>
      <c r="B188" s="36" t="s">
        <v>47</v>
      </c>
      <c r="C188" s="36" t="s">
        <v>85</v>
      </c>
      <c r="D188" s="36" t="s">
        <v>2</v>
      </c>
      <c r="E188" s="36" t="s">
        <v>1</v>
      </c>
      <c r="F188" s="36" t="s">
        <v>1</v>
      </c>
      <c r="G188" s="36" t="s">
        <v>55</v>
      </c>
      <c r="H188" s="36" t="s">
        <v>36</v>
      </c>
      <c r="I188" s="37"/>
      <c r="J188" s="36" t="s">
        <v>64</v>
      </c>
      <c r="K188" s="36" t="s">
        <v>57</v>
      </c>
      <c r="L188" s="36" t="s">
        <v>39</v>
      </c>
      <c r="M188" s="36" t="s">
        <v>895</v>
      </c>
      <c r="N188" s="36" t="s">
        <v>41</v>
      </c>
      <c r="O188" s="37"/>
      <c r="P188" s="36" t="s">
        <v>41</v>
      </c>
      <c r="Q188" s="37"/>
      <c r="R188" s="36" t="s">
        <v>42</v>
      </c>
      <c r="S188" s="37"/>
      <c r="T188" s="36" t="s">
        <v>58</v>
      </c>
      <c r="U188" s="36" t="s">
        <v>59</v>
      </c>
      <c r="V188" s="37"/>
      <c r="W188" s="36" t="s">
        <v>45</v>
      </c>
      <c r="X188" s="36" t="s">
        <v>896</v>
      </c>
    </row>
    <row r="189" spans="1:24" hidden="1" x14ac:dyDescent="0.2">
      <c r="A189" s="35" t="s">
        <v>897</v>
      </c>
      <c r="B189" s="36" t="s">
        <v>47</v>
      </c>
      <c r="C189" s="36" t="s">
        <v>85</v>
      </c>
      <c r="D189" s="36" t="s">
        <v>2</v>
      </c>
      <c r="E189" s="36" t="s">
        <v>1</v>
      </c>
      <c r="F189" s="36" t="s">
        <v>1</v>
      </c>
      <c r="G189" s="36" t="s">
        <v>63</v>
      </c>
      <c r="H189" s="36" t="s">
        <v>36</v>
      </c>
      <c r="I189" s="37"/>
      <c r="J189" s="36" t="s">
        <v>64</v>
      </c>
      <c r="K189" s="36" t="s">
        <v>50</v>
      </c>
      <c r="L189" s="36" t="s">
        <v>39</v>
      </c>
      <c r="M189" s="36" t="s">
        <v>40</v>
      </c>
      <c r="N189" s="36" t="s">
        <v>41</v>
      </c>
      <c r="O189" s="37"/>
      <c r="P189" s="36" t="s">
        <v>41</v>
      </c>
      <c r="Q189" s="37"/>
      <c r="R189" s="36" t="s">
        <v>42</v>
      </c>
      <c r="S189" s="37"/>
      <c r="T189" s="36" t="s">
        <v>58</v>
      </c>
      <c r="U189" s="36" t="s">
        <v>44</v>
      </c>
      <c r="V189" s="37"/>
      <c r="W189" s="36" t="s">
        <v>53</v>
      </c>
      <c r="X189" s="36" t="s">
        <v>898</v>
      </c>
    </row>
    <row r="190" spans="1:24" hidden="1" x14ac:dyDescent="0.2">
      <c r="A190" s="35" t="s">
        <v>899</v>
      </c>
      <c r="B190" s="36" t="s">
        <v>47</v>
      </c>
      <c r="C190" s="36" t="s">
        <v>73</v>
      </c>
      <c r="D190" s="36" t="s">
        <v>1</v>
      </c>
      <c r="E190" s="36" t="s">
        <v>1</v>
      </c>
      <c r="F190" s="36" t="s">
        <v>1</v>
      </c>
      <c r="G190" s="36" t="s">
        <v>68</v>
      </c>
      <c r="H190" s="36" t="s">
        <v>36</v>
      </c>
      <c r="I190" s="37"/>
      <c r="J190" s="36" t="s">
        <v>64</v>
      </c>
      <c r="K190" s="36" t="s">
        <v>57</v>
      </c>
      <c r="L190" s="36" t="s">
        <v>39</v>
      </c>
      <c r="M190" s="36" t="s">
        <v>100</v>
      </c>
      <c r="N190" s="36" t="s">
        <v>41</v>
      </c>
      <c r="O190" s="37"/>
      <c r="P190" s="36" t="s">
        <v>41</v>
      </c>
      <c r="Q190" s="37"/>
      <c r="R190" s="36" t="s">
        <v>42</v>
      </c>
      <c r="S190" s="37"/>
      <c r="T190" s="36" t="s">
        <v>58</v>
      </c>
      <c r="U190" s="36" t="s">
        <v>59</v>
      </c>
      <c r="V190" s="37"/>
      <c r="W190" s="36" t="s">
        <v>106</v>
      </c>
      <c r="X190" s="36" t="s">
        <v>253</v>
      </c>
    </row>
    <row r="191" spans="1:24" hidden="1" x14ac:dyDescent="0.2">
      <c r="A191" s="35" t="s">
        <v>900</v>
      </c>
      <c r="B191" s="36" t="s">
        <v>47</v>
      </c>
      <c r="C191" s="36" t="s">
        <v>85</v>
      </c>
      <c r="D191" s="36" t="s">
        <v>1</v>
      </c>
      <c r="E191" s="36" t="s">
        <v>1</v>
      </c>
      <c r="F191" s="36" t="s">
        <v>1</v>
      </c>
      <c r="G191" s="36" t="s">
        <v>63</v>
      </c>
      <c r="H191" s="36" t="s">
        <v>36</v>
      </c>
      <c r="I191" s="37"/>
      <c r="J191" s="36" t="s">
        <v>64</v>
      </c>
      <c r="K191" s="36" t="s">
        <v>57</v>
      </c>
      <c r="L191" s="36" t="s">
        <v>122</v>
      </c>
      <c r="M191" s="36" t="s">
        <v>65</v>
      </c>
      <c r="N191" s="36" t="s">
        <v>41</v>
      </c>
      <c r="O191" s="37"/>
      <c r="P191" s="36" t="s">
        <v>41</v>
      </c>
      <c r="Q191" s="37"/>
      <c r="R191" s="36" t="s">
        <v>42</v>
      </c>
      <c r="S191" s="37"/>
      <c r="T191" s="36" t="s">
        <v>58</v>
      </c>
      <c r="U191" s="36" t="s">
        <v>44</v>
      </c>
      <c r="V191" s="37"/>
      <c r="W191" s="36" t="s">
        <v>53</v>
      </c>
      <c r="X191" s="36" t="s">
        <v>700</v>
      </c>
    </row>
    <row r="192" spans="1:24" hidden="1" x14ac:dyDescent="0.2">
      <c r="A192" s="35" t="s">
        <v>901</v>
      </c>
      <c r="B192" s="36" t="s">
        <v>47</v>
      </c>
      <c r="C192" s="36" t="s">
        <v>99</v>
      </c>
      <c r="D192" s="36" t="s">
        <v>2</v>
      </c>
      <c r="E192" s="36" t="s">
        <v>1</v>
      </c>
      <c r="F192" s="36" t="s">
        <v>1</v>
      </c>
      <c r="G192" s="36" t="s">
        <v>55</v>
      </c>
      <c r="H192" s="36" t="s">
        <v>36</v>
      </c>
      <c r="I192" s="37"/>
      <c r="J192" s="36" t="s">
        <v>902</v>
      </c>
      <c r="K192" s="36" t="s">
        <v>57</v>
      </c>
      <c r="L192" s="36" t="s">
        <v>39</v>
      </c>
      <c r="M192" s="36" t="s">
        <v>145</v>
      </c>
      <c r="N192" s="36" t="s">
        <v>41</v>
      </c>
      <c r="O192" s="37"/>
      <c r="P192" s="36" t="s">
        <v>41</v>
      </c>
      <c r="Q192" s="37"/>
      <c r="R192" s="36" t="s">
        <v>42</v>
      </c>
      <c r="S192" s="37"/>
      <c r="T192" s="36" t="s">
        <v>58</v>
      </c>
      <c r="U192" s="36" t="s">
        <v>59</v>
      </c>
      <c r="V192" s="37"/>
      <c r="W192" s="36" t="s">
        <v>260</v>
      </c>
      <c r="X192" s="36" t="s">
        <v>903</v>
      </c>
    </row>
    <row r="193" spans="1:24" x14ac:dyDescent="0.2">
      <c r="A193" s="35" t="s">
        <v>904</v>
      </c>
      <c r="B193" s="36" t="s">
        <v>33</v>
      </c>
      <c r="C193" s="36" t="s">
        <v>99</v>
      </c>
      <c r="D193" s="36" t="s">
        <v>3</v>
      </c>
      <c r="E193" s="36" t="s">
        <v>1</v>
      </c>
      <c r="F193" s="36" t="s">
        <v>3</v>
      </c>
      <c r="G193" s="36" t="s">
        <v>35</v>
      </c>
      <c r="H193" s="36" t="s">
        <v>36</v>
      </c>
      <c r="I193" s="37"/>
      <c r="J193" s="36" t="s">
        <v>64</v>
      </c>
      <c r="K193" s="36" t="s">
        <v>50</v>
      </c>
      <c r="L193" s="36" t="s">
        <v>130</v>
      </c>
      <c r="M193" s="36" t="s">
        <v>40</v>
      </c>
      <c r="N193" s="36" t="s">
        <v>94</v>
      </c>
      <c r="O193" s="36" t="s">
        <v>905</v>
      </c>
      <c r="P193" s="36" t="s">
        <v>41</v>
      </c>
      <c r="Q193" s="37"/>
      <c r="R193" s="36" t="s">
        <v>42</v>
      </c>
      <c r="S193" s="37"/>
      <c r="T193" s="36" t="s">
        <v>105</v>
      </c>
      <c r="U193" s="36" t="s">
        <v>74</v>
      </c>
      <c r="V193" s="37"/>
      <c r="W193" s="36" t="s">
        <v>906</v>
      </c>
      <c r="X193" s="36" t="s">
        <v>907</v>
      </c>
    </row>
    <row r="194" spans="1:24" hidden="1" x14ac:dyDescent="0.2">
      <c r="A194" s="35" t="s">
        <v>908</v>
      </c>
      <c r="B194" s="36" t="s">
        <v>47</v>
      </c>
      <c r="C194" s="36" t="s">
        <v>99</v>
      </c>
      <c r="D194" s="36" t="s">
        <v>3</v>
      </c>
      <c r="E194" s="36" t="s">
        <v>2</v>
      </c>
      <c r="F194" s="36" t="s">
        <v>3</v>
      </c>
      <c r="G194" s="36" t="s">
        <v>55</v>
      </c>
      <c r="H194" s="36" t="s">
        <v>36</v>
      </c>
      <c r="I194" s="37"/>
      <c r="J194" s="36" t="s">
        <v>64</v>
      </c>
      <c r="K194" s="36" t="s">
        <v>50</v>
      </c>
      <c r="L194" s="36" t="s">
        <v>39</v>
      </c>
      <c r="M194" s="36" t="s">
        <v>40</v>
      </c>
      <c r="N194" s="36" t="s">
        <v>41</v>
      </c>
      <c r="O194" s="37"/>
      <c r="P194" s="36" t="s">
        <v>41</v>
      </c>
      <c r="Q194" s="37"/>
      <c r="R194" s="36" t="s">
        <v>42</v>
      </c>
      <c r="S194" s="37"/>
      <c r="T194" s="36" t="s">
        <v>58</v>
      </c>
      <c r="U194" s="36" t="s">
        <v>59</v>
      </c>
      <c r="V194" s="37"/>
      <c r="W194" s="36" t="s">
        <v>53</v>
      </c>
      <c r="X194" s="36" t="s">
        <v>909</v>
      </c>
    </row>
    <row r="195" spans="1:24" hidden="1" x14ac:dyDescent="0.2">
      <c r="A195" s="35" t="s">
        <v>910</v>
      </c>
      <c r="B195" s="36" t="s">
        <v>33</v>
      </c>
      <c r="C195" s="36" t="s">
        <v>85</v>
      </c>
      <c r="D195" s="36" t="s">
        <v>2</v>
      </c>
      <c r="E195" s="36" t="s">
        <v>2</v>
      </c>
      <c r="F195" s="36" t="s">
        <v>3</v>
      </c>
      <c r="G195" s="36" t="s">
        <v>63</v>
      </c>
      <c r="H195" s="36" t="s">
        <v>36</v>
      </c>
      <c r="I195" s="37"/>
      <c r="J195" s="36" t="s">
        <v>37</v>
      </c>
      <c r="K195" s="36" t="s">
        <v>57</v>
      </c>
      <c r="L195" s="36" t="s">
        <v>104</v>
      </c>
      <c r="M195" s="36" t="s">
        <v>71</v>
      </c>
      <c r="N195" s="36" t="s">
        <v>41</v>
      </c>
      <c r="O195" s="37"/>
      <c r="P195" s="36" t="s">
        <v>41</v>
      </c>
      <c r="Q195" s="37"/>
      <c r="R195" s="36" t="s">
        <v>42</v>
      </c>
      <c r="S195" s="37"/>
      <c r="T195" s="36" t="s">
        <v>58</v>
      </c>
      <c r="U195" s="36" t="s">
        <v>44</v>
      </c>
      <c r="V195" s="37"/>
      <c r="W195" s="36" t="s">
        <v>45</v>
      </c>
      <c r="X195" s="36" t="s">
        <v>911</v>
      </c>
    </row>
    <row r="196" spans="1:24" hidden="1" x14ac:dyDescent="0.2">
      <c r="A196" s="35" t="s">
        <v>912</v>
      </c>
      <c r="B196" s="36" t="s">
        <v>47</v>
      </c>
      <c r="C196" s="36" t="s">
        <v>85</v>
      </c>
      <c r="D196" s="36" t="s">
        <v>2</v>
      </c>
      <c r="E196" s="36" t="s">
        <v>2</v>
      </c>
      <c r="F196" s="36" t="s">
        <v>3</v>
      </c>
      <c r="G196" s="36" t="s">
        <v>68</v>
      </c>
      <c r="H196" s="36" t="s">
        <v>36</v>
      </c>
      <c r="I196" s="37"/>
      <c r="J196" s="36" t="s">
        <v>56</v>
      </c>
      <c r="K196" s="36" t="s">
        <v>175</v>
      </c>
      <c r="L196" s="36" t="s">
        <v>39</v>
      </c>
      <c r="M196" s="36" t="s">
        <v>71</v>
      </c>
      <c r="N196" s="36" t="s">
        <v>41</v>
      </c>
      <c r="O196" s="37"/>
      <c r="P196" s="36" t="s">
        <v>41</v>
      </c>
      <c r="Q196" s="37"/>
      <c r="R196" s="36" t="s">
        <v>42</v>
      </c>
      <c r="S196" s="37"/>
      <c r="T196" s="36" t="s">
        <v>58</v>
      </c>
      <c r="U196" s="36" t="s">
        <v>74</v>
      </c>
      <c r="V196" s="37"/>
      <c r="W196" s="36" t="s">
        <v>53</v>
      </c>
      <c r="X196" s="36" t="s">
        <v>913</v>
      </c>
    </row>
    <row r="197" spans="1:24" hidden="1" x14ac:dyDescent="0.2">
      <c r="A197" s="35" t="s">
        <v>914</v>
      </c>
      <c r="B197" s="36" t="s">
        <v>33</v>
      </c>
      <c r="C197" s="36" t="s">
        <v>85</v>
      </c>
      <c r="D197" s="36" t="s">
        <v>2</v>
      </c>
      <c r="E197" s="36" t="s">
        <v>2</v>
      </c>
      <c r="F197" s="36" t="s">
        <v>2</v>
      </c>
      <c r="G197" s="36" t="s">
        <v>68</v>
      </c>
      <c r="H197" s="36" t="s">
        <v>36</v>
      </c>
      <c r="I197" s="37"/>
      <c r="J197" s="36" t="s">
        <v>64</v>
      </c>
      <c r="K197" s="36" t="s">
        <v>175</v>
      </c>
      <c r="L197" s="36" t="s">
        <v>39</v>
      </c>
      <c r="M197" s="36" t="s">
        <v>65</v>
      </c>
      <c r="N197" s="36" t="s">
        <v>41</v>
      </c>
      <c r="O197" s="37"/>
      <c r="P197" s="36" t="s">
        <v>41</v>
      </c>
      <c r="Q197" s="37"/>
      <c r="R197" s="36" t="s">
        <v>42</v>
      </c>
      <c r="S197" s="37"/>
      <c r="T197" s="36" t="s">
        <v>58</v>
      </c>
      <c r="U197" s="36" t="s">
        <v>44</v>
      </c>
      <c r="V197" s="37"/>
      <c r="W197" s="36" t="s">
        <v>53</v>
      </c>
      <c r="X197" s="36" t="s">
        <v>915</v>
      </c>
    </row>
    <row r="198" spans="1:24" hidden="1" x14ac:dyDescent="0.2">
      <c r="A198" s="35" t="s">
        <v>916</v>
      </c>
      <c r="B198" s="36" t="s">
        <v>47</v>
      </c>
      <c r="C198" s="36" t="s">
        <v>99</v>
      </c>
      <c r="D198" s="36" t="s">
        <v>2</v>
      </c>
      <c r="E198" s="36" t="s">
        <v>1</v>
      </c>
      <c r="F198" s="36" t="s">
        <v>2</v>
      </c>
      <c r="G198" s="36" t="s">
        <v>63</v>
      </c>
      <c r="H198" s="36" t="s">
        <v>36</v>
      </c>
      <c r="I198" s="37"/>
      <c r="J198" s="36" t="s">
        <v>64</v>
      </c>
      <c r="K198" s="36" t="s">
        <v>50</v>
      </c>
      <c r="L198" s="36" t="s">
        <v>39</v>
      </c>
      <c r="M198" s="36" t="s">
        <v>65</v>
      </c>
      <c r="N198" s="36" t="s">
        <v>41</v>
      </c>
      <c r="O198" s="37"/>
      <c r="P198" s="36" t="s">
        <v>41</v>
      </c>
      <c r="Q198" s="37"/>
      <c r="R198" s="36" t="s">
        <v>41</v>
      </c>
      <c r="S198" s="37"/>
      <c r="T198" s="36" t="s">
        <v>105</v>
      </c>
      <c r="U198" s="36" t="s">
        <v>59</v>
      </c>
      <c r="V198" s="37"/>
      <c r="W198" s="36" t="s">
        <v>53</v>
      </c>
      <c r="X198" s="36" t="s">
        <v>522</v>
      </c>
    </row>
    <row r="199" spans="1:24" hidden="1" x14ac:dyDescent="0.2">
      <c r="A199" s="35" t="s">
        <v>917</v>
      </c>
      <c r="B199" s="36" t="s">
        <v>47</v>
      </c>
      <c r="C199" s="36" t="s">
        <v>147</v>
      </c>
      <c r="D199" s="36" t="s">
        <v>2</v>
      </c>
      <c r="E199" s="36" t="s">
        <v>2</v>
      </c>
      <c r="F199" s="36" t="s">
        <v>3</v>
      </c>
      <c r="G199" s="36" t="s">
        <v>68</v>
      </c>
      <c r="H199" s="36" t="s">
        <v>36</v>
      </c>
      <c r="I199" s="37"/>
      <c r="J199" s="36" t="s">
        <v>37</v>
      </c>
      <c r="K199" s="36" t="s">
        <v>50</v>
      </c>
      <c r="L199" s="36" t="s">
        <v>39</v>
      </c>
      <c r="M199" s="36" t="s">
        <v>40</v>
      </c>
      <c r="N199" s="36" t="s">
        <v>41</v>
      </c>
      <c r="O199" s="37"/>
      <c r="P199" s="36" t="s">
        <v>41</v>
      </c>
      <c r="Q199" s="37"/>
      <c r="R199" s="36" t="s">
        <v>42</v>
      </c>
      <c r="S199" s="37"/>
      <c r="T199" s="36" t="s">
        <v>105</v>
      </c>
      <c r="U199" s="36" t="s">
        <v>96</v>
      </c>
      <c r="V199" s="36" t="s">
        <v>918</v>
      </c>
      <c r="W199" s="36" t="s">
        <v>77</v>
      </c>
      <c r="X199" s="36" t="s">
        <v>919</v>
      </c>
    </row>
    <row r="200" spans="1:24" hidden="1" x14ac:dyDescent="0.2">
      <c r="A200" s="35" t="s">
        <v>920</v>
      </c>
      <c r="B200" s="36" t="s">
        <v>47</v>
      </c>
      <c r="C200" s="36" t="s">
        <v>34</v>
      </c>
      <c r="D200" s="36" t="s">
        <v>2</v>
      </c>
      <c r="E200" s="36" t="s">
        <v>1</v>
      </c>
      <c r="F200" s="36" t="s">
        <v>1</v>
      </c>
      <c r="G200" s="36" t="s">
        <v>55</v>
      </c>
      <c r="H200" s="36" t="s">
        <v>36</v>
      </c>
      <c r="I200" s="37"/>
      <c r="J200" s="36" t="s">
        <v>56</v>
      </c>
      <c r="K200" s="36" t="s">
        <v>50</v>
      </c>
      <c r="L200" s="36" t="s">
        <v>39</v>
      </c>
      <c r="M200" s="36" t="s">
        <v>88</v>
      </c>
      <c r="N200" s="36" t="s">
        <v>41</v>
      </c>
      <c r="O200" s="37"/>
      <c r="P200" s="36" t="s">
        <v>41</v>
      </c>
      <c r="Q200" s="37"/>
      <c r="R200" s="36" t="s">
        <v>42</v>
      </c>
      <c r="S200" s="37"/>
      <c r="T200" s="36" t="s">
        <v>58</v>
      </c>
      <c r="U200" s="36" t="s">
        <v>59</v>
      </c>
      <c r="V200" s="37"/>
      <c r="W200" s="36" t="s">
        <v>106</v>
      </c>
      <c r="X200" s="36" t="s">
        <v>921</v>
      </c>
    </row>
    <row r="201" spans="1:24" hidden="1" x14ac:dyDescent="0.2">
      <c r="A201" s="35" t="s">
        <v>922</v>
      </c>
      <c r="B201" s="36" t="s">
        <v>47</v>
      </c>
      <c r="C201" s="36" t="s">
        <v>147</v>
      </c>
      <c r="D201" s="36" t="s">
        <v>2</v>
      </c>
      <c r="E201" s="36" t="s">
        <v>2</v>
      </c>
      <c r="F201" s="36" t="s">
        <v>2</v>
      </c>
      <c r="G201" s="36" t="s">
        <v>63</v>
      </c>
      <c r="H201" s="36" t="s">
        <v>36</v>
      </c>
      <c r="I201" s="37"/>
      <c r="J201" s="36" t="s">
        <v>64</v>
      </c>
      <c r="K201" s="36" t="s">
        <v>57</v>
      </c>
      <c r="L201" s="36" t="s">
        <v>39</v>
      </c>
      <c r="M201" s="36" t="s">
        <v>65</v>
      </c>
      <c r="N201" s="36" t="s">
        <v>41</v>
      </c>
      <c r="O201" s="37"/>
      <c r="P201" s="36" t="s">
        <v>41</v>
      </c>
      <c r="Q201" s="37"/>
      <c r="R201" s="36" t="s">
        <v>42</v>
      </c>
      <c r="S201" s="37"/>
      <c r="T201" s="36" t="s">
        <v>58</v>
      </c>
      <c r="U201" s="36" t="s">
        <v>74</v>
      </c>
      <c r="V201" s="37"/>
      <c r="W201" s="36" t="s">
        <v>53</v>
      </c>
      <c r="X201" s="36" t="s">
        <v>700</v>
      </c>
    </row>
    <row r="202" spans="1:24" x14ac:dyDescent="0.2">
      <c r="A202" s="35" t="s">
        <v>923</v>
      </c>
      <c r="B202" s="36" t="s">
        <v>47</v>
      </c>
      <c r="C202" s="36" t="s">
        <v>85</v>
      </c>
      <c r="D202" s="36" t="s">
        <v>2</v>
      </c>
      <c r="E202" s="36" t="s">
        <v>1</v>
      </c>
      <c r="F202" s="36" t="s">
        <v>1</v>
      </c>
      <c r="G202" s="36" t="s">
        <v>63</v>
      </c>
      <c r="H202" s="36" t="s">
        <v>36</v>
      </c>
      <c r="I202" s="37"/>
      <c r="J202" s="36" t="s">
        <v>64</v>
      </c>
      <c r="K202" s="36" t="s">
        <v>79</v>
      </c>
      <c r="L202" s="36" t="s">
        <v>104</v>
      </c>
      <c r="M202" s="36" t="s">
        <v>65</v>
      </c>
      <c r="N202" s="36" t="s">
        <v>41</v>
      </c>
      <c r="O202" s="37"/>
      <c r="P202" s="36" t="s">
        <v>41</v>
      </c>
      <c r="Q202" s="37"/>
      <c r="R202" s="36" t="s">
        <v>42</v>
      </c>
      <c r="S202" s="37"/>
      <c r="T202" s="36" t="s">
        <v>58</v>
      </c>
      <c r="U202" s="36" t="s">
        <v>74</v>
      </c>
      <c r="V202" s="37"/>
      <c r="W202" s="36" t="s">
        <v>924</v>
      </c>
      <c r="X202" s="36" t="s">
        <v>925</v>
      </c>
    </row>
    <row r="203" spans="1:24" hidden="1" x14ac:dyDescent="0.2">
      <c r="A203" s="35" t="s">
        <v>926</v>
      </c>
      <c r="B203" s="36" t="s">
        <v>47</v>
      </c>
      <c r="C203" s="36" t="s">
        <v>147</v>
      </c>
      <c r="D203" s="36" t="s">
        <v>2</v>
      </c>
      <c r="E203" s="36" t="s">
        <v>2</v>
      </c>
      <c r="F203" s="36" t="s">
        <v>91</v>
      </c>
      <c r="G203" s="36" t="s">
        <v>68</v>
      </c>
      <c r="H203" s="36" t="s">
        <v>36</v>
      </c>
      <c r="I203" s="37"/>
      <c r="J203" s="36" t="s">
        <v>64</v>
      </c>
      <c r="K203" s="36" t="s">
        <v>38</v>
      </c>
      <c r="L203" s="36" t="s">
        <v>39</v>
      </c>
      <c r="M203" s="36" t="s">
        <v>65</v>
      </c>
      <c r="N203" s="36" t="s">
        <v>41</v>
      </c>
      <c r="O203" s="37"/>
      <c r="P203" s="36" t="s">
        <v>41</v>
      </c>
      <c r="Q203" s="37"/>
      <c r="R203" s="36" t="s">
        <v>42</v>
      </c>
      <c r="S203" s="37"/>
      <c r="T203" s="36" t="s">
        <v>188</v>
      </c>
      <c r="U203" s="36" t="s">
        <v>44</v>
      </c>
      <c r="V203" s="37"/>
      <c r="W203" s="36" t="s">
        <v>60</v>
      </c>
      <c r="X203" s="36" t="s">
        <v>927</v>
      </c>
    </row>
    <row r="204" spans="1:24" ht="17" hidden="1" customHeight="1" x14ac:dyDescent="0.2">
      <c r="A204" s="35" t="s">
        <v>928</v>
      </c>
      <c r="B204" s="36" t="s">
        <v>47</v>
      </c>
      <c r="C204" s="36" t="s">
        <v>34</v>
      </c>
      <c r="D204" s="36" t="s">
        <v>3</v>
      </c>
      <c r="E204" s="36" t="s">
        <v>3</v>
      </c>
      <c r="F204" s="36" t="s">
        <v>91</v>
      </c>
      <c r="G204" s="36" t="s">
        <v>35</v>
      </c>
      <c r="H204" s="36" t="s">
        <v>48</v>
      </c>
      <c r="I204" s="36" t="s">
        <v>929</v>
      </c>
      <c r="J204" s="36" t="s">
        <v>37</v>
      </c>
      <c r="K204" s="36" t="s">
        <v>76</v>
      </c>
      <c r="L204" s="36" t="s">
        <v>80</v>
      </c>
      <c r="M204" s="36" t="s">
        <v>40</v>
      </c>
      <c r="N204" s="36" t="s">
        <v>41</v>
      </c>
      <c r="O204" s="37"/>
      <c r="P204" s="36" t="s">
        <v>41</v>
      </c>
      <c r="Q204" s="37"/>
      <c r="R204" s="36" t="s">
        <v>42</v>
      </c>
      <c r="S204" s="37"/>
      <c r="T204" s="36" t="s">
        <v>43</v>
      </c>
      <c r="U204" s="36" t="s">
        <v>44</v>
      </c>
      <c r="V204" s="37"/>
      <c r="W204" s="36" t="s">
        <v>60</v>
      </c>
      <c r="X204" s="38" t="s">
        <v>930</v>
      </c>
    </row>
    <row r="205" spans="1:24" hidden="1" x14ac:dyDescent="0.2">
      <c r="A205" s="35" t="s">
        <v>931</v>
      </c>
      <c r="B205" s="36" t="s">
        <v>33</v>
      </c>
      <c r="C205" s="36" t="s">
        <v>34</v>
      </c>
      <c r="D205" s="36" t="s">
        <v>91</v>
      </c>
      <c r="E205" s="36" t="s">
        <v>91</v>
      </c>
      <c r="F205" s="36" t="s">
        <v>91</v>
      </c>
      <c r="G205" s="36" t="s">
        <v>35</v>
      </c>
      <c r="H205" s="36" t="s">
        <v>48</v>
      </c>
      <c r="I205" s="36" t="s">
        <v>932</v>
      </c>
      <c r="J205" s="36" t="s">
        <v>56</v>
      </c>
      <c r="K205" s="36" t="s">
        <v>69</v>
      </c>
      <c r="L205" s="36" t="s">
        <v>70</v>
      </c>
      <c r="M205" s="36" t="s">
        <v>65</v>
      </c>
      <c r="N205" s="36" t="s">
        <v>94</v>
      </c>
      <c r="O205" s="36" t="s">
        <v>933</v>
      </c>
      <c r="P205" s="36" t="s">
        <v>41</v>
      </c>
      <c r="Q205" s="37"/>
      <c r="R205" s="36" t="s">
        <v>94</v>
      </c>
      <c r="S205" s="36" t="s">
        <v>934</v>
      </c>
      <c r="T205" s="36" t="s">
        <v>105</v>
      </c>
      <c r="U205" s="36" t="s">
        <v>96</v>
      </c>
      <c r="V205" s="36" t="s">
        <v>935</v>
      </c>
      <c r="W205" s="36" t="s">
        <v>106</v>
      </c>
      <c r="X205" s="36" t="s">
        <v>936</v>
      </c>
    </row>
    <row r="206" spans="1:24" hidden="1" x14ac:dyDescent="0.2">
      <c r="A206" s="35" t="s">
        <v>937</v>
      </c>
      <c r="B206" s="36" t="s">
        <v>47</v>
      </c>
      <c r="C206" s="36" t="s">
        <v>34</v>
      </c>
      <c r="D206" s="36" t="s">
        <v>2</v>
      </c>
      <c r="E206" s="36" t="s">
        <v>2</v>
      </c>
      <c r="F206" s="36" t="s">
        <v>2</v>
      </c>
      <c r="G206" s="36" t="s">
        <v>63</v>
      </c>
      <c r="H206" s="36" t="s">
        <v>36</v>
      </c>
      <c r="I206" s="37"/>
      <c r="J206" s="36" t="s">
        <v>56</v>
      </c>
      <c r="K206" s="36" t="s">
        <v>57</v>
      </c>
      <c r="L206" s="36" t="s">
        <v>39</v>
      </c>
      <c r="M206" s="36" t="s">
        <v>938</v>
      </c>
      <c r="N206" s="36" t="s">
        <v>41</v>
      </c>
      <c r="O206" s="37"/>
      <c r="P206" s="36" t="s">
        <v>41</v>
      </c>
      <c r="Q206" s="37"/>
      <c r="R206" s="36" t="s">
        <v>42</v>
      </c>
      <c r="S206" s="37"/>
      <c r="T206" s="36" t="s">
        <v>58</v>
      </c>
      <c r="U206" s="36" t="s">
        <v>44</v>
      </c>
      <c r="V206" s="37"/>
      <c r="W206" s="36" t="s">
        <v>106</v>
      </c>
      <c r="X206" s="36" t="s">
        <v>939</v>
      </c>
    </row>
    <row r="207" spans="1:24" hidden="1" x14ac:dyDescent="0.2">
      <c r="A207" s="35" t="s">
        <v>940</v>
      </c>
      <c r="B207" s="36" t="s">
        <v>47</v>
      </c>
      <c r="C207" s="36" t="s">
        <v>99</v>
      </c>
      <c r="D207" s="36" t="s">
        <v>2</v>
      </c>
      <c r="E207" s="36" t="s">
        <v>1</v>
      </c>
      <c r="F207" s="36" t="s">
        <v>1</v>
      </c>
      <c r="G207" s="36" t="s">
        <v>68</v>
      </c>
      <c r="H207" s="36" t="s">
        <v>36</v>
      </c>
      <c r="I207" s="37"/>
      <c r="J207" s="36" t="s">
        <v>64</v>
      </c>
      <c r="K207" s="36" t="s">
        <v>50</v>
      </c>
      <c r="L207" s="36" t="s">
        <v>39</v>
      </c>
      <c r="M207" s="36" t="s">
        <v>65</v>
      </c>
      <c r="N207" s="36" t="s">
        <v>41</v>
      </c>
      <c r="O207" s="37"/>
      <c r="P207" s="36" t="s">
        <v>41</v>
      </c>
      <c r="Q207" s="37"/>
      <c r="R207" s="36" t="s">
        <v>41</v>
      </c>
      <c r="S207" s="37"/>
      <c r="T207" s="36" t="s">
        <v>58</v>
      </c>
      <c r="U207" s="36" t="s">
        <v>74</v>
      </c>
      <c r="V207" s="37"/>
      <c r="W207" s="36" t="s">
        <v>53</v>
      </c>
      <c r="X207" s="36" t="s">
        <v>941</v>
      </c>
    </row>
    <row r="208" spans="1:24" hidden="1" x14ac:dyDescent="0.2">
      <c r="A208" s="35" t="s">
        <v>942</v>
      </c>
      <c r="B208" s="36" t="s">
        <v>47</v>
      </c>
      <c r="C208" s="36" t="s">
        <v>34</v>
      </c>
      <c r="D208" s="36" t="s">
        <v>1</v>
      </c>
      <c r="E208" s="36" t="s">
        <v>1</v>
      </c>
      <c r="F208" s="36" t="s">
        <v>1</v>
      </c>
      <c r="G208" s="36" t="s">
        <v>55</v>
      </c>
      <c r="H208" s="36" t="s">
        <v>36</v>
      </c>
      <c r="I208" s="37"/>
      <c r="J208" s="36" t="s">
        <v>56</v>
      </c>
      <c r="K208" s="36" t="s">
        <v>57</v>
      </c>
      <c r="L208" s="36" t="s">
        <v>39</v>
      </c>
      <c r="M208" s="36" t="s">
        <v>168</v>
      </c>
      <c r="N208" s="36" t="s">
        <v>41</v>
      </c>
      <c r="O208" s="37"/>
      <c r="P208" s="36" t="s">
        <v>41</v>
      </c>
      <c r="Q208" s="37"/>
      <c r="R208" s="36" t="s">
        <v>42</v>
      </c>
      <c r="S208" s="37"/>
      <c r="T208" s="36" t="s">
        <v>58</v>
      </c>
      <c r="U208" s="36" t="s">
        <v>59</v>
      </c>
      <c r="V208" s="37"/>
      <c r="W208" s="36" t="s">
        <v>106</v>
      </c>
      <c r="X208" s="36" t="s">
        <v>943</v>
      </c>
    </row>
    <row r="209" spans="1:24" hidden="1" x14ac:dyDescent="0.2">
      <c r="A209" s="35" t="s">
        <v>944</v>
      </c>
      <c r="B209" s="36" t="s">
        <v>47</v>
      </c>
      <c r="C209" s="36" t="s">
        <v>147</v>
      </c>
      <c r="D209" s="36" t="s">
        <v>3</v>
      </c>
      <c r="E209" s="36" t="s">
        <v>2</v>
      </c>
      <c r="F209" s="36" t="s">
        <v>3</v>
      </c>
      <c r="G209" s="36" t="s">
        <v>55</v>
      </c>
      <c r="H209" s="36" t="s">
        <v>36</v>
      </c>
      <c r="I209" s="37"/>
      <c r="J209" s="36" t="s">
        <v>64</v>
      </c>
      <c r="K209" s="36" t="s">
        <v>50</v>
      </c>
      <c r="L209" s="36" t="s">
        <v>51</v>
      </c>
      <c r="M209" s="36" t="s">
        <v>40</v>
      </c>
      <c r="N209" s="36" t="s">
        <v>41</v>
      </c>
      <c r="O209" s="37"/>
      <c r="P209" s="36" t="s">
        <v>41</v>
      </c>
      <c r="Q209" s="37"/>
      <c r="R209" s="36" t="s">
        <v>42</v>
      </c>
      <c r="S209" s="37"/>
      <c r="T209" s="36" t="s">
        <v>89</v>
      </c>
      <c r="U209" s="36" t="s">
        <v>74</v>
      </c>
      <c r="V209" s="37"/>
      <c r="W209" s="36" t="s">
        <v>45</v>
      </c>
      <c r="X209" s="36" t="s">
        <v>945</v>
      </c>
    </row>
    <row r="210" spans="1:24" hidden="1" x14ac:dyDescent="0.2">
      <c r="A210" s="35" t="s">
        <v>946</v>
      </c>
      <c r="B210" s="36" t="s">
        <v>47</v>
      </c>
      <c r="C210" s="36" t="s">
        <v>73</v>
      </c>
      <c r="D210" s="36" t="s">
        <v>2</v>
      </c>
      <c r="E210" s="36" t="s">
        <v>2</v>
      </c>
      <c r="F210" s="36" t="s">
        <v>2</v>
      </c>
      <c r="G210" s="36" t="s">
        <v>68</v>
      </c>
      <c r="H210" s="36" t="s">
        <v>36</v>
      </c>
      <c r="I210" s="37"/>
      <c r="J210" s="36" t="s">
        <v>37</v>
      </c>
      <c r="K210" s="36" t="s">
        <v>129</v>
      </c>
      <c r="L210" s="36" t="s">
        <v>51</v>
      </c>
      <c r="M210" s="36" t="s">
        <v>40</v>
      </c>
      <c r="N210" s="36" t="s">
        <v>41</v>
      </c>
      <c r="O210" s="37"/>
      <c r="P210" s="36" t="s">
        <v>41</v>
      </c>
      <c r="Q210" s="37"/>
      <c r="R210" s="36" t="s">
        <v>42</v>
      </c>
      <c r="S210" s="37"/>
      <c r="T210" s="36" t="s">
        <v>52</v>
      </c>
      <c r="U210" s="36" t="s">
        <v>44</v>
      </c>
      <c r="V210" s="37"/>
      <c r="W210" s="36" t="s">
        <v>45</v>
      </c>
      <c r="X210" s="36" t="s">
        <v>947</v>
      </c>
    </row>
    <row r="211" spans="1:24" hidden="1" x14ac:dyDescent="0.2">
      <c r="A211" s="35" t="s">
        <v>948</v>
      </c>
      <c r="B211" s="36" t="s">
        <v>47</v>
      </c>
      <c r="C211" s="36" t="s">
        <v>85</v>
      </c>
      <c r="D211" s="36" t="s">
        <v>1</v>
      </c>
      <c r="E211" s="36" t="s">
        <v>1</v>
      </c>
      <c r="F211" s="36" t="s">
        <v>2</v>
      </c>
      <c r="G211" s="36" t="s">
        <v>63</v>
      </c>
      <c r="H211" s="36" t="s">
        <v>36</v>
      </c>
      <c r="I211" s="37"/>
      <c r="J211" s="36" t="s">
        <v>64</v>
      </c>
      <c r="K211" s="36" t="s">
        <v>76</v>
      </c>
      <c r="L211" s="36" t="s">
        <v>104</v>
      </c>
      <c r="M211" s="36" t="s">
        <v>100</v>
      </c>
      <c r="N211" s="36" t="s">
        <v>41</v>
      </c>
      <c r="O211" s="37"/>
      <c r="P211" s="36" t="s">
        <v>41</v>
      </c>
      <c r="Q211" s="37"/>
      <c r="R211" s="36" t="s">
        <v>42</v>
      </c>
      <c r="S211" s="37"/>
      <c r="T211" s="36" t="s">
        <v>43</v>
      </c>
      <c r="U211" s="36" t="s">
        <v>44</v>
      </c>
      <c r="V211" s="37"/>
      <c r="W211" s="36" t="s">
        <v>60</v>
      </c>
      <c r="X211" s="36" t="s">
        <v>949</v>
      </c>
    </row>
    <row r="212" spans="1:24" hidden="1" x14ac:dyDescent="0.2">
      <c r="A212" s="35" t="s">
        <v>950</v>
      </c>
      <c r="B212" s="36" t="s">
        <v>33</v>
      </c>
      <c r="C212" s="36" t="s">
        <v>73</v>
      </c>
      <c r="D212" s="36" t="s">
        <v>2</v>
      </c>
      <c r="E212" s="36" t="s">
        <v>91</v>
      </c>
      <c r="F212" s="36" t="s">
        <v>91</v>
      </c>
      <c r="G212" s="36" t="s">
        <v>35</v>
      </c>
      <c r="H212" s="36" t="s">
        <v>48</v>
      </c>
      <c r="I212" s="36" t="s">
        <v>951</v>
      </c>
      <c r="J212" s="36" t="s">
        <v>64</v>
      </c>
      <c r="K212" s="36" t="s">
        <v>38</v>
      </c>
      <c r="L212" s="36" t="s">
        <v>70</v>
      </c>
      <c r="M212" s="36" t="s">
        <v>71</v>
      </c>
      <c r="N212" s="36" t="s">
        <v>41</v>
      </c>
      <c r="O212" s="37"/>
      <c r="P212" s="36" t="s">
        <v>41</v>
      </c>
      <c r="Q212" s="37"/>
      <c r="R212" s="36" t="s">
        <v>94</v>
      </c>
      <c r="S212" s="36" t="s">
        <v>952</v>
      </c>
      <c r="T212" s="36" t="s">
        <v>953</v>
      </c>
      <c r="U212" s="36" t="s">
        <v>96</v>
      </c>
      <c r="V212" s="36" t="s">
        <v>954</v>
      </c>
      <c r="W212" s="36" t="s">
        <v>45</v>
      </c>
      <c r="X212" s="36" t="s">
        <v>955</v>
      </c>
    </row>
    <row r="213" spans="1:24" hidden="1" x14ac:dyDescent="0.2">
      <c r="A213" s="35" t="s">
        <v>956</v>
      </c>
      <c r="B213" s="36" t="s">
        <v>33</v>
      </c>
      <c r="C213" s="36" t="s">
        <v>73</v>
      </c>
      <c r="D213" s="36" t="s">
        <v>1</v>
      </c>
      <c r="E213" s="36" t="s">
        <v>2</v>
      </c>
      <c r="F213" s="36" t="s">
        <v>3</v>
      </c>
      <c r="G213" s="36" t="s">
        <v>63</v>
      </c>
      <c r="H213" s="36" t="s">
        <v>36</v>
      </c>
      <c r="I213" s="37"/>
      <c r="J213" s="36" t="s">
        <v>64</v>
      </c>
      <c r="K213" s="36" t="s">
        <v>50</v>
      </c>
      <c r="L213" s="36" t="s">
        <v>104</v>
      </c>
      <c r="M213" s="36" t="s">
        <v>65</v>
      </c>
      <c r="N213" s="36" t="s">
        <v>41</v>
      </c>
      <c r="O213" s="37"/>
      <c r="P213" s="36" t="s">
        <v>41</v>
      </c>
      <c r="Q213" s="37"/>
      <c r="R213" s="36" t="s">
        <v>42</v>
      </c>
      <c r="S213" s="37"/>
      <c r="T213" s="36" t="s">
        <v>58</v>
      </c>
      <c r="U213" s="36" t="s">
        <v>59</v>
      </c>
      <c r="V213" s="37"/>
      <c r="W213" s="36" t="s">
        <v>45</v>
      </c>
      <c r="X213" s="36" t="s">
        <v>957</v>
      </c>
    </row>
    <row r="214" spans="1:24" hidden="1" x14ac:dyDescent="0.2">
      <c r="A214" s="35" t="s">
        <v>958</v>
      </c>
      <c r="B214" s="36" t="s">
        <v>47</v>
      </c>
      <c r="C214" s="36" t="s">
        <v>147</v>
      </c>
      <c r="D214" s="36" t="s">
        <v>91</v>
      </c>
      <c r="E214" s="36" t="s">
        <v>91</v>
      </c>
      <c r="F214" s="36" t="s">
        <v>2</v>
      </c>
      <c r="G214" s="36" t="s">
        <v>68</v>
      </c>
      <c r="H214" s="36" t="s">
        <v>36</v>
      </c>
      <c r="I214" s="37"/>
      <c r="J214" s="36" t="s">
        <v>37</v>
      </c>
      <c r="K214" s="36" t="s">
        <v>57</v>
      </c>
      <c r="L214" s="36" t="s">
        <v>39</v>
      </c>
      <c r="M214" s="36" t="s">
        <v>40</v>
      </c>
      <c r="N214" s="36" t="s">
        <v>94</v>
      </c>
      <c r="O214" s="36" t="s">
        <v>959</v>
      </c>
      <c r="P214" s="36" t="s">
        <v>41</v>
      </c>
      <c r="Q214" s="37"/>
      <c r="R214" s="36" t="s">
        <v>42</v>
      </c>
      <c r="S214" s="37"/>
      <c r="T214" s="36" t="s">
        <v>52</v>
      </c>
      <c r="U214" s="36" t="s">
        <v>74</v>
      </c>
      <c r="V214" s="37"/>
      <c r="W214" s="36" t="s">
        <v>45</v>
      </c>
      <c r="X214" s="36" t="s">
        <v>960</v>
      </c>
    </row>
    <row r="215" spans="1:24" hidden="1" x14ac:dyDescent="0.2">
      <c r="A215" s="35" t="s">
        <v>961</v>
      </c>
      <c r="B215" s="36" t="s">
        <v>47</v>
      </c>
      <c r="C215" s="36" t="s">
        <v>34</v>
      </c>
      <c r="D215" s="36" t="s">
        <v>1</v>
      </c>
      <c r="E215" s="36" t="s">
        <v>1</v>
      </c>
      <c r="F215" s="36" t="s">
        <v>2</v>
      </c>
      <c r="G215" s="36" t="s">
        <v>68</v>
      </c>
      <c r="H215" s="36" t="s">
        <v>36</v>
      </c>
      <c r="I215" s="37"/>
      <c r="J215" s="36" t="s">
        <v>56</v>
      </c>
      <c r="K215" s="36" t="s">
        <v>76</v>
      </c>
      <c r="L215" s="36" t="s">
        <v>51</v>
      </c>
      <c r="M215" s="36" t="s">
        <v>65</v>
      </c>
      <c r="N215" s="36" t="s">
        <v>41</v>
      </c>
      <c r="O215" s="37"/>
      <c r="P215" s="36" t="s">
        <v>41</v>
      </c>
      <c r="Q215" s="37"/>
      <c r="R215" s="36" t="s">
        <v>42</v>
      </c>
      <c r="S215" s="37"/>
      <c r="T215" s="36" t="s">
        <v>58</v>
      </c>
      <c r="U215" s="36" t="s">
        <v>44</v>
      </c>
      <c r="V215" s="37"/>
      <c r="W215" s="36" t="s">
        <v>53</v>
      </c>
      <c r="X215" s="36" t="s">
        <v>962</v>
      </c>
    </row>
    <row r="216" spans="1:24" hidden="1" x14ac:dyDescent="0.2">
      <c r="A216" s="35" t="s">
        <v>963</v>
      </c>
      <c r="B216" s="36" t="s">
        <v>33</v>
      </c>
      <c r="C216" s="36" t="s">
        <v>85</v>
      </c>
      <c r="D216" s="36" t="s">
        <v>3</v>
      </c>
      <c r="E216" s="36" t="s">
        <v>2</v>
      </c>
      <c r="F216" s="36" t="s">
        <v>91</v>
      </c>
      <c r="G216" s="36" t="s">
        <v>35</v>
      </c>
      <c r="H216" s="36" t="s">
        <v>36</v>
      </c>
      <c r="I216" s="37"/>
      <c r="J216" s="36" t="s">
        <v>37</v>
      </c>
      <c r="K216" s="36" t="s">
        <v>57</v>
      </c>
      <c r="L216" s="36" t="s">
        <v>39</v>
      </c>
      <c r="M216" s="36" t="s">
        <v>65</v>
      </c>
      <c r="N216" s="36" t="s">
        <v>41</v>
      </c>
      <c r="O216" s="37"/>
      <c r="P216" s="36" t="s">
        <v>41</v>
      </c>
      <c r="Q216" s="37"/>
      <c r="R216" s="36" t="s">
        <v>42</v>
      </c>
      <c r="S216" s="37"/>
      <c r="T216" s="36" t="s">
        <v>52</v>
      </c>
      <c r="U216" s="36" t="s">
        <v>44</v>
      </c>
      <c r="V216" s="37"/>
      <c r="W216" s="36" t="s">
        <v>45</v>
      </c>
      <c r="X216" s="36" t="s">
        <v>964</v>
      </c>
    </row>
    <row r="217" spans="1:24" hidden="1" x14ac:dyDescent="0.2">
      <c r="A217" s="35" t="s">
        <v>965</v>
      </c>
      <c r="B217" s="36" t="s">
        <v>47</v>
      </c>
      <c r="C217" s="36" t="s">
        <v>85</v>
      </c>
      <c r="D217" s="36" t="s">
        <v>1</v>
      </c>
      <c r="E217" s="36" t="s">
        <v>1</v>
      </c>
      <c r="F217" s="36" t="s">
        <v>1</v>
      </c>
      <c r="G217" s="36" t="s">
        <v>55</v>
      </c>
      <c r="H217" s="36" t="s">
        <v>36</v>
      </c>
      <c r="I217" s="37"/>
      <c r="J217" s="36" t="s">
        <v>56</v>
      </c>
      <c r="K217" s="36" t="s">
        <v>57</v>
      </c>
      <c r="L217" s="36" t="s">
        <v>39</v>
      </c>
      <c r="M217" s="36" t="s">
        <v>65</v>
      </c>
      <c r="N217" s="36" t="s">
        <v>41</v>
      </c>
      <c r="O217" s="37"/>
      <c r="P217" s="36" t="s">
        <v>41</v>
      </c>
      <c r="Q217" s="37"/>
      <c r="R217" s="36" t="s">
        <v>42</v>
      </c>
      <c r="S217" s="37"/>
      <c r="T217" s="36" t="s">
        <v>58</v>
      </c>
      <c r="U217" s="36" t="s">
        <v>59</v>
      </c>
      <c r="V217" s="37"/>
      <c r="W217" s="36" t="s">
        <v>77</v>
      </c>
      <c r="X217" s="36" t="s">
        <v>966</v>
      </c>
    </row>
    <row r="218" spans="1:24" hidden="1" x14ac:dyDescent="0.2">
      <c r="A218" s="35" t="s">
        <v>967</v>
      </c>
      <c r="B218" s="36" t="s">
        <v>47</v>
      </c>
      <c r="C218" s="36" t="s">
        <v>85</v>
      </c>
      <c r="D218" s="36" t="s">
        <v>1</v>
      </c>
      <c r="E218" s="36" t="s">
        <v>2</v>
      </c>
      <c r="F218" s="36" t="s">
        <v>2</v>
      </c>
      <c r="G218" s="36" t="s">
        <v>63</v>
      </c>
      <c r="H218" s="36" t="s">
        <v>36</v>
      </c>
      <c r="I218" s="37"/>
      <c r="J218" s="36" t="s">
        <v>37</v>
      </c>
      <c r="K218" s="36" t="s">
        <v>57</v>
      </c>
      <c r="L218" s="36" t="s">
        <v>39</v>
      </c>
      <c r="M218" s="36" t="s">
        <v>100</v>
      </c>
      <c r="N218" s="36" t="s">
        <v>41</v>
      </c>
      <c r="O218" s="37"/>
      <c r="P218" s="36" t="s">
        <v>41</v>
      </c>
      <c r="Q218" s="37"/>
      <c r="R218" s="36" t="s">
        <v>42</v>
      </c>
      <c r="S218" s="37"/>
      <c r="T218" s="36" t="s">
        <v>58</v>
      </c>
      <c r="U218" s="36" t="s">
        <v>44</v>
      </c>
      <c r="V218" s="37"/>
      <c r="W218" s="36" t="s">
        <v>60</v>
      </c>
      <c r="X218" s="36" t="s">
        <v>968</v>
      </c>
    </row>
    <row r="219" spans="1:24" hidden="1" x14ac:dyDescent="0.2">
      <c r="A219" s="35" t="s">
        <v>969</v>
      </c>
      <c r="B219" s="36" t="s">
        <v>47</v>
      </c>
      <c r="C219" s="36" t="s">
        <v>34</v>
      </c>
      <c r="D219" s="36" t="s">
        <v>2</v>
      </c>
      <c r="E219" s="36" t="s">
        <v>2</v>
      </c>
      <c r="F219" s="36" t="s">
        <v>2</v>
      </c>
      <c r="G219" s="36" t="s">
        <v>68</v>
      </c>
      <c r="H219" s="36" t="s">
        <v>48</v>
      </c>
      <c r="I219" s="37"/>
      <c r="J219" s="36" t="s">
        <v>64</v>
      </c>
      <c r="K219" s="36" t="s">
        <v>57</v>
      </c>
      <c r="L219" s="36" t="s">
        <v>104</v>
      </c>
      <c r="M219" s="36" t="s">
        <v>40</v>
      </c>
      <c r="N219" s="36" t="s">
        <v>41</v>
      </c>
      <c r="O219" s="37"/>
      <c r="P219" s="36" t="s">
        <v>41</v>
      </c>
      <c r="Q219" s="37"/>
      <c r="R219" s="36" t="s">
        <v>42</v>
      </c>
      <c r="S219" s="37"/>
      <c r="T219" s="36" t="s">
        <v>58</v>
      </c>
      <c r="U219" s="36" t="s">
        <v>44</v>
      </c>
      <c r="V219" s="37"/>
      <c r="W219" s="36" t="s">
        <v>45</v>
      </c>
      <c r="X219" s="36" t="s">
        <v>970</v>
      </c>
    </row>
    <row r="220" spans="1:24" hidden="1" x14ac:dyDescent="0.2">
      <c r="A220" s="35" t="s">
        <v>971</v>
      </c>
      <c r="B220" s="36" t="s">
        <v>47</v>
      </c>
      <c r="C220" s="36" t="s">
        <v>73</v>
      </c>
      <c r="D220" s="36" t="s">
        <v>2</v>
      </c>
      <c r="E220" s="36" t="s">
        <v>2</v>
      </c>
      <c r="F220" s="36" t="s">
        <v>2</v>
      </c>
      <c r="G220" s="36" t="s">
        <v>63</v>
      </c>
      <c r="H220" s="36" t="s">
        <v>36</v>
      </c>
      <c r="I220" s="37"/>
      <c r="J220" s="36" t="s">
        <v>64</v>
      </c>
      <c r="K220" s="36" t="s">
        <v>38</v>
      </c>
      <c r="L220" s="36" t="s">
        <v>104</v>
      </c>
      <c r="M220" s="36" t="s">
        <v>40</v>
      </c>
      <c r="N220" s="36" t="s">
        <v>41</v>
      </c>
      <c r="O220" s="37"/>
      <c r="P220" s="36" t="s">
        <v>41</v>
      </c>
      <c r="Q220" s="37"/>
      <c r="R220" s="36" t="s">
        <v>42</v>
      </c>
      <c r="S220" s="37"/>
      <c r="T220" s="36" t="s">
        <v>43</v>
      </c>
      <c r="U220" s="36" t="s">
        <v>74</v>
      </c>
      <c r="V220" s="37"/>
      <c r="W220" s="36" t="s">
        <v>60</v>
      </c>
      <c r="X220" s="36" t="s">
        <v>972</v>
      </c>
    </row>
    <row r="221" spans="1:24" hidden="1" x14ac:dyDescent="0.2">
      <c r="A221" s="35" t="s">
        <v>973</v>
      </c>
      <c r="B221" s="36" t="s">
        <v>47</v>
      </c>
      <c r="C221" s="36" t="s">
        <v>85</v>
      </c>
      <c r="D221" s="36" t="s">
        <v>2</v>
      </c>
      <c r="E221" s="36" t="s">
        <v>2</v>
      </c>
      <c r="F221" s="36" t="s">
        <v>2</v>
      </c>
      <c r="G221" s="36" t="s">
        <v>63</v>
      </c>
      <c r="H221" s="36" t="s">
        <v>36</v>
      </c>
      <c r="I221" s="37"/>
      <c r="J221" s="36" t="s">
        <v>64</v>
      </c>
      <c r="K221" s="36" t="s">
        <v>57</v>
      </c>
      <c r="L221" s="36" t="s">
        <v>51</v>
      </c>
      <c r="M221" s="36" t="s">
        <v>65</v>
      </c>
      <c r="N221" s="36" t="s">
        <v>41</v>
      </c>
      <c r="O221" s="37"/>
      <c r="P221" s="36" t="s">
        <v>41</v>
      </c>
      <c r="Q221" s="37"/>
      <c r="R221" s="36" t="s">
        <v>42</v>
      </c>
      <c r="S221" s="37"/>
      <c r="T221" s="36" t="s">
        <v>52</v>
      </c>
      <c r="U221" s="36" t="s">
        <v>74</v>
      </c>
      <c r="V221" s="37"/>
      <c r="W221" s="36" t="s">
        <v>45</v>
      </c>
      <c r="X221" s="36" t="s">
        <v>974</v>
      </c>
    </row>
    <row r="222" spans="1:24" hidden="1" x14ac:dyDescent="0.2">
      <c r="A222" s="35" t="s">
        <v>975</v>
      </c>
      <c r="B222" s="36" t="s">
        <v>33</v>
      </c>
      <c r="C222" s="36" t="s">
        <v>99</v>
      </c>
      <c r="D222" s="36" t="s">
        <v>2</v>
      </c>
      <c r="E222" s="36" t="s">
        <v>3</v>
      </c>
      <c r="F222" s="36" t="s">
        <v>1</v>
      </c>
      <c r="G222" s="36" t="s">
        <v>63</v>
      </c>
      <c r="H222" s="36" t="s">
        <v>36</v>
      </c>
      <c r="I222" s="37"/>
      <c r="J222" s="36" t="s">
        <v>37</v>
      </c>
      <c r="K222" s="36" t="s">
        <v>79</v>
      </c>
      <c r="L222" s="36" t="s">
        <v>80</v>
      </c>
      <c r="M222" s="36" t="s">
        <v>65</v>
      </c>
      <c r="N222" s="36" t="s">
        <v>41</v>
      </c>
      <c r="O222" s="37"/>
      <c r="P222" s="36" t="s">
        <v>41</v>
      </c>
      <c r="Q222" s="37"/>
      <c r="R222" s="36" t="s">
        <v>41</v>
      </c>
      <c r="S222" s="37"/>
      <c r="T222" s="36" t="s">
        <v>105</v>
      </c>
      <c r="U222" s="36" t="s">
        <v>74</v>
      </c>
      <c r="V222" s="37"/>
      <c r="W222" s="36" t="s">
        <v>53</v>
      </c>
      <c r="X222" s="36" t="s">
        <v>976</v>
      </c>
    </row>
    <row r="223" spans="1:24" hidden="1" x14ac:dyDescent="0.2">
      <c r="A223" s="35" t="s">
        <v>977</v>
      </c>
      <c r="B223" s="36" t="s">
        <v>47</v>
      </c>
      <c r="C223" s="36" t="s">
        <v>151</v>
      </c>
      <c r="D223" s="36" t="s">
        <v>1</v>
      </c>
      <c r="E223" s="36" t="s">
        <v>1</v>
      </c>
      <c r="F223" s="36" t="s">
        <v>1</v>
      </c>
      <c r="G223" s="36" t="s">
        <v>63</v>
      </c>
      <c r="H223" s="36" t="s">
        <v>36</v>
      </c>
      <c r="I223" s="37"/>
      <c r="J223" s="36" t="s">
        <v>37</v>
      </c>
      <c r="K223" s="36" t="s">
        <v>57</v>
      </c>
      <c r="L223" s="36" t="s">
        <v>39</v>
      </c>
      <c r="M223" s="36" t="s">
        <v>40</v>
      </c>
      <c r="N223" s="36" t="s">
        <v>41</v>
      </c>
      <c r="O223" s="37"/>
      <c r="P223" s="36" t="s">
        <v>41</v>
      </c>
      <c r="Q223" s="37"/>
      <c r="R223" s="36" t="s">
        <v>42</v>
      </c>
      <c r="S223" s="37"/>
      <c r="T223" s="36" t="s">
        <v>149</v>
      </c>
      <c r="U223" s="36" t="s">
        <v>74</v>
      </c>
      <c r="V223" s="37"/>
      <c r="W223" s="36" t="s">
        <v>60</v>
      </c>
      <c r="X223" s="36" t="s">
        <v>978</v>
      </c>
    </row>
    <row r="224" spans="1:24" hidden="1" x14ac:dyDescent="0.2">
      <c r="A224" s="35" t="s">
        <v>979</v>
      </c>
      <c r="B224" s="36" t="s">
        <v>47</v>
      </c>
      <c r="C224" s="36" t="s">
        <v>82</v>
      </c>
      <c r="D224" s="36" t="s">
        <v>3</v>
      </c>
      <c r="E224" s="36" t="s">
        <v>3</v>
      </c>
      <c r="F224" s="36" t="s">
        <v>2</v>
      </c>
      <c r="G224" s="36" t="s">
        <v>63</v>
      </c>
      <c r="H224" s="36" t="s">
        <v>48</v>
      </c>
      <c r="I224" s="36" t="s">
        <v>980</v>
      </c>
      <c r="J224" s="36" t="s">
        <v>64</v>
      </c>
      <c r="K224" s="36" t="s">
        <v>76</v>
      </c>
      <c r="L224" s="36" t="s">
        <v>93</v>
      </c>
      <c r="M224" s="36" t="s">
        <v>40</v>
      </c>
      <c r="N224" s="36" t="s">
        <v>41</v>
      </c>
      <c r="O224" s="37"/>
      <c r="P224" s="36" t="s">
        <v>41</v>
      </c>
      <c r="Q224" s="37"/>
      <c r="R224" s="36" t="s">
        <v>42</v>
      </c>
      <c r="S224" s="37"/>
      <c r="T224" s="36" t="s">
        <v>52</v>
      </c>
      <c r="U224" s="36" t="s">
        <v>44</v>
      </c>
      <c r="V224" s="37"/>
      <c r="W224" s="36" t="s">
        <v>60</v>
      </c>
      <c r="X224" s="36" t="s">
        <v>981</v>
      </c>
    </row>
    <row r="225" spans="1:24" hidden="1" x14ac:dyDescent="0.2">
      <c r="A225" s="35" t="s">
        <v>982</v>
      </c>
      <c r="B225" s="36" t="s">
        <v>47</v>
      </c>
      <c r="C225" s="36" t="s">
        <v>34</v>
      </c>
      <c r="D225" s="36" t="s">
        <v>2</v>
      </c>
      <c r="E225" s="36" t="s">
        <v>1</v>
      </c>
      <c r="F225" s="36" t="s">
        <v>1</v>
      </c>
      <c r="G225" s="36" t="s">
        <v>63</v>
      </c>
      <c r="H225" s="36" t="s">
        <v>36</v>
      </c>
      <c r="I225" s="37"/>
      <c r="J225" s="36" t="s">
        <v>37</v>
      </c>
      <c r="K225" s="36" t="s">
        <v>57</v>
      </c>
      <c r="L225" s="36" t="s">
        <v>39</v>
      </c>
      <c r="M225" s="36" t="s">
        <v>983</v>
      </c>
      <c r="N225" s="36" t="s">
        <v>41</v>
      </c>
      <c r="O225" s="37"/>
      <c r="P225" s="36" t="s">
        <v>41</v>
      </c>
      <c r="Q225" s="37"/>
      <c r="R225" s="36" t="s">
        <v>42</v>
      </c>
      <c r="S225" s="37"/>
      <c r="T225" s="36" t="s">
        <v>58</v>
      </c>
      <c r="U225" s="36" t="s">
        <v>44</v>
      </c>
      <c r="V225" s="37"/>
      <c r="W225" s="36" t="s">
        <v>45</v>
      </c>
      <c r="X225" s="36" t="s">
        <v>378</v>
      </c>
    </row>
    <row r="226" spans="1:24" hidden="1" x14ac:dyDescent="0.2">
      <c r="A226" s="35" t="s">
        <v>984</v>
      </c>
      <c r="B226" s="36" t="s">
        <v>47</v>
      </c>
      <c r="C226" s="36" t="s">
        <v>34</v>
      </c>
      <c r="D226" s="36" t="s">
        <v>1</v>
      </c>
      <c r="E226" s="36" t="s">
        <v>1</v>
      </c>
      <c r="F226" s="36" t="s">
        <v>2</v>
      </c>
      <c r="G226" s="36" t="s">
        <v>63</v>
      </c>
      <c r="H226" s="36" t="s">
        <v>36</v>
      </c>
      <c r="I226" s="37"/>
      <c r="J226" s="36" t="s">
        <v>64</v>
      </c>
      <c r="K226" s="36" t="s">
        <v>57</v>
      </c>
      <c r="L226" s="36" t="s">
        <v>39</v>
      </c>
      <c r="M226" s="36" t="s">
        <v>40</v>
      </c>
      <c r="N226" s="36" t="s">
        <v>41</v>
      </c>
      <c r="O226" s="37"/>
      <c r="P226" s="36" t="s">
        <v>41</v>
      </c>
      <c r="Q226" s="37"/>
      <c r="R226" s="36" t="s">
        <v>42</v>
      </c>
      <c r="S226" s="37"/>
      <c r="T226" s="36" t="s">
        <v>43</v>
      </c>
      <c r="U226" s="36" t="s">
        <v>44</v>
      </c>
      <c r="V226" s="37"/>
      <c r="W226" s="36" t="s">
        <v>77</v>
      </c>
      <c r="X226" s="36" t="s">
        <v>985</v>
      </c>
    </row>
    <row r="227" spans="1:24" hidden="1" x14ac:dyDescent="0.2">
      <c r="A227" s="35" t="s">
        <v>986</v>
      </c>
      <c r="B227" s="36" t="s">
        <v>33</v>
      </c>
      <c r="C227" s="36" t="s">
        <v>34</v>
      </c>
      <c r="D227" s="36" t="s">
        <v>2</v>
      </c>
      <c r="E227" s="36" t="s">
        <v>3</v>
      </c>
      <c r="F227" s="36" t="s">
        <v>91</v>
      </c>
      <c r="G227" s="36" t="s">
        <v>35</v>
      </c>
      <c r="H227" s="36" t="s">
        <v>48</v>
      </c>
      <c r="I227" s="36" t="s">
        <v>987</v>
      </c>
      <c r="J227" s="36" t="s">
        <v>37</v>
      </c>
      <c r="K227" s="36" t="s">
        <v>50</v>
      </c>
      <c r="L227" s="36" t="s">
        <v>51</v>
      </c>
      <c r="M227" s="36" t="s">
        <v>988</v>
      </c>
      <c r="N227" s="36" t="s">
        <v>41</v>
      </c>
      <c r="O227" s="37"/>
      <c r="P227" s="36" t="s">
        <v>41</v>
      </c>
      <c r="Q227" s="37"/>
      <c r="R227" s="36" t="s">
        <v>42</v>
      </c>
      <c r="S227" s="37"/>
      <c r="T227" s="36" t="s">
        <v>989</v>
      </c>
      <c r="U227" s="36" t="s">
        <v>74</v>
      </c>
      <c r="V227" s="37"/>
      <c r="W227" s="36" t="s">
        <v>45</v>
      </c>
      <c r="X227" s="36" t="s">
        <v>990</v>
      </c>
    </row>
    <row r="228" spans="1:24" hidden="1" x14ac:dyDescent="0.2">
      <c r="A228" s="35" t="s">
        <v>991</v>
      </c>
      <c r="B228" s="36" t="s">
        <v>33</v>
      </c>
      <c r="C228" s="36" t="s">
        <v>82</v>
      </c>
      <c r="D228" s="36" t="s">
        <v>3</v>
      </c>
      <c r="E228" s="36" t="s">
        <v>3</v>
      </c>
      <c r="F228" s="36" t="s">
        <v>91</v>
      </c>
      <c r="G228" s="36" t="s">
        <v>35</v>
      </c>
      <c r="H228" s="36" t="s">
        <v>36</v>
      </c>
      <c r="I228" s="37"/>
      <c r="J228" s="36" t="s">
        <v>37</v>
      </c>
      <c r="K228" s="36" t="s">
        <v>50</v>
      </c>
      <c r="L228" s="36" t="s">
        <v>104</v>
      </c>
      <c r="M228" s="36" t="s">
        <v>65</v>
      </c>
      <c r="N228" s="36" t="s">
        <v>41</v>
      </c>
      <c r="O228" s="37"/>
      <c r="P228" s="36" t="s">
        <v>41</v>
      </c>
      <c r="Q228" s="37"/>
      <c r="R228" s="36" t="s">
        <v>42</v>
      </c>
      <c r="S228" s="37"/>
      <c r="T228" s="36" t="s">
        <v>114</v>
      </c>
      <c r="U228" s="36" t="s">
        <v>74</v>
      </c>
      <c r="V228" s="37"/>
      <c r="W228" s="36" t="s">
        <v>53</v>
      </c>
      <c r="X228" s="36" t="s">
        <v>992</v>
      </c>
    </row>
    <row r="229" spans="1:24" hidden="1" x14ac:dyDescent="0.2">
      <c r="A229" s="35" t="s">
        <v>993</v>
      </c>
      <c r="B229" s="36" t="s">
        <v>47</v>
      </c>
      <c r="C229" s="36" t="s">
        <v>82</v>
      </c>
      <c r="D229" s="36" t="s">
        <v>1</v>
      </c>
      <c r="E229" s="36" t="s">
        <v>1</v>
      </c>
      <c r="F229" s="36" t="s">
        <v>1</v>
      </c>
      <c r="G229" s="36" t="s">
        <v>63</v>
      </c>
      <c r="H229" s="36" t="s">
        <v>36</v>
      </c>
      <c r="I229" s="37"/>
      <c r="J229" s="36" t="s">
        <v>64</v>
      </c>
      <c r="K229" s="36" t="s">
        <v>50</v>
      </c>
      <c r="L229" s="36" t="s">
        <v>39</v>
      </c>
      <c r="M229" s="36" t="s">
        <v>65</v>
      </c>
      <c r="N229" s="36" t="s">
        <v>41</v>
      </c>
      <c r="O229" s="37"/>
      <c r="P229" s="36" t="s">
        <v>41</v>
      </c>
      <c r="Q229" s="37"/>
      <c r="R229" s="36" t="s">
        <v>42</v>
      </c>
      <c r="S229" s="37"/>
      <c r="T229" s="36" t="s">
        <v>58</v>
      </c>
      <c r="U229" s="36" t="s">
        <v>44</v>
      </c>
      <c r="V229" s="37"/>
      <c r="W229" s="36" t="s">
        <v>60</v>
      </c>
      <c r="X229" s="36" t="s">
        <v>994</v>
      </c>
    </row>
    <row r="230" spans="1:24" hidden="1" x14ac:dyDescent="0.2">
      <c r="A230" s="35" t="s">
        <v>995</v>
      </c>
      <c r="B230" s="36" t="s">
        <v>33</v>
      </c>
      <c r="C230" s="36" t="s">
        <v>147</v>
      </c>
      <c r="D230" s="36" t="s">
        <v>3</v>
      </c>
      <c r="E230" s="36" t="s">
        <v>2</v>
      </c>
      <c r="F230" s="36" t="s">
        <v>1</v>
      </c>
      <c r="G230" s="36" t="s">
        <v>68</v>
      </c>
      <c r="H230" s="36" t="s">
        <v>36</v>
      </c>
      <c r="I230" s="37"/>
      <c r="J230" s="36" t="s">
        <v>64</v>
      </c>
      <c r="K230" s="36" t="s">
        <v>50</v>
      </c>
      <c r="L230" s="36" t="s">
        <v>39</v>
      </c>
      <c r="M230" s="36" t="s">
        <v>996</v>
      </c>
      <c r="N230" s="36" t="s">
        <v>41</v>
      </c>
      <c r="O230" s="37"/>
      <c r="P230" s="36" t="s">
        <v>41</v>
      </c>
      <c r="Q230" s="37"/>
      <c r="R230" s="36" t="s">
        <v>42</v>
      </c>
      <c r="S230" s="37"/>
      <c r="T230" s="36" t="s">
        <v>52</v>
      </c>
      <c r="U230" s="36" t="s">
        <v>74</v>
      </c>
      <c r="V230" s="37"/>
      <c r="W230" s="36" t="s">
        <v>53</v>
      </c>
      <c r="X230" s="36" t="s">
        <v>997</v>
      </c>
    </row>
    <row r="231" spans="1:24" hidden="1" x14ac:dyDescent="0.2">
      <c r="A231" s="35" t="s">
        <v>998</v>
      </c>
      <c r="B231" s="36" t="s">
        <v>47</v>
      </c>
      <c r="C231" s="36" t="s">
        <v>34</v>
      </c>
      <c r="D231" s="36" t="s">
        <v>2</v>
      </c>
      <c r="E231" s="36" t="s">
        <v>2</v>
      </c>
      <c r="F231" s="36" t="s">
        <v>2</v>
      </c>
      <c r="G231" s="36" t="s">
        <v>68</v>
      </c>
      <c r="H231" s="36" t="s">
        <v>36</v>
      </c>
      <c r="I231" s="37"/>
      <c r="J231" s="36" t="s">
        <v>64</v>
      </c>
      <c r="K231" s="36" t="s">
        <v>50</v>
      </c>
      <c r="L231" s="36" t="s">
        <v>39</v>
      </c>
      <c r="M231" s="36" t="s">
        <v>40</v>
      </c>
      <c r="N231" s="36" t="s">
        <v>41</v>
      </c>
      <c r="O231" s="37"/>
      <c r="P231" s="36" t="s">
        <v>41</v>
      </c>
      <c r="Q231" s="37"/>
      <c r="R231" s="36" t="s">
        <v>42</v>
      </c>
      <c r="S231" s="37"/>
      <c r="T231" s="36" t="s">
        <v>52</v>
      </c>
      <c r="U231" s="36" t="s">
        <v>44</v>
      </c>
      <c r="V231" s="37"/>
      <c r="W231" s="36" t="s">
        <v>77</v>
      </c>
      <c r="X231" s="36" t="s">
        <v>999</v>
      </c>
    </row>
    <row r="232" spans="1:24" hidden="1" x14ac:dyDescent="0.2">
      <c r="A232" s="35" t="s">
        <v>1000</v>
      </c>
      <c r="B232" s="36" t="s">
        <v>47</v>
      </c>
      <c r="C232" s="36" t="s">
        <v>147</v>
      </c>
      <c r="D232" s="36" t="s">
        <v>1</v>
      </c>
      <c r="E232" s="36" t="s">
        <v>1</v>
      </c>
      <c r="F232" s="36" t="s">
        <v>1</v>
      </c>
      <c r="G232" s="36" t="s">
        <v>55</v>
      </c>
      <c r="H232" s="36" t="s">
        <v>36</v>
      </c>
      <c r="I232" s="37"/>
      <c r="J232" s="36" t="s">
        <v>64</v>
      </c>
      <c r="K232" s="36" t="s">
        <v>57</v>
      </c>
      <c r="L232" s="36" t="s">
        <v>39</v>
      </c>
      <c r="M232" s="36" t="s">
        <v>71</v>
      </c>
      <c r="N232" s="36" t="s">
        <v>41</v>
      </c>
      <c r="O232" s="37"/>
      <c r="P232" s="36" t="s">
        <v>41</v>
      </c>
      <c r="Q232" s="37"/>
      <c r="R232" s="36" t="s">
        <v>42</v>
      </c>
      <c r="S232" s="37"/>
      <c r="T232" s="36" t="s">
        <v>58</v>
      </c>
      <c r="U232" s="36" t="s">
        <v>59</v>
      </c>
      <c r="V232" s="37"/>
      <c r="W232" s="36" t="s">
        <v>60</v>
      </c>
      <c r="X232" s="36" t="s">
        <v>447</v>
      </c>
    </row>
    <row r="233" spans="1:24" hidden="1" x14ac:dyDescent="0.2">
      <c r="A233" s="35" t="s">
        <v>1001</v>
      </c>
      <c r="B233" s="36" t="s">
        <v>47</v>
      </c>
      <c r="C233" s="36" t="s">
        <v>82</v>
      </c>
      <c r="D233" s="36" t="s">
        <v>1</v>
      </c>
      <c r="E233" s="36" t="s">
        <v>1</v>
      </c>
      <c r="F233" s="36" t="s">
        <v>1</v>
      </c>
      <c r="G233" s="36" t="s">
        <v>68</v>
      </c>
      <c r="H233" s="36" t="s">
        <v>36</v>
      </c>
      <c r="I233" s="37"/>
      <c r="J233" s="36" t="s">
        <v>37</v>
      </c>
      <c r="K233" s="36" t="s">
        <v>76</v>
      </c>
      <c r="L233" s="36" t="s">
        <v>130</v>
      </c>
      <c r="M233" s="36" t="s">
        <v>65</v>
      </c>
      <c r="N233" s="36" t="s">
        <v>41</v>
      </c>
      <c r="O233" s="37"/>
      <c r="P233" s="36" t="s">
        <v>41</v>
      </c>
      <c r="Q233" s="37"/>
      <c r="R233" s="36" t="s">
        <v>42</v>
      </c>
      <c r="S233" s="37"/>
      <c r="T233" s="36" t="s">
        <v>43</v>
      </c>
      <c r="U233" s="36" t="s">
        <v>74</v>
      </c>
      <c r="V233" s="37"/>
      <c r="W233" s="36" t="s">
        <v>106</v>
      </c>
      <c r="X233" s="36" t="s">
        <v>1002</v>
      </c>
    </row>
    <row r="234" spans="1:24" hidden="1" x14ac:dyDescent="0.2">
      <c r="A234" s="35" t="s">
        <v>1003</v>
      </c>
      <c r="B234" s="36" t="s">
        <v>47</v>
      </c>
      <c r="C234" s="36" t="s">
        <v>147</v>
      </c>
      <c r="D234" s="36" t="s">
        <v>1</v>
      </c>
      <c r="E234" s="36" t="s">
        <v>1</v>
      </c>
      <c r="F234" s="36" t="s">
        <v>1</v>
      </c>
      <c r="G234" s="36" t="s">
        <v>55</v>
      </c>
      <c r="H234" s="36" t="s">
        <v>36</v>
      </c>
      <c r="I234" s="37"/>
      <c r="J234" s="36" t="s">
        <v>37</v>
      </c>
      <c r="K234" s="36" t="s">
        <v>50</v>
      </c>
      <c r="L234" s="36" t="s">
        <v>39</v>
      </c>
      <c r="M234" s="36" t="s">
        <v>100</v>
      </c>
      <c r="N234" s="36" t="s">
        <v>41</v>
      </c>
      <c r="O234" s="37"/>
      <c r="P234" s="36" t="s">
        <v>41</v>
      </c>
      <c r="Q234" s="37"/>
      <c r="R234" s="36" t="s">
        <v>42</v>
      </c>
      <c r="S234" s="37"/>
      <c r="T234" s="36" t="s">
        <v>58</v>
      </c>
      <c r="U234" s="36" t="s">
        <v>74</v>
      </c>
      <c r="V234" s="37"/>
      <c r="W234" s="36" t="s">
        <v>77</v>
      </c>
      <c r="X234" s="36" t="s">
        <v>1004</v>
      </c>
    </row>
    <row r="235" spans="1:24" hidden="1" x14ac:dyDescent="0.2">
      <c r="A235" s="35" t="s">
        <v>1005</v>
      </c>
      <c r="B235" s="36" t="s">
        <v>47</v>
      </c>
      <c r="C235" s="36" t="s">
        <v>34</v>
      </c>
      <c r="D235" s="36" t="s">
        <v>1</v>
      </c>
      <c r="E235" s="36" t="s">
        <v>2</v>
      </c>
      <c r="F235" s="36" t="s">
        <v>2</v>
      </c>
      <c r="G235" s="36" t="s">
        <v>63</v>
      </c>
      <c r="H235" s="36" t="s">
        <v>36</v>
      </c>
      <c r="I235" s="37"/>
      <c r="J235" s="36" t="s">
        <v>64</v>
      </c>
      <c r="K235" s="36" t="s">
        <v>50</v>
      </c>
      <c r="L235" s="36" t="s">
        <v>39</v>
      </c>
      <c r="M235" s="36" t="s">
        <v>40</v>
      </c>
      <c r="N235" s="36" t="s">
        <v>41</v>
      </c>
      <c r="O235" s="37"/>
      <c r="P235" s="36" t="s">
        <v>41</v>
      </c>
      <c r="Q235" s="37"/>
      <c r="R235" s="36" t="s">
        <v>42</v>
      </c>
      <c r="S235" s="37"/>
      <c r="T235" s="36" t="s">
        <v>43</v>
      </c>
      <c r="U235" s="36" t="s">
        <v>44</v>
      </c>
      <c r="V235" s="37"/>
      <c r="W235" s="36" t="s">
        <v>45</v>
      </c>
      <c r="X235" s="36" t="s">
        <v>1006</v>
      </c>
    </row>
    <row r="236" spans="1:24" hidden="1" x14ac:dyDescent="0.2">
      <c r="A236" s="35" t="s">
        <v>1005</v>
      </c>
      <c r="B236" s="36" t="s">
        <v>47</v>
      </c>
      <c r="C236" s="36" t="s">
        <v>34</v>
      </c>
      <c r="D236" s="36" t="s">
        <v>2</v>
      </c>
      <c r="E236" s="36" t="s">
        <v>2</v>
      </c>
      <c r="F236" s="36" t="s">
        <v>2</v>
      </c>
      <c r="G236" s="36" t="s">
        <v>68</v>
      </c>
      <c r="H236" s="36" t="s">
        <v>36</v>
      </c>
      <c r="I236" s="37"/>
      <c r="J236" s="36" t="s">
        <v>37</v>
      </c>
      <c r="K236" s="36" t="s">
        <v>38</v>
      </c>
      <c r="L236" s="36" t="s">
        <v>80</v>
      </c>
      <c r="M236" s="36" t="s">
        <v>65</v>
      </c>
      <c r="N236" s="36" t="s">
        <v>41</v>
      </c>
      <c r="O236" s="37"/>
      <c r="P236" s="36" t="s">
        <v>41</v>
      </c>
      <c r="Q236" s="37"/>
      <c r="R236" s="36" t="s">
        <v>42</v>
      </c>
      <c r="S236" s="37"/>
      <c r="T236" s="36" t="s">
        <v>43</v>
      </c>
      <c r="U236" s="36" t="s">
        <v>44</v>
      </c>
      <c r="V236" s="37"/>
      <c r="W236" s="36" t="s">
        <v>106</v>
      </c>
      <c r="X236" s="36" t="s">
        <v>1007</v>
      </c>
    </row>
    <row r="237" spans="1:24" hidden="1" x14ac:dyDescent="0.2">
      <c r="A237" s="35" t="s">
        <v>1008</v>
      </c>
      <c r="B237" s="36" t="s">
        <v>47</v>
      </c>
      <c r="C237" s="36" t="s">
        <v>147</v>
      </c>
      <c r="D237" s="36" t="s">
        <v>2</v>
      </c>
      <c r="E237" s="36" t="s">
        <v>2</v>
      </c>
      <c r="F237" s="36" t="s">
        <v>1</v>
      </c>
      <c r="G237" s="36" t="s">
        <v>63</v>
      </c>
      <c r="H237" s="36" t="s">
        <v>36</v>
      </c>
      <c r="I237" s="37"/>
      <c r="J237" s="36" t="s">
        <v>64</v>
      </c>
      <c r="K237" s="36" t="s">
        <v>50</v>
      </c>
      <c r="L237" s="36" t="s">
        <v>39</v>
      </c>
      <c r="M237" s="36" t="s">
        <v>40</v>
      </c>
      <c r="N237" s="36" t="s">
        <v>41</v>
      </c>
      <c r="O237" s="37"/>
      <c r="P237" s="36" t="s">
        <v>41</v>
      </c>
      <c r="Q237" s="37"/>
      <c r="R237" s="36" t="s">
        <v>42</v>
      </c>
      <c r="S237" s="37"/>
      <c r="T237" s="36" t="s">
        <v>58</v>
      </c>
      <c r="U237" s="36" t="s">
        <v>44</v>
      </c>
      <c r="V237" s="37"/>
      <c r="W237" s="36" t="s">
        <v>53</v>
      </c>
      <c r="X237" s="36" t="s">
        <v>1009</v>
      </c>
    </row>
    <row r="238" spans="1:24" hidden="1" x14ac:dyDescent="0.2">
      <c r="A238" s="35" t="s">
        <v>1010</v>
      </c>
      <c r="B238" s="36" t="s">
        <v>47</v>
      </c>
      <c r="C238" s="36" t="s">
        <v>82</v>
      </c>
      <c r="D238" s="36" t="s">
        <v>1</v>
      </c>
      <c r="E238" s="36" t="s">
        <v>1</v>
      </c>
      <c r="F238" s="36" t="s">
        <v>1</v>
      </c>
      <c r="G238" s="36" t="s">
        <v>63</v>
      </c>
      <c r="H238" s="36" t="s">
        <v>36</v>
      </c>
      <c r="I238" s="37"/>
      <c r="J238" s="36" t="s">
        <v>64</v>
      </c>
      <c r="K238" s="36" t="s">
        <v>57</v>
      </c>
      <c r="L238" s="36" t="s">
        <v>39</v>
      </c>
      <c r="M238" s="36" t="s">
        <v>65</v>
      </c>
      <c r="N238" s="36" t="s">
        <v>41</v>
      </c>
      <c r="O238" s="37"/>
      <c r="P238" s="36" t="s">
        <v>41</v>
      </c>
      <c r="Q238" s="37"/>
      <c r="R238" s="36" t="s">
        <v>42</v>
      </c>
      <c r="S238" s="37"/>
      <c r="T238" s="36" t="s">
        <v>58</v>
      </c>
      <c r="U238" s="36" t="s">
        <v>44</v>
      </c>
      <c r="V238" s="37"/>
      <c r="W238" s="36" t="s">
        <v>77</v>
      </c>
      <c r="X238" s="36" t="s">
        <v>1011</v>
      </c>
    </row>
    <row r="239" spans="1:24" hidden="1" x14ac:dyDescent="0.2">
      <c r="A239" s="35" t="s">
        <v>1012</v>
      </c>
      <c r="B239" s="36" t="s">
        <v>33</v>
      </c>
      <c r="C239" s="36" t="s">
        <v>147</v>
      </c>
      <c r="D239" s="36" t="s">
        <v>3</v>
      </c>
      <c r="E239" s="36" t="s">
        <v>3</v>
      </c>
      <c r="F239" s="36" t="s">
        <v>91</v>
      </c>
      <c r="G239" s="36" t="s">
        <v>35</v>
      </c>
      <c r="H239" s="36" t="s">
        <v>48</v>
      </c>
      <c r="I239" s="36" t="s">
        <v>1013</v>
      </c>
      <c r="J239" s="36" t="s">
        <v>1014</v>
      </c>
      <c r="K239" s="36" t="s">
        <v>1015</v>
      </c>
      <c r="L239" s="36" t="s">
        <v>51</v>
      </c>
      <c r="M239" s="36" t="s">
        <v>40</v>
      </c>
      <c r="N239" s="36" t="s">
        <v>41</v>
      </c>
      <c r="O239" s="37"/>
      <c r="P239" s="36" t="s">
        <v>41</v>
      </c>
      <c r="Q239" s="37"/>
      <c r="R239" s="36" t="s">
        <v>41</v>
      </c>
      <c r="S239" s="37"/>
      <c r="T239" s="36" t="s">
        <v>52</v>
      </c>
      <c r="U239" s="36" t="s">
        <v>96</v>
      </c>
      <c r="V239" s="36" t="s">
        <v>1016</v>
      </c>
      <c r="W239" s="36" t="s">
        <v>45</v>
      </c>
      <c r="X239" s="36" t="s">
        <v>1017</v>
      </c>
    </row>
    <row r="240" spans="1:24" hidden="1" x14ac:dyDescent="0.2">
      <c r="A240" s="35" t="s">
        <v>1018</v>
      </c>
      <c r="B240" s="36" t="s">
        <v>47</v>
      </c>
      <c r="C240" s="36" t="s">
        <v>34</v>
      </c>
      <c r="D240" s="36" t="s">
        <v>1</v>
      </c>
      <c r="E240" s="36" t="s">
        <v>1</v>
      </c>
      <c r="F240" s="36" t="s">
        <v>3</v>
      </c>
      <c r="G240" s="36" t="s">
        <v>35</v>
      </c>
      <c r="H240" s="36" t="s">
        <v>36</v>
      </c>
      <c r="I240" s="37"/>
      <c r="J240" s="36" t="s">
        <v>64</v>
      </c>
      <c r="K240" s="36" t="s">
        <v>50</v>
      </c>
      <c r="L240" s="36" t="s">
        <v>39</v>
      </c>
      <c r="M240" s="36" t="s">
        <v>40</v>
      </c>
      <c r="N240" s="36" t="s">
        <v>41</v>
      </c>
      <c r="O240" s="37"/>
      <c r="P240" s="36" t="s">
        <v>41</v>
      </c>
      <c r="Q240" s="37"/>
      <c r="R240" s="36" t="s">
        <v>42</v>
      </c>
      <c r="S240" s="37"/>
      <c r="T240" s="36" t="s">
        <v>114</v>
      </c>
      <c r="U240" s="36" t="s">
        <v>74</v>
      </c>
      <c r="V240" s="37"/>
      <c r="W240" s="36" t="s">
        <v>45</v>
      </c>
      <c r="X240" s="36" t="s">
        <v>1019</v>
      </c>
    </row>
    <row r="241" spans="1:24" hidden="1" x14ac:dyDescent="0.2">
      <c r="A241" s="35" t="s">
        <v>1020</v>
      </c>
      <c r="B241" s="36" t="s">
        <v>47</v>
      </c>
      <c r="C241" s="36" t="s">
        <v>34</v>
      </c>
      <c r="D241" s="36" t="s">
        <v>2</v>
      </c>
      <c r="E241" s="36" t="s">
        <v>3</v>
      </c>
      <c r="F241" s="36" t="s">
        <v>3</v>
      </c>
      <c r="G241" s="36" t="s">
        <v>68</v>
      </c>
      <c r="H241" s="36" t="s">
        <v>48</v>
      </c>
      <c r="I241" s="36" t="s">
        <v>1021</v>
      </c>
      <c r="J241" s="36" t="s">
        <v>37</v>
      </c>
      <c r="K241" s="36" t="s">
        <v>69</v>
      </c>
      <c r="L241" s="36" t="s">
        <v>70</v>
      </c>
      <c r="M241" s="36" t="s">
        <v>65</v>
      </c>
      <c r="N241" s="36" t="s">
        <v>41</v>
      </c>
      <c r="O241" s="37"/>
      <c r="P241" s="36" t="s">
        <v>41</v>
      </c>
      <c r="Q241" s="37"/>
      <c r="R241" s="36" t="s">
        <v>42</v>
      </c>
      <c r="S241" s="37"/>
      <c r="T241" s="36" t="s">
        <v>114</v>
      </c>
      <c r="U241" s="36" t="s">
        <v>74</v>
      </c>
      <c r="V241" s="37"/>
      <c r="W241" s="36" t="s">
        <v>45</v>
      </c>
      <c r="X241" s="36" t="s">
        <v>1022</v>
      </c>
    </row>
    <row r="242" spans="1:24" hidden="1" x14ac:dyDescent="0.2">
      <c r="A242" s="35" t="s">
        <v>1023</v>
      </c>
      <c r="B242" s="36" t="s">
        <v>47</v>
      </c>
      <c r="C242" s="36" t="s">
        <v>147</v>
      </c>
      <c r="D242" s="36" t="s">
        <v>3</v>
      </c>
      <c r="E242" s="36" t="s">
        <v>3</v>
      </c>
      <c r="F242" s="36" t="s">
        <v>3</v>
      </c>
      <c r="G242" s="36" t="s">
        <v>63</v>
      </c>
      <c r="H242" s="36" t="s">
        <v>36</v>
      </c>
      <c r="I242" s="37"/>
      <c r="J242" s="36" t="s">
        <v>64</v>
      </c>
      <c r="K242" s="36" t="s">
        <v>57</v>
      </c>
      <c r="L242" s="36" t="s">
        <v>39</v>
      </c>
      <c r="M242" s="36" t="s">
        <v>65</v>
      </c>
      <c r="N242" s="36" t="s">
        <v>41</v>
      </c>
      <c r="O242" s="37"/>
      <c r="P242" s="36" t="s">
        <v>41</v>
      </c>
      <c r="Q242" s="37"/>
      <c r="R242" s="36" t="s">
        <v>42</v>
      </c>
      <c r="S242" s="37"/>
      <c r="T242" s="36" t="s">
        <v>52</v>
      </c>
      <c r="U242" s="36" t="s">
        <v>74</v>
      </c>
      <c r="V242" s="37"/>
      <c r="W242" s="36" t="s">
        <v>45</v>
      </c>
      <c r="X242" s="36" t="s">
        <v>1024</v>
      </c>
    </row>
    <row r="243" spans="1:24" hidden="1" x14ac:dyDescent="0.2">
      <c r="A243" s="35" t="s">
        <v>1025</v>
      </c>
      <c r="B243" s="36" t="s">
        <v>47</v>
      </c>
      <c r="C243" s="36" t="s">
        <v>82</v>
      </c>
      <c r="D243" s="36" t="s">
        <v>1</v>
      </c>
      <c r="E243" s="36" t="s">
        <v>1</v>
      </c>
      <c r="F243" s="36" t="s">
        <v>2</v>
      </c>
      <c r="G243" s="36" t="s">
        <v>55</v>
      </c>
      <c r="H243" s="36" t="s">
        <v>36</v>
      </c>
      <c r="I243" s="37"/>
      <c r="J243" s="36" t="s">
        <v>37</v>
      </c>
      <c r="K243" s="36" t="s">
        <v>50</v>
      </c>
      <c r="L243" s="36" t="s">
        <v>39</v>
      </c>
      <c r="M243" s="36" t="s">
        <v>65</v>
      </c>
      <c r="N243" s="36" t="s">
        <v>41</v>
      </c>
      <c r="O243" s="37"/>
      <c r="P243" s="36" t="s">
        <v>41</v>
      </c>
      <c r="Q243" s="37"/>
      <c r="R243" s="36" t="s">
        <v>42</v>
      </c>
      <c r="S243" s="37"/>
      <c r="T243" s="36" t="s">
        <v>58</v>
      </c>
      <c r="U243" s="36" t="s">
        <v>44</v>
      </c>
      <c r="V243" s="37"/>
      <c r="W243" s="36" t="s">
        <v>260</v>
      </c>
      <c r="X243" s="36" t="s">
        <v>1026</v>
      </c>
    </row>
    <row r="244" spans="1:24" hidden="1" x14ac:dyDescent="0.2">
      <c r="A244" s="35" t="s">
        <v>1027</v>
      </c>
      <c r="B244" s="36" t="s">
        <v>33</v>
      </c>
      <c r="C244" s="36" t="s">
        <v>82</v>
      </c>
      <c r="D244" s="36" t="s">
        <v>1</v>
      </c>
      <c r="E244" s="36" t="s">
        <v>1</v>
      </c>
      <c r="F244" s="36" t="s">
        <v>1</v>
      </c>
      <c r="G244" s="36" t="s">
        <v>63</v>
      </c>
      <c r="H244" s="36" t="s">
        <v>36</v>
      </c>
      <c r="I244" s="37"/>
      <c r="J244" s="36" t="s">
        <v>64</v>
      </c>
      <c r="K244" s="36" t="s">
        <v>38</v>
      </c>
      <c r="L244" s="36" t="s">
        <v>104</v>
      </c>
      <c r="M244" s="36" t="s">
        <v>409</v>
      </c>
      <c r="N244" s="36" t="s">
        <v>41</v>
      </c>
      <c r="O244" s="37"/>
      <c r="P244" s="36" t="s">
        <v>41</v>
      </c>
      <c r="Q244" s="37"/>
      <c r="R244" s="36" t="s">
        <v>42</v>
      </c>
      <c r="S244" s="37"/>
      <c r="T244" s="36" t="s">
        <v>43</v>
      </c>
      <c r="U244" s="36" t="s">
        <v>44</v>
      </c>
      <c r="V244" s="37"/>
      <c r="W244" s="36" t="s">
        <v>45</v>
      </c>
      <c r="X244" s="36" t="s">
        <v>1028</v>
      </c>
    </row>
    <row r="245" spans="1:24" hidden="1" x14ac:dyDescent="0.2">
      <c r="A245" s="35" t="s">
        <v>1029</v>
      </c>
      <c r="B245" s="36" t="s">
        <v>47</v>
      </c>
      <c r="C245" s="36" t="s">
        <v>34</v>
      </c>
      <c r="D245" s="36" t="s">
        <v>1</v>
      </c>
      <c r="E245" s="36" t="s">
        <v>2</v>
      </c>
      <c r="F245" s="36" t="s">
        <v>91</v>
      </c>
      <c r="G245" s="36" t="s">
        <v>68</v>
      </c>
      <c r="H245" s="36" t="s">
        <v>48</v>
      </c>
      <c r="I245" s="37"/>
      <c r="J245" s="36" t="s">
        <v>37</v>
      </c>
      <c r="K245" s="36" t="s">
        <v>50</v>
      </c>
      <c r="L245" s="36" t="s">
        <v>80</v>
      </c>
      <c r="M245" s="36" t="s">
        <v>40</v>
      </c>
      <c r="N245" s="36" t="s">
        <v>41</v>
      </c>
      <c r="O245" s="37"/>
      <c r="P245" s="36" t="s">
        <v>94</v>
      </c>
      <c r="Q245" s="36" t="s">
        <v>1030</v>
      </c>
      <c r="R245" s="36" t="s">
        <v>42</v>
      </c>
      <c r="S245" s="37"/>
      <c r="T245" s="36" t="s">
        <v>114</v>
      </c>
      <c r="U245" s="36" t="s">
        <v>96</v>
      </c>
      <c r="V245" s="36" t="s">
        <v>1031</v>
      </c>
      <c r="W245" s="36" t="s">
        <v>53</v>
      </c>
      <c r="X245" s="36" t="s">
        <v>1032</v>
      </c>
    </row>
    <row r="246" spans="1:24" hidden="1" x14ac:dyDescent="0.2">
      <c r="A246" s="35" t="s">
        <v>1033</v>
      </c>
      <c r="B246" s="36" t="s">
        <v>47</v>
      </c>
      <c r="C246" s="36" t="s">
        <v>147</v>
      </c>
      <c r="D246" s="36" t="s">
        <v>3</v>
      </c>
      <c r="E246" s="36" t="s">
        <v>1</v>
      </c>
      <c r="F246" s="36" t="s">
        <v>1</v>
      </c>
      <c r="G246" s="36" t="s">
        <v>55</v>
      </c>
      <c r="H246" s="36" t="s">
        <v>36</v>
      </c>
      <c r="I246" s="37"/>
      <c r="J246" s="36" t="s">
        <v>64</v>
      </c>
      <c r="K246" s="36" t="s">
        <v>50</v>
      </c>
      <c r="L246" s="36" t="s">
        <v>39</v>
      </c>
      <c r="M246" s="36" t="s">
        <v>40</v>
      </c>
      <c r="N246" s="36" t="s">
        <v>41</v>
      </c>
      <c r="O246" s="37"/>
      <c r="P246" s="36" t="s">
        <v>41</v>
      </c>
      <c r="Q246" s="37"/>
      <c r="R246" s="36" t="s">
        <v>42</v>
      </c>
      <c r="S246" s="37"/>
      <c r="T246" s="36" t="s">
        <v>58</v>
      </c>
      <c r="U246" s="36" t="s">
        <v>44</v>
      </c>
      <c r="V246" s="37"/>
      <c r="W246" s="36" t="s">
        <v>77</v>
      </c>
      <c r="X246" s="36" t="s">
        <v>1034</v>
      </c>
    </row>
    <row r="247" spans="1:24" hidden="1" x14ac:dyDescent="0.2">
      <c r="A247" s="35" t="s">
        <v>1035</v>
      </c>
      <c r="B247" s="36" t="s">
        <v>47</v>
      </c>
      <c r="C247" s="36" t="s">
        <v>82</v>
      </c>
      <c r="D247" s="36" t="s">
        <v>1</v>
      </c>
      <c r="E247" s="36" t="s">
        <v>1</v>
      </c>
      <c r="F247" s="36" t="s">
        <v>1</v>
      </c>
      <c r="G247" s="36" t="s">
        <v>55</v>
      </c>
      <c r="H247" s="36" t="s">
        <v>36</v>
      </c>
      <c r="I247" s="37"/>
      <c r="J247" s="36" t="s">
        <v>64</v>
      </c>
      <c r="K247" s="36" t="s">
        <v>57</v>
      </c>
      <c r="L247" s="36" t="s">
        <v>39</v>
      </c>
      <c r="M247" s="36" t="s">
        <v>71</v>
      </c>
      <c r="N247" s="36" t="s">
        <v>41</v>
      </c>
      <c r="O247" s="37"/>
      <c r="P247" s="36" t="s">
        <v>41</v>
      </c>
      <c r="Q247" s="37"/>
      <c r="R247" s="36" t="s">
        <v>42</v>
      </c>
      <c r="S247" s="37"/>
      <c r="T247" s="36" t="s">
        <v>58</v>
      </c>
      <c r="U247" s="36" t="s">
        <v>59</v>
      </c>
      <c r="V247" s="37"/>
      <c r="W247" s="36" t="s">
        <v>53</v>
      </c>
      <c r="X247" s="36" t="s">
        <v>378</v>
      </c>
    </row>
    <row r="248" spans="1:24" hidden="1" x14ac:dyDescent="0.2">
      <c r="A248" s="35" t="s">
        <v>1036</v>
      </c>
      <c r="B248" s="36" t="s">
        <v>47</v>
      </c>
      <c r="C248" s="36" t="s">
        <v>62</v>
      </c>
      <c r="D248" s="36" t="s">
        <v>3</v>
      </c>
      <c r="E248" s="36" t="s">
        <v>2</v>
      </c>
      <c r="F248" s="36" t="s">
        <v>3</v>
      </c>
      <c r="G248" s="36" t="s">
        <v>63</v>
      </c>
      <c r="H248" s="36" t="s">
        <v>36</v>
      </c>
      <c r="I248" s="37"/>
      <c r="J248" s="36" t="s">
        <v>1037</v>
      </c>
      <c r="K248" s="36" t="s">
        <v>50</v>
      </c>
      <c r="L248" s="36" t="s">
        <v>39</v>
      </c>
      <c r="M248" s="36" t="s">
        <v>40</v>
      </c>
      <c r="N248" s="36" t="s">
        <v>41</v>
      </c>
      <c r="O248" s="37"/>
      <c r="P248" s="36" t="s">
        <v>94</v>
      </c>
      <c r="Q248" s="36" t="s">
        <v>1038</v>
      </c>
      <c r="R248" s="36" t="s">
        <v>94</v>
      </c>
      <c r="S248" s="36" t="s">
        <v>1039</v>
      </c>
      <c r="T248" s="36" t="s">
        <v>58</v>
      </c>
      <c r="U248" s="36" t="s">
        <v>74</v>
      </c>
      <c r="V248" s="37"/>
      <c r="W248" s="36" t="s">
        <v>106</v>
      </c>
      <c r="X248" s="36" t="s">
        <v>1040</v>
      </c>
    </row>
    <row r="249" spans="1:24" hidden="1" x14ac:dyDescent="0.2">
      <c r="A249" s="35" t="s">
        <v>1041</v>
      </c>
      <c r="B249" s="36" t="s">
        <v>47</v>
      </c>
      <c r="C249" s="36" t="s">
        <v>34</v>
      </c>
      <c r="D249" s="36" t="s">
        <v>1</v>
      </c>
      <c r="E249" s="36" t="s">
        <v>1</v>
      </c>
      <c r="F249" s="36" t="s">
        <v>2</v>
      </c>
      <c r="G249" s="36" t="s">
        <v>68</v>
      </c>
      <c r="H249" s="36" t="s">
        <v>36</v>
      </c>
      <c r="I249" s="37"/>
      <c r="J249" s="36" t="s">
        <v>64</v>
      </c>
      <c r="K249" s="36" t="s">
        <v>69</v>
      </c>
      <c r="L249" s="36" t="s">
        <v>70</v>
      </c>
      <c r="M249" s="36" t="s">
        <v>40</v>
      </c>
      <c r="N249" s="36" t="s">
        <v>41</v>
      </c>
      <c r="O249" s="37"/>
      <c r="P249" s="36" t="s">
        <v>41</v>
      </c>
      <c r="Q249" s="37"/>
      <c r="R249" s="36" t="s">
        <v>42</v>
      </c>
      <c r="S249" s="37"/>
      <c r="T249" s="36" t="s">
        <v>58</v>
      </c>
      <c r="U249" s="36" t="s">
        <v>44</v>
      </c>
      <c r="V249" s="37"/>
      <c r="W249" s="36" t="s">
        <v>77</v>
      </c>
      <c r="X249" s="36" t="s">
        <v>1042</v>
      </c>
    </row>
    <row r="250" spans="1:24" hidden="1" x14ac:dyDescent="0.2">
      <c r="A250" s="35" t="s">
        <v>1043</v>
      </c>
      <c r="B250" s="36" t="s">
        <v>47</v>
      </c>
      <c r="C250" s="36" t="s">
        <v>147</v>
      </c>
      <c r="D250" s="36" t="s">
        <v>91</v>
      </c>
      <c r="E250" s="36" t="s">
        <v>91</v>
      </c>
      <c r="F250" s="36" t="s">
        <v>91</v>
      </c>
      <c r="G250" s="36" t="s">
        <v>35</v>
      </c>
      <c r="H250" s="36" t="s">
        <v>36</v>
      </c>
      <c r="I250" s="37"/>
      <c r="J250" s="36" t="s">
        <v>64</v>
      </c>
      <c r="K250" s="36" t="s">
        <v>38</v>
      </c>
      <c r="L250" s="36" t="s">
        <v>70</v>
      </c>
      <c r="M250" s="36" t="s">
        <v>40</v>
      </c>
      <c r="N250" s="36" t="s">
        <v>41</v>
      </c>
      <c r="O250" s="37"/>
      <c r="P250" s="36" t="s">
        <v>41</v>
      </c>
      <c r="Q250" s="37"/>
      <c r="R250" s="36" t="s">
        <v>42</v>
      </c>
      <c r="S250" s="37"/>
      <c r="T250" s="36" t="s">
        <v>43</v>
      </c>
      <c r="U250" s="36" t="s">
        <v>74</v>
      </c>
      <c r="V250" s="37"/>
      <c r="W250" s="36" t="s">
        <v>45</v>
      </c>
      <c r="X250" s="36" t="s">
        <v>1044</v>
      </c>
    </row>
    <row r="251" spans="1:24" hidden="1" x14ac:dyDescent="0.2">
      <c r="A251" s="35" t="s">
        <v>1045</v>
      </c>
      <c r="B251" s="36" t="s">
        <v>47</v>
      </c>
      <c r="C251" s="36" t="s">
        <v>34</v>
      </c>
      <c r="D251" s="36" t="s">
        <v>1</v>
      </c>
      <c r="E251" s="36" t="s">
        <v>2</v>
      </c>
      <c r="F251" s="36" t="s">
        <v>3</v>
      </c>
      <c r="G251" s="36" t="s">
        <v>63</v>
      </c>
      <c r="H251" s="36" t="s">
        <v>36</v>
      </c>
      <c r="I251" s="37"/>
      <c r="J251" s="36" t="s">
        <v>37</v>
      </c>
      <c r="K251" s="36" t="s">
        <v>69</v>
      </c>
      <c r="L251" s="36" t="s">
        <v>80</v>
      </c>
      <c r="M251" s="36" t="s">
        <v>120</v>
      </c>
      <c r="N251" s="36" t="s">
        <v>41</v>
      </c>
      <c r="O251" s="37"/>
      <c r="P251" s="36" t="s">
        <v>41</v>
      </c>
      <c r="Q251" s="37"/>
      <c r="R251" s="36" t="s">
        <v>42</v>
      </c>
      <c r="S251" s="37"/>
      <c r="T251" s="36" t="s">
        <v>43</v>
      </c>
      <c r="U251" s="36" t="s">
        <v>44</v>
      </c>
      <c r="V251" s="37"/>
      <c r="W251" s="36" t="s">
        <v>45</v>
      </c>
      <c r="X251" s="36" t="s">
        <v>1046</v>
      </c>
    </row>
    <row r="252" spans="1:24" hidden="1" x14ac:dyDescent="0.2">
      <c r="A252" s="35" t="s">
        <v>1047</v>
      </c>
      <c r="B252" s="36" t="s">
        <v>47</v>
      </c>
      <c r="C252" s="36" t="s">
        <v>82</v>
      </c>
      <c r="D252" s="36" t="s">
        <v>1</v>
      </c>
      <c r="E252" s="36" t="s">
        <v>1</v>
      </c>
      <c r="F252" s="36" t="s">
        <v>1</v>
      </c>
      <c r="G252" s="36" t="s">
        <v>55</v>
      </c>
      <c r="H252" s="36" t="s">
        <v>36</v>
      </c>
      <c r="I252" s="37"/>
      <c r="J252" s="36" t="s">
        <v>56</v>
      </c>
      <c r="K252" s="36" t="s">
        <v>57</v>
      </c>
      <c r="L252" s="36" t="s">
        <v>39</v>
      </c>
      <c r="M252" s="36" t="s">
        <v>1048</v>
      </c>
      <c r="N252" s="36" t="s">
        <v>41</v>
      </c>
      <c r="O252" s="37"/>
      <c r="P252" s="36" t="s">
        <v>41</v>
      </c>
      <c r="Q252" s="37"/>
      <c r="R252" s="36" t="s">
        <v>42</v>
      </c>
      <c r="S252" s="37"/>
      <c r="T252" s="36" t="s">
        <v>58</v>
      </c>
      <c r="U252" s="36" t="s">
        <v>59</v>
      </c>
      <c r="V252" s="37"/>
      <c r="W252" s="36" t="s">
        <v>45</v>
      </c>
      <c r="X252" s="36" t="s">
        <v>1049</v>
      </c>
    </row>
    <row r="253" spans="1:24" hidden="1" x14ac:dyDescent="0.2">
      <c r="A253" s="35" t="s">
        <v>1050</v>
      </c>
      <c r="B253" s="36" t="s">
        <v>33</v>
      </c>
      <c r="C253" s="36" t="s">
        <v>147</v>
      </c>
      <c r="D253" s="36" t="s">
        <v>1</v>
      </c>
      <c r="E253" s="36" t="s">
        <v>1</v>
      </c>
      <c r="F253" s="36" t="s">
        <v>1</v>
      </c>
      <c r="G253" s="36" t="s">
        <v>55</v>
      </c>
      <c r="H253" s="36" t="s">
        <v>36</v>
      </c>
      <c r="I253" s="37"/>
      <c r="J253" s="36" t="s">
        <v>37</v>
      </c>
      <c r="K253" s="36" t="s">
        <v>50</v>
      </c>
      <c r="L253" s="36" t="s">
        <v>39</v>
      </c>
      <c r="M253" s="36" t="s">
        <v>100</v>
      </c>
      <c r="N253" s="36" t="s">
        <v>41</v>
      </c>
      <c r="O253" s="37"/>
      <c r="P253" s="36" t="s">
        <v>41</v>
      </c>
      <c r="Q253" s="37"/>
      <c r="R253" s="36" t="s">
        <v>42</v>
      </c>
      <c r="S253" s="37"/>
      <c r="T253" s="36" t="s">
        <v>58</v>
      </c>
      <c r="U253" s="36" t="s">
        <v>59</v>
      </c>
      <c r="V253" s="37"/>
      <c r="W253" s="36" t="s">
        <v>45</v>
      </c>
      <c r="X253" s="36" t="s">
        <v>1051</v>
      </c>
    </row>
    <row r="254" spans="1:24" hidden="1" x14ac:dyDescent="0.2">
      <c r="A254" s="35" t="s">
        <v>1052</v>
      </c>
      <c r="B254" s="36" t="s">
        <v>47</v>
      </c>
      <c r="C254" s="36" t="s">
        <v>82</v>
      </c>
      <c r="D254" s="36" t="s">
        <v>3</v>
      </c>
      <c r="E254" s="36" t="s">
        <v>2</v>
      </c>
      <c r="F254" s="36" t="s">
        <v>2</v>
      </c>
      <c r="G254" s="36" t="s">
        <v>63</v>
      </c>
      <c r="H254" s="36" t="s">
        <v>36</v>
      </c>
      <c r="I254" s="37"/>
      <c r="J254" s="36" t="s">
        <v>37</v>
      </c>
      <c r="K254" s="36" t="s">
        <v>50</v>
      </c>
      <c r="L254" s="36" t="s">
        <v>51</v>
      </c>
      <c r="M254" s="36" t="s">
        <v>40</v>
      </c>
      <c r="N254" s="36" t="s">
        <v>41</v>
      </c>
      <c r="O254" s="37"/>
      <c r="P254" s="36" t="s">
        <v>41</v>
      </c>
      <c r="Q254" s="37"/>
      <c r="R254" s="36" t="s">
        <v>42</v>
      </c>
      <c r="S254" s="37"/>
      <c r="T254" s="36" t="s">
        <v>58</v>
      </c>
      <c r="U254" s="36" t="s">
        <v>44</v>
      </c>
      <c r="V254" s="37"/>
      <c r="W254" s="36" t="s">
        <v>77</v>
      </c>
      <c r="X254" s="36" t="s">
        <v>1053</v>
      </c>
    </row>
    <row r="255" spans="1:24" hidden="1" x14ac:dyDescent="0.2">
      <c r="A255" s="35" t="s">
        <v>1054</v>
      </c>
      <c r="B255" s="36" t="s">
        <v>47</v>
      </c>
      <c r="C255" s="36" t="s">
        <v>147</v>
      </c>
      <c r="D255" s="36" t="s">
        <v>1</v>
      </c>
      <c r="E255" s="36" t="s">
        <v>1</v>
      </c>
      <c r="F255" s="36" t="s">
        <v>1</v>
      </c>
      <c r="G255" s="36" t="s">
        <v>55</v>
      </c>
      <c r="H255" s="36" t="s">
        <v>36</v>
      </c>
      <c r="I255" s="37"/>
      <c r="J255" s="36" t="s">
        <v>37</v>
      </c>
      <c r="K255" s="36" t="s">
        <v>57</v>
      </c>
      <c r="L255" s="36" t="s">
        <v>39</v>
      </c>
      <c r="M255" s="36" t="s">
        <v>145</v>
      </c>
      <c r="N255" s="36" t="s">
        <v>41</v>
      </c>
      <c r="O255" s="37"/>
      <c r="P255" s="36" t="s">
        <v>41</v>
      </c>
      <c r="Q255" s="37"/>
      <c r="R255" s="36" t="s">
        <v>42</v>
      </c>
      <c r="S255" s="37"/>
      <c r="T255" s="36" t="s">
        <v>58</v>
      </c>
      <c r="U255" s="36" t="s">
        <v>74</v>
      </c>
      <c r="V255" s="37"/>
      <c r="W255" s="36" t="s">
        <v>53</v>
      </c>
      <c r="X255" s="36" t="s">
        <v>1055</v>
      </c>
    </row>
    <row r="256" spans="1:24" hidden="1" x14ac:dyDescent="0.2">
      <c r="A256" s="35" t="s">
        <v>1056</v>
      </c>
      <c r="B256" s="36" t="s">
        <v>47</v>
      </c>
      <c r="C256" s="36" t="s">
        <v>73</v>
      </c>
      <c r="D256" s="36" t="s">
        <v>1</v>
      </c>
      <c r="E256" s="36" t="s">
        <v>1</v>
      </c>
      <c r="F256" s="36" t="s">
        <v>3</v>
      </c>
      <c r="G256" s="36" t="s">
        <v>63</v>
      </c>
      <c r="H256" s="36" t="s">
        <v>36</v>
      </c>
      <c r="I256" s="37"/>
      <c r="J256" s="36" t="s">
        <v>37</v>
      </c>
      <c r="K256" s="36" t="s">
        <v>50</v>
      </c>
      <c r="L256" s="36" t="s">
        <v>70</v>
      </c>
      <c r="M256" s="36" t="s">
        <v>71</v>
      </c>
      <c r="N256" s="36" t="s">
        <v>41</v>
      </c>
      <c r="O256" s="37"/>
      <c r="P256" s="36" t="s">
        <v>41</v>
      </c>
      <c r="Q256" s="37"/>
      <c r="R256" s="36" t="s">
        <v>42</v>
      </c>
      <c r="S256" s="37"/>
      <c r="T256" s="36" t="s">
        <v>58</v>
      </c>
      <c r="U256" s="36" t="s">
        <v>44</v>
      </c>
      <c r="V256" s="37"/>
      <c r="W256" s="36" t="s">
        <v>45</v>
      </c>
      <c r="X256" s="36" t="s">
        <v>1057</v>
      </c>
    </row>
    <row r="257" spans="1:24" hidden="1" x14ac:dyDescent="0.2">
      <c r="A257" s="35" t="s">
        <v>1058</v>
      </c>
      <c r="B257" s="36" t="s">
        <v>47</v>
      </c>
      <c r="C257" s="36" t="s">
        <v>82</v>
      </c>
      <c r="D257" s="36" t="s">
        <v>2</v>
      </c>
      <c r="E257" s="36" t="s">
        <v>2</v>
      </c>
      <c r="F257" s="36" t="s">
        <v>2</v>
      </c>
      <c r="G257" s="36" t="s">
        <v>63</v>
      </c>
      <c r="H257" s="36" t="s">
        <v>36</v>
      </c>
      <c r="I257" s="37"/>
      <c r="J257" s="36" t="s">
        <v>64</v>
      </c>
      <c r="K257" s="36" t="s">
        <v>50</v>
      </c>
      <c r="L257" s="36" t="s">
        <v>39</v>
      </c>
      <c r="M257" s="36" t="s">
        <v>40</v>
      </c>
      <c r="N257" s="36" t="s">
        <v>41</v>
      </c>
      <c r="O257" s="37"/>
      <c r="P257" s="36" t="s">
        <v>41</v>
      </c>
      <c r="Q257" s="37"/>
      <c r="R257" s="36" t="s">
        <v>42</v>
      </c>
      <c r="S257" s="37"/>
      <c r="T257" s="36" t="s">
        <v>58</v>
      </c>
      <c r="U257" s="36" t="s">
        <v>44</v>
      </c>
      <c r="V257" s="37"/>
      <c r="W257" s="36" t="s">
        <v>106</v>
      </c>
      <c r="X257" s="36" t="s">
        <v>1059</v>
      </c>
    </row>
    <row r="258" spans="1:24" x14ac:dyDescent="0.2">
      <c r="A258" s="35" t="s">
        <v>1060</v>
      </c>
      <c r="B258" s="36" t="s">
        <v>47</v>
      </c>
      <c r="C258" s="36" t="s">
        <v>73</v>
      </c>
      <c r="D258" s="36" t="s">
        <v>2</v>
      </c>
      <c r="E258" s="36" t="s">
        <v>2</v>
      </c>
      <c r="F258" s="36" t="s">
        <v>3</v>
      </c>
      <c r="G258" s="36" t="s">
        <v>35</v>
      </c>
      <c r="H258" s="36" t="s">
        <v>36</v>
      </c>
      <c r="I258" s="37"/>
      <c r="J258" s="36" t="s">
        <v>1061</v>
      </c>
      <c r="K258" s="36" t="s">
        <v>1062</v>
      </c>
      <c r="L258" s="36" t="s">
        <v>1063</v>
      </c>
      <c r="M258" s="36" t="s">
        <v>40</v>
      </c>
      <c r="N258" s="36" t="s">
        <v>41</v>
      </c>
      <c r="O258" s="37"/>
      <c r="P258" s="36" t="s">
        <v>41</v>
      </c>
      <c r="Q258" s="37"/>
      <c r="R258" s="36" t="s">
        <v>42</v>
      </c>
      <c r="S258" s="37"/>
      <c r="T258" s="36" t="s">
        <v>58</v>
      </c>
      <c r="U258" s="36" t="s">
        <v>96</v>
      </c>
      <c r="V258" s="36" t="s">
        <v>1064</v>
      </c>
      <c r="W258" s="36" t="s">
        <v>1065</v>
      </c>
      <c r="X258" s="36" t="s">
        <v>1066</v>
      </c>
    </row>
    <row r="259" spans="1:24" hidden="1" x14ac:dyDescent="0.2">
      <c r="A259" s="35" t="s">
        <v>1067</v>
      </c>
      <c r="B259" s="36" t="s">
        <v>47</v>
      </c>
      <c r="C259" s="36" t="s">
        <v>82</v>
      </c>
      <c r="D259" s="36" t="s">
        <v>2</v>
      </c>
      <c r="E259" s="36" t="s">
        <v>2</v>
      </c>
      <c r="F259" s="36" t="s">
        <v>2</v>
      </c>
      <c r="G259" s="36" t="s">
        <v>63</v>
      </c>
      <c r="H259" s="36" t="s">
        <v>36</v>
      </c>
      <c r="I259" s="37"/>
      <c r="J259" s="36" t="s">
        <v>56</v>
      </c>
      <c r="K259" s="36" t="s">
        <v>50</v>
      </c>
      <c r="L259" s="36" t="s">
        <v>104</v>
      </c>
      <c r="M259" s="36" t="s">
        <v>40</v>
      </c>
      <c r="N259" s="36" t="s">
        <v>41</v>
      </c>
      <c r="O259" s="37"/>
      <c r="P259" s="36" t="s">
        <v>41</v>
      </c>
      <c r="Q259" s="37"/>
      <c r="R259" s="36" t="s">
        <v>42</v>
      </c>
      <c r="S259" s="37"/>
      <c r="T259" s="36" t="s">
        <v>52</v>
      </c>
      <c r="U259" s="36" t="s">
        <v>44</v>
      </c>
      <c r="V259" s="37"/>
      <c r="W259" s="36" t="s">
        <v>45</v>
      </c>
      <c r="X259" s="36" t="s">
        <v>1068</v>
      </c>
    </row>
    <row r="260" spans="1:24" hidden="1" x14ac:dyDescent="0.2">
      <c r="A260" s="35" t="s">
        <v>1069</v>
      </c>
      <c r="B260" s="36" t="s">
        <v>47</v>
      </c>
      <c r="C260" s="36" t="s">
        <v>73</v>
      </c>
      <c r="D260" s="36" t="s">
        <v>2</v>
      </c>
      <c r="E260" s="36" t="s">
        <v>3</v>
      </c>
      <c r="F260" s="36" t="s">
        <v>91</v>
      </c>
      <c r="G260" s="36" t="s">
        <v>68</v>
      </c>
      <c r="H260" s="36" t="s">
        <v>36</v>
      </c>
      <c r="I260" s="37"/>
      <c r="J260" s="36" t="s">
        <v>64</v>
      </c>
      <c r="K260" s="36" t="s">
        <v>38</v>
      </c>
      <c r="L260" s="36" t="s">
        <v>104</v>
      </c>
      <c r="M260" s="36" t="s">
        <v>40</v>
      </c>
      <c r="N260" s="36" t="s">
        <v>41</v>
      </c>
      <c r="O260" s="37"/>
      <c r="P260" s="36" t="s">
        <v>41</v>
      </c>
      <c r="Q260" s="37"/>
      <c r="R260" s="36" t="s">
        <v>42</v>
      </c>
      <c r="S260" s="37"/>
      <c r="T260" s="36" t="s">
        <v>58</v>
      </c>
      <c r="U260" s="36" t="s">
        <v>74</v>
      </c>
      <c r="V260" s="37"/>
      <c r="W260" s="36" t="s">
        <v>53</v>
      </c>
      <c r="X260" s="36" t="s">
        <v>103</v>
      </c>
    </row>
    <row r="261" spans="1:24" hidden="1" x14ac:dyDescent="0.2">
      <c r="A261" s="35" t="s">
        <v>1070</v>
      </c>
      <c r="B261" s="36" t="s">
        <v>47</v>
      </c>
      <c r="C261" s="36" t="s">
        <v>34</v>
      </c>
      <c r="D261" s="36" t="s">
        <v>3</v>
      </c>
      <c r="E261" s="36" t="s">
        <v>91</v>
      </c>
      <c r="F261" s="36" t="s">
        <v>91</v>
      </c>
      <c r="G261" s="36" t="s">
        <v>35</v>
      </c>
      <c r="H261" s="36" t="s">
        <v>36</v>
      </c>
      <c r="I261" s="37"/>
      <c r="J261" s="36" t="s">
        <v>56</v>
      </c>
      <c r="K261" s="36" t="s">
        <v>76</v>
      </c>
      <c r="L261" s="36" t="s">
        <v>51</v>
      </c>
      <c r="M261" s="36" t="s">
        <v>40</v>
      </c>
      <c r="N261" s="36" t="s">
        <v>41</v>
      </c>
      <c r="O261" s="37"/>
      <c r="P261" s="36" t="s">
        <v>41</v>
      </c>
      <c r="Q261" s="37"/>
      <c r="R261" s="36" t="s">
        <v>42</v>
      </c>
      <c r="S261" s="37"/>
      <c r="T261" s="36" t="s">
        <v>105</v>
      </c>
      <c r="U261" s="36" t="s">
        <v>74</v>
      </c>
      <c r="V261" s="37"/>
      <c r="W261" s="36" t="s">
        <v>45</v>
      </c>
      <c r="X261" s="36" t="s">
        <v>1071</v>
      </c>
    </row>
    <row r="262" spans="1:24" x14ac:dyDescent="0.2">
      <c r="A262" s="35" t="s">
        <v>1072</v>
      </c>
      <c r="B262" s="36" t="s">
        <v>47</v>
      </c>
      <c r="C262" s="36" t="s">
        <v>34</v>
      </c>
      <c r="D262" s="36" t="s">
        <v>2</v>
      </c>
      <c r="E262" s="36" t="s">
        <v>1</v>
      </c>
      <c r="F262" s="36" t="s">
        <v>1</v>
      </c>
      <c r="G262" s="36" t="s">
        <v>63</v>
      </c>
      <c r="H262" s="36" t="s">
        <v>36</v>
      </c>
      <c r="I262" s="36" t="s">
        <v>1073</v>
      </c>
      <c r="J262" s="36" t="s">
        <v>56</v>
      </c>
      <c r="K262" s="36" t="s">
        <v>38</v>
      </c>
      <c r="L262" s="36" t="s">
        <v>80</v>
      </c>
      <c r="M262" s="36" t="s">
        <v>40</v>
      </c>
      <c r="N262" s="36" t="s">
        <v>41</v>
      </c>
      <c r="O262" s="36" t="s">
        <v>1074</v>
      </c>
      <c r="P262" s="36" t="s">
        <v>41</v>
      </c>
      <c r="Q262" s="36" t="s">
        <v>1074</v>
      </c>
      <c r="R262" s="36" t="s">
        <v>42</v>
      </c>
      <c r="S262" s="37"/>
      <c r="T262" s="36" t="s">
        <v>58</v>
      </c>
      <c r="U262" s="36" t="s">
        <v>59</v>
      </c>
      <c r="V262" s="37"/>
      <c r="W262" s="37"/>
      <c r="X262" s="36" t="s">
        <v>1075</v>
      </c>
    </row>
    <row r="263" spans="1:24" hidden="1" x14ac:dyDescent="0.2">
      <c r="A263" s="35" t="s">
        <v>1076</v>
      </c>
      <c r="B263" s="36" t="s">
        <v>47</v>
      </c>
      <c r="C263" s="36" t="s">
        <v>34</v>
      </c>
      <c r="D263" s="36" t="s">
        <v>2</v>
      </c>
      <c r="E263" s="36" t="s">
        <v>2</v>
      </c>
      <c r="F263" s="36" t="s">
        <v>2</v>
      </c>
      <c r="G263" s="36" t="s">
        <v>68</v>
      </c>
      <c r="H263" s="36" t="s">
        <v>36</v>
      </c>
      <c r="I263" s="37"/>
      <c r="J263" s="36" t="s">
        <v>64</v>
      </c>
      <c r="K263" s="36" t="s">
        <v>38</v>
      </c>
      <c r="L263" s="36" t="s">
        <v>51</v>
      </c>
      <c r="M263" s="36" t="s">
        <v>40</v>
      </c>
      <c r="N263" s="36" t="s">
        <v>94</v>
      </c>
      <c r="O263" s="36" t="s">
        <v>1077</v>
      </c>
      <c r="P263" s="36" t="s">
        <v>41</v>
      </c>
      <c r="Q263" s="37"/>
      <c r="R263" s="36" t="s">
        <v>42</v>
      </c>
      <c r="S263" s="37"/>
      <c r="T263" s="36" t="s">
        <v>149</v>
      </c>
      <c r="U263" s="36" t="s">
        <v>74</v>
      </c>
      <c r="V263" s="37"/>
      <c r="W263" s="36" t="s">
        <v>53</v>
      </c>
      <c r="X263" s="36" t="s">
        <v>1078</v>
      </c>
    </row>
    <row r="264" spans="1:24" hidden="1" x14ac:dyDescent="0.2">
      <c r="A264" s="35" t="s">
        <v>1079</v>
      </c>
      <c r="B264" s="36" t="s">
        <v>33</v>
      </c>
      <c r="C264" s="36" t="s">
        <v>73</v>
      </c>
      <c r="D264" s="36" t="s">
        <v>2</v>
      </c>
      <c r="E264" s="36" t="s">
        <v>3</v>
      </c>
      <c r="F264" s="36" t="s">
        <v>3</v>
      </c>
      <c r="G264" s="36" t="s">
        <v>35</v>
      </c>
      <c r="H264" s="36" t="s">
        <v>36</v>
      </c>
      <c r="I264" s="37"/>
      <c r="J264" s="36" t="s">
        <v>37</v>
      </c>
      <c r="K264" s="36" t="s">
        <v>76</v>
      </c>
      <c r="L264" s="36" t="s">
        <v>104</v>
      </c>
      <c r="M264" s="36" t="s">
        <v>71</v>
      </c>
      <c r="N264" s="36" t="s">
        <v>41</v>
      </c>
      <c r="O264" s="37"/>
      <c r="P264" s="36" t="s">
        <v>41</v>
      </c>
      <c r="Q264" s="37"/>
      <c r="R264" s="36" t="s">
        <v>42</v>
      </c>
      <c r="S264" s="37"/>
      <c r="T264" s="36" t="s">
        <v>58</v>
      </c>
      <c r="U264" s="36" t="s">
        <v>44</v>
      </c>
      <c r="V264" s="37"/>
      <c r="W264" s="36" t="s">
        <v>77</v>
      </c>
      <c r="X264" s="36" t="s">
        <v>1080</v>
      </c>
    </row>
    <row r="265" spans="1:24" hidden="1" x14ac:dyDescent="0.2">
      <c r="A265" s="35" t="s">
        <v>1081</v>
      </c>
      <c r="B265" s="36" t="s">
        <v>33</v>
      </c>
      <c r="C265" s="36" t="s">
        <v>73</v>
      </c>
      <c r="D265" s="36" t="s">
        <v>2</v>
      </c>
      <c r="E265" s="36" t="s">
        <v>2</v>
      </c>
      <c r="F265" s="36" t="s">
        <v>91</v>
      </c>
      <c r="G265" s="36" t="s">
        <v>68</v>
      </c>
      <c r="H265" s="36" t="s">
        <v>48</v>
      </c>
      <c r="I265" s="37"/>
      <c r="J265" s="36" t="s">
        <v>37</v>
      </c>
      <c r="K265" s="36" t="s">
        <v>57</v>
      </c>
      <c r="L265" s="36" t="s">
        <v>39</v>
      </c>
      <c r="M265" s="36" t="s">
        <v>1082</v>
      </c>
      <c r="N265" s="36" t="s">
        <v>41</v>
      </c>
      <c r="O265" s="37"/>
      <c r="P265" s="36" t="s">
        <v>41</v>
      </c>
      <c r="Q265" s="37"/>
      <c r="R265" s="36" t="s">
        <v>42</v>
      </c>
      <c r="S265" s="37"/>
      <c r="T265" s="36" t="s">
        <v>58</v>
      </c>
      <c r="U265" s="36" t="s">
        <v>44</v>
      </c>
      <c r="V265" s="37"/>
      <c r="W265" s="36" t="s">
        <v>106</v>
      </c>
      <c r="X265" s="36" t="s">
        <v>1083</v>
      </c>
    </row>
    <row r="266" spans="1:24" hidden="1" x14ac:dyDescent="0.2">
      <c r="A266" s="35" t="s">
        <v>1084</v>
      </c>
      <c r="B266" s="36" t="s">
        <v>47</v>
      </c>
      <c r="C266" s="36" t="s">
        <v>73</v>
      </c>
      <c r="D266" s="36" t="s">
        <v>2</v>
      </c>
      <c r="E266" s="36" t="s">
        <v>1</v>
      </c>
      <c r="F266" s="36" t="s">
        <v>2</v>
      </c>
      <c r="G266" s="36" t="s">
        <v>68</v>
      </c>
      <c r="H266" s="36" t="s">
        <v>36</v>
      </c>
      <c r="I266" s="37"/>
      <c r="J266" s="36" t="s">
        <v>64</v>
      </c>
      <c r="K266" s="36" t="s">
        <v>38</v>
      </c>
      <c r="L266" s="36" t="s">
        <v>39</v>
      </c>
      <c r="M266" s="36" t="s">
        <v>40</v>
      </c>
      <c r="N266" s="36" t="s">
        <v>41</v>
      </c>
      <c r="O266" s="37"/>
      <c r="P266" s="36" t="s">
        <v>41</v>
      </c>
      <c r="Q266" s="37"/>
      <c r="R266" s="36" t="s">
        <v>42</v>
      </c>
      <c r="S266" s="37"/>
      <c r="T266" s="36" t="s">
        <v>58</v>
      </c>
      <c r="U266" s="36" t="s">
        <v>74</v>
      </c>
      <c r="V266" s="37"/>
      <c r="W266" s="36" t="s">
        <v>45</v>
      </c>
      <c r="X266" s="36" t="s">
        <v>427</v>
      </c>
    </row>
    <row r="267" spans="1:24" hidden="1" x14ac:dyDescent="0.2">
      <c r="A267" s="35" t="s">
        <v>1085</v>
      </c>
      <c r="B267" s="36" t="s">
        <v>47</v>
      </c>
      <c r="C267" s="36" t="s">
        <v>73</v>
      </c>
      <c r="D267" s="36" t="s">
        <v>1</v>
      </c>
      <c r="E267" s="36" t="s">
        <v>1</v>
      </c>
      <c r="F267" s="36" t="s">
        <v>1</v>
      </c>
      <c r="G267" s="36" t="s">
        <v>55</v>
      </c>
      <c r="H267" s="36" t="s">
        <v>36</v>
      </c>
      <c r="I267" s="37"/>
      <c r="J267" s="36" t="s">
        <v>64</v>
      </c>
      <c r="K267" s="36" t="s">
        <v>57</v>
      </c>
      <c r="L267" s="36" t="s">
        <v>39</v>
      </c>
      <c r="M267" s="36" t="s">
        <v>647</v>
      </c>
      <c r="N267" s="36" t="s">
        <v>41</v>
      </c>
      <c r="O267" s="37"/>
      <c r="P267" s="36" t="s">
        <v>41</v>
      </c>
      <c r="Q267" s="37"/>
      <c r="R267" s="36" t="s">
        <v>42</v>
      </c>
      <c r="S267" s="37"/>
      <c r="T267" s="36" t="s">
        <v>58</v>
      </c>
      <c r="U267" s="36" t="s">
        <v>59</v>
      </c>
      <c r="V267" s="37"/>
      <c r="W267" s="36" t="s">
        <v>45</v>
      </c>
      <c r="X267" s="36" t="s">
        <v>1086</v>
      </c>
    </row>
    <row r="268" spans="1:24" hidden="1" x14ac:dyDescent="0.2">
      <c r="A268" s="35" t="s">
        <v>1087</v>
      </c>
      <c r="B268" s="36" t="s">
        <v>47</v>
      </c>
      <c r="C268" s="36" t="s">
        <v>62</v>
      </c>
      <c r="D268" s="36" t="s">
        <v>3</v>
      </c>
      <c r="E268" s="36" t="s">
        <v>2</v>
      </c>
      <c r="F268" s="36" t="s">
        <v>3</v>
      </c>
      <c r="G268" s="36" t="s">
        <v>63</v>
      </c>
      <c r="H268" s="36" t="s">
        <v>36</v>
      </c>
      <c r="I268" s="37"/>
      <c r="J268" s="36" t="s">
        <v>56</v>
      </c>
      <c r="K268" s="36" t="s">
        <v>252</v>
      </c>
      <c r="L268" s="36" t="s">
        <v>104</v>
      </c>
      <c r="M268" s="36" t="s">
        <v>40</v>
      </c>
      <c r="N268" s="36" t="s">
        <v>41</v>
      </c>
      <c r="O268" s="37"/>
      <c r="P268" s="36" t="s">
        <v>41</v>
      </c>
      <c r="Q268" s="37"/>
      <c r="R268" s="36" t="s">
        <v>42</v>
      </c>
      <c r="S268" s="37"/>
      <c r="T268" s="36" t="s">
        <v>58</v>
      </c>
      <c r="U268" s="36" t="s">
        <v>74</v>
      </c>
      <c r="V268" s="37"/>
      <c r="W268" s="36" t="s">
        <v>45</v>
      </c>
      <c r="X268" s="36" t="s">
        <v>1088</v>
      </c>
    </row>
    <row r="269" spans="1:24" hidden="1" x14ac:dyDescent="0.2">
      <c r="A269" s="35" t="s">
        <v>1089</v>
      </c>
      <c r="B269" s="36" t="s">
        <v>47</v>
      </c>
      <c r="C269" s="36" t="s">
        <v>73</v>
      </c>
      <c r="D269" s="36" t="s">
        <v>1</v>
      </c>
      <c r="E269" s="36" t="s">
        <v>1</v>
      </c>
      <c r="F269" s="36" t="s">
        <v>1</v>
      </c>
      <c r="G269" s="36" t="s">
        <v>55</v>
      </c>
      <c r="H269" s="36" t="s">
        <v>36</v>
      </c>
      <c r="I269" s="37"/>
      <c r="J269" s="36" t="s">
        <v>56</v>
      </c>
      <c r="K269" s="36" t="s">
        <v>57</v>
      </c>
      <c r="L269" s="36" t="s">
        <v>39</v>
      </c>
      <c r="M269" s="36" t="s">
        <v>65</v>
      </c>
      <c r="N269" s="36" t="s">
        <v>41</v>
      </c>
      <c r="O269" s="37"/>
      <c r="P269" s="36" t="s">
        <v>41</v>
      </c>
      <c r="Q269" s="37"/>
      <c r="R269" s="36" t="s">
        <v>42</v>
      </c>
      <c r="S269" s="37"/>
      <c r="T269" s="36" t="s">
        <v>58</v>
      </c>
      <c r="U269" s="36" t="s">
        <v>59</v>
      </c>
      <c r="V269" s="37"/>
      <c r="W269" s="36" t="s">
        <v>60</v>
      </c>
      <c r="X269" s="36" t="s">
        <v>1090</v>
      </c>
    </row>
    <row r="270" spans="1:24" hidden="1" x14ac:dyDescent="0.2">
      <c r="A270" s="35" t="s">
        <v>1091</v>
      </c>
      <c r="B270" s="36" t="s">
        <v>47</v>
      </c>
      <c r="C270" s="36" t="s">
        <v>99</v>
      </c>
      <c r="D270" s="36" t="s">
        <v>3</v>
      </c>
      <c r="E270" s="36" t="s">
        <v>1</v>
      </c>
      <c r="F270" s="36" t="s">
        <v>1</v>
      </c>
      <c r="G270" s="36" t="s">
        <v>55</v>
      </c>
      <c r="H270" s="36" t="s">
        <v>36</v>
      </c>
      <c r="I270" s="37"/>
      <c r="J270" s="36" t="s">
        <v>56</v>
      </c>
      <c r="K270" s="36" t="s">
        <v>57</v>
      </c>
      <c r="L270" s="36" t="s">
        <v>39</v>
      </c>
      <c r="M270" s="36" t="s">
        <v>88</v>
      </c>
      <c r="N270" s="36" t="s">
        <v>41</v>
      </c>
      <c r="O270" s="37"/>
      <c r="P270" s="36" t="s">
        <v>41</v>
      </c>
      <c r="Q270" s="37"/>
      <c r="R270" s="36" t="s">
        <v>42</v>
      </c>
      <c r="S270" s="37"/>
      <c r="T270" s="36" t="s">
        <v>58</v>
      </c>
      <c r="U270" s="36" t="s">
        <v>59</v>
      </c>
      <c r="V270" s="37"/>
      <c r="W270" s="36" t="s">
        <v>106</v>
      </c>
      <c r="X270" s="36" t="s">
        <v>1092</v>
      </c>
    </row>
    <row r="271" spans="1:24" hidden="1" x14ac:dyDescent="0.2">
      <c r="A271" s="35" t="s">
        <v>1093</v>
      </c>
      <c r="B271" s="36" t="s">
        <v>47</v>
      </c>
      <c r="C271" s="36" t="s">
        <v>99</v>
      </c>
      <c r="D271" s="36" t="s">
        <v>1</v>
      </c>
      <c r="E271" s="36" t="s">
        <v>1</v>
      </c>
      <c r="F271" s="36" t="s">
        <v>2</v>
      </c>
      <c r="G271" s="36" t="s">
        <v>68</v>
      </c>
      <c r="H271" s="36" t="s">
        <v>36</v>
      </c>
      <c r="I271" s="37"/>
      <c r="J271" s="36" t="s">
        <v>37</v>
      </c>
      <c r="K271" s="36" t="s">
        <v>57</v>
      </c>
      <c r="L271" s="36" t="s">
        <v>39</v>
      </c>
      <c r="M271" s="36" t="s">
        <v>40</v>
      </c>
      <c r="N271" s="36" t="s">
        <v>41</v>
      </c>
      <c r="O271" s="37"/>
      <c r="P271" s="36" t="s">
        <v>41</v>
      </c>
      <c r="Q271" s="37"/>
      <c r="R271" s="36" t="s">
        <v>42</v>
      </c>
      <c r="S271" s="37"/>
      <c r="T271" s="36" t="s">
        <v>58</v>
      </c>
      <c r="U271" s="36" t="s">
        <v>74</v>
      </c>
      <c r="V271" s="37"/>
      <c r="W271" s="36" t="s">
        <v>77</v>
      </c>
      <c r="X271" s="36" t="s">
        <v>145</v>
      </c>
    </row>
    <row r="272" spans="1:24" hidden="1" x14ac:dyDescent="0.2">
      <c r="A272" s="35" t="s">
        <v>1094</v>
      </c>
      <c r="B272" s="36" t="s">
        <v>33</v>
      </c>
      <c r="C272" s="36" t="s">
        <v>34</v>
      </c>
      <c r="D272" s="36" t="s">
        <v>3</v>
      </c>
      <c r="E272" s="36" t="s">
        <v>3</v>
      </c>
      <c r="F272" s="36" t="s">
        <v>91</v>
      </c>
      <c r="G272" s="36" t="s">
        <v>68</v>
      </c>
      <c r="H272" s="36" t="s">
        <v>48</v>
      </c>
      <c r="I272" s="36" t="s">
        <v>1095</v>
      </c>
      <c r="J272" s="36" t="s">
        <v>37</v>
      </c>
      <c r="K272" s="36" t="s">
        <v>1096</v>
      </c>
      <c r="L272" s="36" t="s">
        <v>104</v>
      </c>
      <c r="M272" s="36" t="s">
        <v>40</v>
      </c>
      <c r="N272" s="36" t="s">
        <v>41</v>
      </c>
      <c r="O272" s="37"/>
      <c r="P272" s="36" t="s">
        <v>41</v>
      </c>
      <c r="Q272" s="37"/>
      <c r="R272" s="36" t="s">
        <v>94</v>
      </c>
      <c r="S272" s="36" t="s">
        <v>1097</v>
      </c>
      <c r="T272" s="36" t="s">
        <v>43</v>
      </c>
      <c r="U272" s="36" t="s">
        <v>74</v>
      </c>
      <c r="V272" s="37"/>
      <c r="W272" s="36" t="s">
        <v>53</v>
      </c>
      <c r="X272" s="36" t="s">
        <v>1098</v>
      </c>
    </row>
    <row r="273" spans="1:24" hidden="1" x14ac:dyDescent="0.2">
      <c r="A273" s="35" t="s">
        <v>1099</v>
      </c>
      <c r="B273" s="36" t="s">
        <v>33</v>
      </c>
      <c r="C273" s="36" t="s">
        <v>34</v>
      </c>
      <c r="D273" s="36" t="s">
        <v>2</v>
      </c>
      <c r="E273" s="36" t="s">
        <v>3</v>
      </c>
      <c r="F273" s="36" t="s">
        <v>3</v>
      </c>
      <c r="G273" s="36" t="s">
        <v>35</v>
      </c>
      <c r="H273" s="36" t="s">
        <v>36</v>
      </c>
      <c r="I273" s="37"/>
      <c r="J273" s="36" t="s">
        <v>64</v>
      </c>
      <c r="K273" s="36" t="s">
        <v>50</v>
      </c>
      <c r="L273" s="36" t="s">
        <v>104</v>
      </c>
      <c r="M273" s="36" t="s">
        <v>65</v>
      </c>
      <c r="N273" s="36" t="s">
        <v>94</v>
      </c>
      <c r="O273" s="36" t="s">
        <v>1100</v>
      </c>
      <c r="P273" s="36" t="s">
        <v>41</v>
      </c>
      <c r="Q273" s="37"/>
      <c r="R273" s="36" t="s">
        <v>94</v>
      </c>
      <c r="S273" s="36" t="s">
        <v>1101</v>
      </c>
      <c r="T273" s="36" t="s">
        <v>52</v>
      </c>
      <c r="U273" s="36" t="s">
        <v>74</v>
      </c>
      <c r="V273" s="37"/>
      <c r="W273" s="36" t="s">
        <v>53</v>
      </c>
      <c r="X273" s="36" t="s">
        <v>1102</v>
      </c>
    </row>
    <row r="274" spans="1:24" hidden="1" x14ac:dyDescent="0.2">
      <c r="A274" s="35" t="s">
        <v>1103</v>
      </c>
      <c r="B274" s="36" t="s">
        <v>47</v>
      </c>
      <c r="C274" s="36" t="s">
        <v>34</v>
      </c>
      <c r="D274" s="36" t="s">
        <v>2</v>
      </c>
      <c r="E274" s="36" t="s">
        <v>1</v>
      </c>
      <c r="F274" s="36" t="s">
        <v>1</v>
      </c>
      <c r="G274" s="36" t="s">
        <v>63</v>
      </c>
      <c r="H274" s="36" t="s">
        <v>36</v>
      </c>
      <c r="I274" s="37"/>
      <c r="J274" s="36" t="s">
        <v>37</v>
      </c>
      <c r="K274" s="36" t="s">
        <v>57</v>
      </c>
      <c r="L274" s="36" t="s">
        <v>39</v>
      </c>
      <c r="M274" s="36" t="s">
        <v>1104</v>
      </c>
      <c r="N274" s="36" t="s">
        <v>41</v>
      </c>
      <c r="O274" s="37"/>
      <c r="P274" s="36" t="s">
        <v>41</v>
      </c>
      <c r="Q274" s="37"/>
      <c r="R274" s="36" t="s">
        <v>42</v>
      </c>
      <c r="S274" s="37"/>
      <c r="T274" s="36" t="s">
        <v>58</v>
      </c>
      <c r="U274" s="36" t="s">
        <v>59</v>
      </c>
      <c r="V274" s="37"/>
      <c r="W274" s="36" t="s">
        <v>60</v>
      </c>
      <c r="X274" s="36" t="s">
        <v>1105</v>
      </c>
    </row>
    <row r="275" spans="1:24" hidden="1" x14ac:dyDescent="0.2">
      <c r="A275" s="35" t="s">
        <v>1106</v>
      </c>
      <c r="B275" s="36" t="s">
        <v>47</v>
      </c>
      <c r="C275" s="36" t="s">
        <v>34</v>
      </c>
      <c r="D275" s="36" t="s">
        <v>1</v>
      </c>
      <c r="E275" s="36" t="s">
        <v>1</v>
      </c>
      <c r="F275" s="36" t="s">
        <v>2</v>
      </c>
      <c r="G275" s="36" t="s">
        <v>68</v>
      </c>
      <c r="H275" s="36" t="s">
        <v>36</v>
      </c>
      <c r="I275" s="37"/>
      <c r="J275" s="36" t="s">
        <v>64</v>
      </c>
      <c r="K275" s="36" t="s">
        <v>57</v>
      </c>
      <c r="L275" s="36" t="s">
        <v>39</v>
      </c>
      <c r="M275" s="36" t="s">
        <v>65</v>
      </c>
      <c r="N275" s="36" t="s">
        <v>41</v>
      </c>
      <c r="O275" s="37"/>
      <c r="P275" s="36" t="s">
        <v>41</v>
      </c>
      <c r="Q275" s="37"/>
      <c r="R275" s="36" t="s">
        <v>42</v>
      </c>
      <c r="S275" s="37"/>
      <c r="T275" s="36" t="s">
        <v>58</v>
      </c>
      <c r="U275" s="36" t="s">
        <v>44</v>
      </c>
      <c r="V275" s="37"/>
      <c r="W275" s="36" t="s">
        <v>106</v>
      </c>
      <c r="X275" s="36" t="s">
        <v>1107</v>
      </c>
    </row>
    <row r="276" spans="1:24" hidden="1" x14ac:dyDescent="0.2">
      <c r="A276" s="35" t="s">
        <v>1108</v>
      </c>
      <c r="B276" s="36" t="s">
        <v>47</v>
      </c>
      <c r="C276" s="36" t="s">
        <v>85</v>
      </c>
      <c r="D276" s="36" t="s">
        <v>1</v>
      </c>
      <c r="E276" s="36" t="s">
        <v>1</v>
      </c>
      <c r="F276" s="36" t="s">
        <v>1</v>
      </c>
      <c r="G276" s="36" t="s">
        <v>55</v>
      </c>
      <c r="H276" s="36" t="s">
        <v>36</v>
      </c>
      <c r="I276" s="37"/>
      <c r="J276" s="36" t="s">
        <v>56</v>
      </c>
      <c r="K276" s="36" t="s">
        <v>50</v>
      </c>
      <c r="L276" s="36" t="s">
        <v>39</v>
      </c>
      <c r="M276" s="36" t="s">
        <v>647</v>
      </c>
      <c r="N276" s="36" t="s">
        <v>41</v>
      </c>
      <c r="O276" s="37"/>
      <c r="P276" s="36" t="s">
        <v>41</v>
      </c>
      <c r="Q276" s="37"/>
      <c r="R276" s="36" t="s">
        <v>41</v>
      </c>
      <c r="S276" s="37"/>
      <c r="T276" s="36" t="s">
        <v>58</v>
      </c>
      <c r="U276" s="36" t="s">
        <v>59</v>
      </c>
      <c r="V276" s="37"/>
      <c r="W276" s="36" t="s">
        <v>45</v>
      </c>
      <c r="X276" s="36" t="s">
        <v>1109</v>
      </c>
    </row>
    <row r="277" spans="1:24" hidden="1" x14ac:dyDescent="0.2">
      <c r="A277" s="35" t="s">
        <v>1110</v>
      </c>
      <c r="B277" s="36" t="s">
        <v>47</v>
      </c>
      <c r="C277" s="36" t="s">
        <v>99</v>
      </c>
      <c r="D277" s="36" t="s">
        <v>2</v>
      </c>
      <c r="E277" s="36" t="s">
        <v>1</v>
      </c>
      <c r="F277" s="36" t="s">
        <v>1</v>
      </c>
      <c r="G277" s="36" t="s">
        <v>63</v>
      </c>
      <c r="H277" s="36" t="s">
        <v>36</v>
      </c>
      <c r="I277" s="37"/>
      <c r="J277" s="36" t="s">
        <v>56</v>
      </c>
      <c r="K277" s="36" t="s">
        <v>50</v>
      </c>
      <c r="L277" s="36" t="s">
        <v>39</v>
      </c>
      <c r="M277" s="36" t="s">
        <v>40</v>
      </c>
      <c r="N277" s="36" t="s">
        <v>41</v>
      </c>
      <c r="O277" s="37"/>
      <c r="P277" s="36" t="s">
        <v>41</v>
      </c>
      <c r="Q277" s="37"/>
      <c r="R277" s="36" t="s">
        <v>42</v>
      </c>
      <c r="S277" s="37"/>
      <c r="T277" s="36" t="s">
        <v>52</v>
      </c>
      <c r="U277" s="36" t="s">
        <v>59</v>
      </c>
      <c r="V277" s="37"/>
      <c r="W277" s="36" t="s">
        <v>45</v>
      </c>
      <c r="X277" s="36" t="s">
        <v>1111</v>
      </c>
    </row>
    <row r="278" spans="1:24" hidden="1" x14ac:dyDescent="0.2">
      <c r="A278" s="35" t="s">
        <v>1112</v>
      </c>
      <c r="B278" s="36" t="s">
        <v>33</v>
      </c>
      <c r="C278" s="36" t="s">
        <v>147</v>
      </c>
      <c r="D278" s="36" t="s">
        <v>2</v>
      </c>
      <c r="E278" s="36" t="s">
        <v>3</v>
      </c>
      <c r="F278" s="36" t="s">
        <v>3</v>
      </c>
      <c r="G278" s="36" t="s">
        <v>35</v>
      </c>
      <c r="H278" s="36" t="s">
        <v>36</v>
      </c>
      <c r="I278" s="37"/>
      <c r="J278" s="36" t="s">
        <v>64</v>
      </c>
      <c r="K278" s="36" t="s">
        <v>79</v>
      </c>
      <c r="L278" s="36" t="s">
        <v>39</v>
      </c>
      <c r="M278" s="36" t="s">
        <v>774</v>
      </c>
      <c r="N278" s="36" t="s">
        <v>41</v>
      </c>
      <c r="O278" s="37"/>
      <c r="P278" s="36" t="s">
        <v>41</v>
      </c>
      <c r="Q278" s="37"/>
      <c r="R278" s="36" t="s">
        <v>42</v>
      </c>
      <c r="S278" s="37"/>
      <c r="T278" s="36" t="s">
        <v>58</v>
      </c>
      <c r="U278" s="36" t="s">
        <v>44</v>
      </c>
      <c r="V278" s="37"/>
      <c r="W278" s="36" t="s">
        <v>106</v>
      </c>
      <c r="X278" s="36" t="s">
        <v>1113</v>
      </c>
    </row>
    <row r="279" spans="1:24" hidden="1" x14ac:dyDescent="0.2">
      <c r="A279" s="35" t="s">
        <v>1114</v>
      </c>
      <c r="B279" s="36" t="s">
        <v>33</v>
      </c>
      <c r="C279" s="36" t="s">
        <v>73</v>
      </c>
      <c r="D279" s="36" t="s">
        <v>2</v>
      </c>
      <c r="E279" s="36" t="s">
        <v>3</v>
      </c>
      <c r="F279" s="36" t="s">
        <v>3</v>
      </c>
      <c r="G279" s="36" t="s">
        <v>35</v>
      </c>
      <c r="H279" s="36" t="s">
        <v>36</v>
      </c>
      <c r="I279" s="37"/>
      <c r="J279" s="36" t="s">
        <v>37</v>
      </c>
      <c r="K279" s="36" t="s">
        <v>175</v>
      </c>
      <c r="L279" s="36" t="s">
        <v>104</v>
      </c>
      <c r="M279" s="36" t="s">
        <v>40</v>
      </c>
      <c r="N279" s="36" t="s">
        <v>94</v>
      </c>
      <c r="O279" s="37"/>
      <c r="P279" s="36" t="s">
        <v>41</v>
      </c>
      <c r="Q279" s="37"/>
      <c r="R279" s="36" t="s">
        <v>42</v>
      </c>
      <c r="S279" s="37"/>
      <c r="T279" s="36" t="s">
        <v>58</v>
      </c>
      <c r="U279" s="36" t="s">
        <v>74</v>
      </c>
      <c r="V279" s="37"/>
      <c r="W279" s="36" t="s">
        <v>53</v>
      </c>
      <c r="X279" s="36" t="s">
        <v>1115</v>
      </c>
    </row>
    <row r="280" spans="1:24" hidden="1" x14ac:dyDescent="0.2">
      <c r="A280" s="35" t="s">
        <v>1116</v>
      </c>
      <c r="B280" s="36" t="s">
        <v>47</v>
      </c>
      <c r="C280" s="36" t="s">
        <v>73</v>
      </c>
      <c r="D280" s="36" t="s">
        <v>2</v>
      </c>
      <c r="E280" s="36" t="s">
        <v>2</v>
      </c>
      <c r="F280" s="36" t="s">
        <v>3</v>
      </c>
      <c r="G280" s="36" t="s">
        <v>63</v>
      </c>
      <c r="H280" s="36" t="s">
        <v>36</v>
      </c>
      <c r="I280" s="37"/>
      <c r="J280" s="36" t="s">
        <v>37</v>
      </c>
      <c r="K280" s="36" t="s">
        <v>38</v>
      </c>
      <c r="L280" s="36" t="s">
        <v>93</v>
      </c>
      <c r="M280" s="36" t="s">
        <v>65</v>
      </c>
      <c r="N280" s="36" t="s">
        <v>41</v>
      </c>
      <c r="O280" s="37"/>
      <c r="P280" s="36" t="s">
        <v>41</v>
      </c>
      <c r="Q280" s="37"/>
      <c r="R280" s="36" t="s">
        <v>42</v>
      </c>
      <c r="S280" s="37"/>
      <c r="T280" s="36" t="s">
        <v>58</v>
      </c>
      <c r="U280" s="36" t="s">
        <v>44</v>
      </c>
      <c r="V280" s="37"/>
      <c r="W280" s="36" t="s">
        <v>77</v>
      </c>
      <c r="X280" s="36" t="s">
        <v>1117</v>
      </c>
    </row>
    <row r="281" spans="1:24" hidden="1" x14ac:dyDescent="0.2">
      <c r="A281" s="35" t="s">
        <v>1118</v>
      </c>
      <c r="B281" s="36" t="s">
        <v>47</v>
      </c>
      <c r="C281" s="36" t="s">
        <v>73</v>
      </c>
      <c r="D281" s="36" t="s">
        <v>1</v>
      </c>
      <c r="E281" s="36" t="s">
        <v>1</v>
      </c>
      <c r="F281" s="36" t="s">
        <v>1</v>
      </c>
      <c r="G281" s="36" t="s">
        <v>55</v>
      </c>
      <c r="H281" s="36" t="s">
        <v>36</v>
      </c>
      <c r="I281" s="37"/>
      <c r="J281" s="36" t="s">
        <v>37</v>
      </c>
      <c r="K281" s="36" t="s">
        <v>38</v>
      </c>
      <c r="L281" s="36" t="s">
        <v>104</v>
      </c>
      <c r="M281" s="36" t="s">
        <v>100</v>
      </c>
      <c r="N281" s="36" t="s">
        <v>41</v>
      </c>
      <c r="O281" s="37"/>
      <c r="P281" s="36" t="s">
        <v>41</v>
      </c>
      <c r="Q281" s="37"/>
      <c r="R281" s="36" t="s">
        <v>41</v>
      </c>
      <c r="S281" s="37"/>
      <c r="T281" s="36" t="s">
        <v>58</v>
      </c>
      <c r="U281" s="36" t="s">
        <v>44</v>
      </c>
      <c r="V281" s="37"/>
      <c r="W281" s="36" t="s">
        <v>60</v>
      </c>
      <c r="X281" s="36" t="s">
        <v>1119</v>
      </c>
    </row>
    <row r="282" spans="1:24" hidden="1" x14ac:dyDescent="0.2">
      <c r="A282" s="35" t="s">
        <v>1120</v>
      </c>
      <c r="B282" s="36" t="s">
        <v>47</v>
      </c>
      <c r="C282" s="36" t="s">
        <v>34</v>
      </c>
      <c r="D282" s="36" t="s">
        <v>2</v>
      </c>
      <c r="E282" s="36" t="s">
        <v>1</v>
      </c>
      <c r="F282" s="36" t="s">
        <v>2</v>
      </c>
      <c r="G282" s="36" t="s">
        <v>63</v>
      </c>
      <c r="H282" s="36" t="s">
        <v>36</v>
      </c>
      <c r="I282" s="37"/>
      <c r="J282" s="36" t="s">
        <v>56</v>
      </c>
      <c r="K282" s="36" t="s">
        <v>57</v>
      </c>
      <c r="L282" s="36" t="s">
        <v>39</v>
      </c>
      <c r="M282" s="36" t="s">
        <v>40</v>
      </c>
      <c r="N282" s="36" t="s">
        <v>41</v>
      </c>
      <c r="O282" s="37"/>
      <c r="P282" s="36" t="s">
        <v>41</v>
      </c>
      <c r="Q282" s="37"/>
      <c r="R282" s="36" t="s">
        <v>42</v>
      </c>
      <c r="S282" s="37"/>
      <c r="T282" s="36" t="s">
        <v>105</v>
      </c>
      <c r="U282" s="36" t="s">
        <v>59</v>
      </c>
      <c r="V282" s="37"/>
      <c r="W282" s="36" t="s">
        <v>45</v>
      </c>
      <c r="X282" s="36" t="s">
        <v>1121</v>
      </c>
    </row>
    <row r="283" spans="1:24" x14ac:dyDescent="0.2">
      <c r="A283" s="35" t="s">
        <v>1122</v>
      </c>
      <c r="B283" s="36" t="s">
        <v>33</v>
      </c>
      <c r="C283" s="36" t="s">
        <v>147</v>
      </c>
      <c r="D283" s="36" t="s">
        <v>3</v>
      </c>
      <c r="E283" s="36" t="s">
        <v>3</v>
      </c>
      <c r="F283" s="36" t="s">
        <v>3</v>
      </c>
      <c r="G283" s="36" t="s">
        <v>63</v>
      </c>
      <c r="H283" s="36" t="s">
        <v>36</v>
      </c>
      <c r="I283" s="37"/>
      <c r="J283" s="36" t="s">
        <v>64</v>
      </c>
      <c r="K283" s="36" t="s">
        <v>50</v>
      </c>
      <c r="L283" s="36" t="s">
        <v>93</v>
      </c>
      <c r="M283" s="36" t="s">
        <v>40</v>
      </c>
      <c r="N283" s="36" t="s">
        <v>41</v>
      </c>
      <c r="O283" s="37"/>
      <c r="P283" s="36" t="s">
        <v>41</v>
      </c>
      <c r="Q283" s="37"/>
      <c r="R283" s="36" t="s">
        <v>41</v>
      </c>
      <c r="S283" s="37"/>
      <c r="T283" s="36" t="s">
        <v>105</v>
      </c>
      <c r="U283" s="36" t="s">
        <v>96</v>
      </c>
      <c r="V283" s="36" t="s">
        <v>1123</v>
      </c>
      <c r="W283" s="36" t="s">
        <v>1124</v>
      </c>
      <c r="X283" s="36" t="s">
        <v>1125</v>
      </c>
    </row>
    <row r="284" spans="1:24" hidden="1" x14ac:dyDescent="0.2">
      <c r="A284" s="35" t="s">
        <v>1126</v>
      </c>
      <c r="B284" s="36" t="s">
        <v>33</v>
      </c>
      <c r="C284" s="36" t="s">
        <v>85</v>
      </c>
      <c r="D284" s="36" t="s">
        <v>2</v>
      </c>
      <c r="E284" s="36" t="s">
        <v>2</v>
      </c>
      <c r="F284" s="36" t="s">
        <v>3</v>
      </c>
      <c r="G284" s="36" t="s">
        <v>68</v>
      </c>
      <c r="H284" s="36" t="s">
        <v>36</v>
      </c>
      <c r="I284" s="37"/>
      <c r="J284" s="36" t="s">
        <v>37</v>
      </c>
      <c r="K284" s="36" t="s">
        <v>76</v>
      </c>
      <c r="L284" s="36" t="s">
        <v>104</v>
      </c>
      <c r="M284" s="36" t="s">
        <v>40</v>
      </c>
      <c r="N284" s="36" t="s">
        <v>41</v>
      </c>
      <c r="O284" s="37"/>
      <c r="P284" s="36" t="s">
        <v>41</v>
      </c>
      <c r="Q284" s="37"/>
      <c r="R284" s="36" t="s">
        <v>42</v>
      </c>
      <c r="S284" s="37"/>
      <c r="T284" s="36" t="s">
        <v>89</v>
      </c>
      <c r="U284" s="36" t="s">
        <v>44</v>
      </c>
      <c r="V284" s="37"/>
      <c r="W284" s="36" t="s">
        <v>53</v>
      </c>
      <c r="X284" s="36" t="s">
        <v>1127</v>
      </c>
    </row>
    <row r="285" spans="1:24" hidden="1" x14ac:dyDescent="0.2">
      <c r="A285" s="35" t="s">
        <v>1128</v>
      </c>
      <c r="B285" s="36" t="s">
        <v>47</v>
      </c>
      <c r="C285" s="36" t="s">
        <v>82</v>
      </c>
      <c r="D285" s="36" t="s">
        <v>2</v>
      </c>
      <c r="E285" s="36" t="s">
        <v>3</v>
      </c>
      <c r="F285" s="36" t="s">
        <v>3</v>
      </c>
      <c r="G285" s="36" t="s">
        <v>68</v>
      </c>
      <c r="H285" s="36" t="s">
        <v>36</v>
      </c>
      <c r="I285" s="37"/>
      <c r="J285" s="36" t="s">
        <v>64</v>
      </c>
      <c r="K285" s="36" t="s">
        <v>79</v>
      </c>
      <c r="L285" s="36" t="s">
        <v>104</v>
      </c>
      <c r="M285" s="36" t="s">
        <v>40</v>
      </c>
      <c r="N285" s="36" t="s">
        <v>41</v>
      </c>
      <c r="O285" s="37"/>
      <c r="P285" s="36" t="s">
        <v>41</v>
      </c>
      <c r="Q285" s="37"/>
      <c r="R285" s="36" t="s">
        <v>42</v>
      </c>
      <c r="S285" s="37"/>
      <c r="T285" s="36" t="s">
        <v>43</v>
      </c>
      <c r="U285" s="36" t="s">
        <v>44</v>
      </c>
      <c r="V285" s="37"/>
      <c r="W285" s="36" t="s">
        <v>45</v>
      </c>
      <c r="X285" s="36" t="s">
        <v>1129</v>
      </c>
    </row>
    <row r="286" spans="1:24" hidden="1" x14ac:dyDescent="0.2">
      <c r="A286" s="35" t="s">
        <v>1130</v>
      </c>
      <c r="B286" s="36" t="s">
        <v>47</v>
      </c>
      <c r="C286" s="36" t="s">
        <v>73</v>
      </c>
      <c r="D286" s="36" t="s">
        <v>2</v>
      </c>
      <c r="E286" s="36" t="s">
        <v>2</v>
      </c>
      <c r="F286" s="36" t="s">
        <v>1</v>
      </c>
      <c r="G286" s="36" t="s">
        <v>68</v>
      </c>
      <c r="H286" s="36" t="s">
        <v>36</v>
      </c>
      <c r="I286" s="37"/>
      <c r="J286" s="36" t="s">
        <v>37</v>
      </c>
      <c r="K286" s="36" t="s">
        <v>50</v>
      </c>
      <c r="L286" s="36" t="s">
        <v>39</v>
      </c>
      <c r="M286" s="36" t="s">
        <v>40</v>
      </c>
      <c r="N286" s="36" t="s">
        <v>41</v>
      </c>
      <c r="O286" s="37"/>
      <c r="P286" s="36" t="s">
        <v>41</v>
      </c>
      <c r="Q286" s="37"/>
      <c r="R286" s="36" t="s">
        <v>42</v>
      </c>
      <c r="S286" s="37"/>
      <c r="T286" s="36" t="s">
        <v>58</v>
      </c>
      <c r="U286" s="36" t="s">
        <v>74</v>
      </c>
      <c r="V286" s="37"/>
      <c r="W286" s="36" t="s">
        <v>60</v>
      </c>
      <c r="X286" s="36" t="s">
        <v>1131</v>
      </c>
    </row>
    <row r="287" spans="1:24" hidden="1" x14ac:dyDescent="0.2">
      <c r="A287" s="35" t="s">
        <v>1132</v>
      </c>
      <c r="B287" s="36" t="s">
        <v>47</v>
      </c>
      <c r="C287" s="36" t="s">
        <v>73</v>
      </c>
      <c r="D287" s="36" t="s">
        <v>2</v>
      </c>
      <c r="E287" s="36" t="s">
        <v>1</v>
      </c>
      <c r="F287" s="36" t="s">
        <v>1</v>
      </c>
      <c r="G287" s="36" t="s">
        <v>55</v>
      </c>
      <c r="H287" s="36" t="s">
        <v>36</v>
      </c>
      <c r="I287" s="37"/>
      <c r="J287" s="36" t="s">
        <v>64</v>
      </c>
      <c r="K287" s="36" t="s">
        <v>50</v>
      </c>
      <c r="L287" s="36" t="s">
        <v>39</v>
      </c>
      <c r="M287" s="36" t="s">
        <v>40</v>
      </c>
      <c r="N287" s="36" t="s">
        <v>41</v>
      </c>
      <c r="O287" s="37"/>
      <c r="P287" s="36" t="s">
        <v>41</v>
      </c>
      <c r="Q287" s="37"/>
      <c r="R287" s="36" t="s">
        <v>42</v>
      </c>
      <c r="S287" s="37"/>
      <c r="T287" s="36" t="s">
        <v>58</v>
      </c>
      <c r="U287" s="36" t="s">
        <v>44</v>
      </c>
      <c r="V287" s="37"/>
      <c r="W287" s="36" t="s">
        <v>45</v>
      </c>
      <c r="X287" s="36" t="s">
        <v>1133</v>
      </c>
    </row>
    <row r="288" spans="1:24" hidden="1" x14ac:dyDescent="0.2">
      <c r="A288" s="35" t="s">
        <v>1134</v>
      </c>
      <c r="B288" s="36" t="s">
        <v>47</v>
      </c>
      <c r="C288" s="36" t="s">
        <v>73</v>
      </c>
      <c r="D288" s="36" t="s">
        <v>2</v>
      </c>
      <c r="E288" s="36" t="s">
        <v>1</v>
      </c>
      <c r="F288" s="36" t="s">
        <v>1</v>
      </c>
      <c r="G288" s="36" t="s">
        <v>55</v>
      </c>
      <c r="H288" s="36" t="s">
        <v>36</v>
      </c>
      <c r="I288" s="37"/>
      <c r="J288" s="36" t="s">
        <v>37</v>
      </c>
      <c r="K288" s="36" t="s">
        <v>57</v>
      </c>
      <c r="L288" s="36" t="s">
        <v>39</v>
      </c>
      <c r="M288" s="36" t="s">
        <v>40</v>
      </c>
      <c r="N288" s="36" t="s">
        <v>41</v>
      </c>
      <c r="O288" s="37"/>
      <c r="P288" s="36" t="s">
        <v>41</v>
      </c>
      <c r="Q288" s="37"/>
      <c r="R288" s="36" t="s">
        <v>42</v>
      </c>
      <c r="S288" s="37"/>
      <c r="T288" s="36" t="s">
        <v>52</v>
      </c>
      <c r="U288" s="36" t="s">
        <v>44</v>
      </c>
      <c r="V288" s="37"/>
      <c r="W288" s="36" t="s">
        <v>60</v>
      </c>
      <c r="X288" s="36" t="s">
        <v>1135</v>
      </c>
    </row>
    <row r="289" spans="1:24" hidden="1" x14ac:dyDescent="0.2">
      <c r="A289" s="35" t="s">
        <v>1136</v>
      </c>
      <c r="B289" s="36" t="s">
        <v>33</v>
      </c>
      <c r="C289" s="36" t="s">
        <v>147</v>
      </c>
      <c r="D289" s="36" t="s">
        <v>3</v>
      </c>
      <c r="E289" s="36" t="s">
        <v>2</v>
      </c>
      <c r="F289" s="36" t="s">
        <v>91</v>
      </c>
      <c r="G289" s="36" t="s">
        <v>35</v>
      </c>
      <c r="H289" s="36" t="s">
        <v>48</v>
      </c>
      <c r="I289" s="36" t="s">
        <v>1137</v>
      </c>
      <c r="J289" s="36" t="s">
        <v>37</v>
      </c>
      <c r="K289" s="36" t="s">
        <v>129</v>
      </c>
      <c r="L289" s="36" t="s">
        <v>51</v>
      </c>
      <c r="M289" s="36" t="s">
        <v>40</v>
      </c>
      <c r="N289" s="36" t="s">
        <v>41</v>
      </c>
      <c r="O289" s="37"/>
      <c r="P289" s="36" t="s">
        <v>41</v>
      </c>
      <c r="Q289" s="37"/>
      <c r="R289" s="36" t="s">
        <v>41</v>
      </c>
      <c r="S289" s="37"/>
      <c r="T289" s="36" t="s">
        <v>114</v>
      </c>
      <c r="U289" s="36" t="s">
        <v>74</v>
      </c>
      <c r="V289" s="37"/>
      <c r="W289" s="36" t="s">
        <v>53</v>
      </c>
      <c r="X289" s="36" t="s">
        <v>1138</v>
      </c>
    </row>
    <row r="290" spans="1:24" hidden="1" x14ac:dyDescent="0.2">
      <c r="A290" s="35" t="s">
        <v>1139</v>
      </c>
      <c r="B290" s="36" t="s">
        <v>47</v>
      </c>
      <c r="C290" s="36" t="s">
        <v>85</v>
      </c>
      <c r="D290" s="36" t="s">
        <v>1</v>
      </c>
      <c r="E290" s="36" t="s">
        <v>1</v>
      </c>
      <c r="F290" s="36" t="s">
        <v>2</v>
      </c>
      <c r="G290" s="36" t="s">
        <v>63</v>
      </c>
      <c r="H290" s="36" t="s">
        <v>36</v>
      </c>
      <c r="I290" s="37"/>
      <c r="J290" s="36" t="s">
        <v>37</v>
      </c>
      <c r="K290" s="36" t="s">
        <v>50</v>
      </c>
      <c r="L290" s="36" t="s">
        <v>39</v>
      </c>
      <c r="M290" s="36" t="s">
        <v>40</v>
      </c>
      <c r="N290" s="36" t="s">
        <v>41</v>
      </c>
      <c r="O290" s="37"/>
      <c r="P290" s="36" t="s">
        <v>41</v>
      </c>
      <c r="Q290" s="37"/>
      <c r="R290" s="36" t="s">
        <v>42</v>
      </c>
      <c r="S290" s="37"/>
      <c r="T290" s="36" t="s">
        <v>58</v>
      </c>
      <c r="U290" s="36" t="s">
        <v>74</v>
      </c>
      <c r="V290" s="37"/>
      <c r="W290" s="36" t="s">
        <v>45</v>
      </c>
      <c r="X290" s="36" t="s">
        <v>1140</v>
      </c>
    </row>
    <row r="291" spans="1:24" hidden="1" x14ac:dyDescent="0.2">
      <c r="A291" s="35" t="s">
        <v>1141</v>
      </c>
      <c r="B291" s="36" t="s">
        <v>47</v>
      </c>
      <c r="C291" s="36" t="s">
        <v>147</v>
      </c>
      <c r="D291" s="36" t="s">
        <v>1</v>
      </c>
      <c r="E291" s="36" t="s">
        <v>2</v>
      </c>
      <c r="F291" s="36" t="s">
        <v>3</v>
      </c>
      <c r="G291" s="36" t="s">
        <v>68</v>
      </c>
      <c r="H291" s="36" t="s">
        <v>36</v>
      </c>
      <c r="I291" s="36" t="s">
        <v>1142</v>
      </c>
      <c r="J291" s="36" t="s">
        <v>37</v>
      </c>
      <c r="K291" s="36" t="s">
        <v>57</v>
      </c>
      <c r="L291" s="36" t="s">
        <v>39</v>
      </c>
      <c r="M291" s="36" t="s">
        <v>100</v>
      </c>
      <c r="N291" s="36" t="s">
        <v>41</v>
      </c>
      <c r="O291" s="36" t="s">
        <v>1143</v>
      </c>
      <c r="P291" s="36" t="s">
        <v>41</v>
      </c>
      <c r="Q291" s="36" t="s">
        <v>1144</v>
      </c>
      <c r="R291" s="36" t="s">
        <v>42</v>
      </c>
      <c r="S291" s="36" t="s">
        <v>1145</v>
      </c>
      <c r="T291" s="36" t="s">
        <v>58</v>
      </c>
      <c r="U291" s="36" t="s">
        <v>44</v>
      </c>
      <c r="V291" s="36" t="s">
        <v>1146</v>
      </c>
      <c r="W291" s="36" t="s">
        <v>106</v>
      </c>
      <c r="X291" s="36" t="s">
        <v>1147</v>
      </c>
    </row>
    <row r="292" spans="1:24" hidden="1" x14ac:dyDescent="0.2">
      <c r="A292" s="35" t="s">
        <v>1148</v>
      </c>
      <c r="B292" s="36" t="s">
        <v>47</v>
      </c>
      <c r="C292" s="36" t="s">
        <v>73</v>
      </c>
      <c r="D292" s="36" t="s">
        <v>3</v>
      </c>
      <c r="E292" s="36" t="s">
        <v>2</v>
      </c>
      <c r="F292" s="36" t="s">
        <v>2</v>
      </c>
      <c r="G292" s="36" t="s">
        <v>63</v>
      </c>
      <c r="H292" s="36" t="s">
        <v>36</v>
      </c>
      <c r="I292" s="37"/>
      <c r="J292" s="36" t="s">
        <v>37</v>
      </c>
      <c r="K292" s="36" t="s">
        <v>79</v>
      </c>
      <c r="L292" s="36" t="s">
        <v>80</v>
      </c>
      <c r="M292" s="36" t="s">
        <v>65</v>
      </c>
      <c r="N292" s="36" t="s">
        <v>41</v>
      </c>
      <c r="O292" s="37"/>
      <c r="P292" s="36" t="s">
        <v>41</v>
      </c>
      <c r="Q292" s="37"/>
      <c r="R292" s="36" t="s">
        <v>42</v>
      </c>
      <c r="S292" s="37"/>
      <c r="T292" s="36" t="s">
        <v>58</v>
      </c>
      <c r="U292" s="36" t="s">
        <v>44</v>
      </c>
      <c r="V292" s="37"/>
      <c r="W292" s="36" t="s">
        <v>106</v>
      </c>
      <c r="X292" s="36" t="s">
        <v>1149</v>
      </c>
    </row>
    <row r="293" spans="1:24" hidden="1" x14ac:dyDescent="0.2">
      <c r="A293" s="35" t="s">
        <v>1150</v>
      </c>
      <c r="B293" s="36" t="s">
        <v>47</v>
      </c>
      <c r="C293" s="36" t="s">
        <v>73</v>
      </c>
      <c r="D293" s="36" t="s">
        <v>2</v>
      </c>
      <c r="E293" s="36" t="s">
        <v>2</v>
      </c>
      <c r="F293" s="36" t="s">
        <v>2</v>
      </c>
      <c r="G293" s="36" t="s">
        <v>63</v>
      </c>
      <c r="H293" s="36" t="s">
        <v>36</v>
      </c>
      <c r="I293" s="37"/>
      <c r="J293" s="36" t="s">
        <v>64</v>
      </c>
      <c r="K293" s="36" t="s">
        <v>57</v>
      </c>
      <c r="L293" s="36" t="s">
        <v>51</v>
      </c>
      <c r="M293" s="36" t="s">
        <v>40</v>
      </c>
      <c r="N293" s="36" t="s">
        <v>41</v>
      </c>
      <c r="O293" s="37"/>
      <c r="P293" s="36" t="s">
        <v>41</v>
      </c>
      <c r="Q293" s="37"/>
      <c r="R293" s="36" t="s">
        <v>42</v>
      </c>
      <c r="S293" s="37"/>
      <c r="T293" s="36" t="s">
        <v>114</v>
      </c>
      <c r="U293" s="36" t="s">
        <v>44</v>
      </c>
      <c r="V293" s="37"/>
      <c r="W293" s="36" t="s">
        <v>106</v>
      </c>
      <c r="X293" s="36" t="s">
        <v>1151</v>
      </c>
    </row>
    <row r="294" spans="1:24" hidden="1" x14ac:dyDescent="0.2">
      <c r="A294" s="35" t="s">
        <v>1152</v>
      </c>
      <c r="B294" s="36" t="s">
        <v>33</v>
      </c>
      <c r="C294" s="36" t="s">
        <v>82</v>
      </c>
      <c r="D294" s="36" t="s">
        <v>3</v>
      </c>
      <c r="E294" s="36" t="s">
        <v>3</v>
      </c>
      <c r="F294" s="36" t="s">
        <v>3</v>
      </c>
      <c r="G294" s="36" t="s">
        <v>68</v>
      </c>
      <c r="H294" s="36" t="s">
        <v>36</v>
      </c>
      <c r="I294" s="37"/>
      <c r="J294" s="36" t="s">
        <v>64</v>
      </c>
      <c r="K294" s="36" t="s">
        <v>57</v>
      </c>
      <c r="L294" s="36" t="s">
        <v>39</v>
      </c>
      <c r="M294" s="36" t="s">
        <v>65</v>
      </c>
      <c r="N294" s="36" t="s">
        <v>41</v>
      </c>
      <c r="O294" s="37"/>
      <c r="P294" s="36" t="s">
        <v>41</v>
      </c>
      <c r="Q294" s="37"/>
      <c r="R294" s="36" t="s">
        <v>42</v>
      </c>
      <c r="S294" s="37"/>
      <c r="T294" s="36" t="s">
        <v>43</v>
      </c>
      <c r="U294" s="36" t="s">
        <v>74</v>
      </c>
      <c r="V294" s="37"/>
      <c r="W294" s="36" t="s">
        <v>45</v>
      </c>
      <c r="X294" s="36" t="s">
        <v>1153</v>
      </c>
    </row>
    <row r="295" spans="1:24" hidden="1" x14ac:dyDescent="0.2">
      <c r="A295" s="35" t="s">
        <v>1154</v>
      </c>
      <c r="B295" s="36" t="s">
        <v>33</v>
      </c>
      <c r="C295" s="36" t="s">
        <v>82</v>
      </c>
      <c r="D295" s="36" t="s">
        <v>3</v>
      </c>
      <c r="E295" s="36" t="s">
        <v>3</v>
      </c>
      <c r="F295" s="36" t="s">
        <v>3</v>
      </c>
      <c r="G295" s="36" t="s">
        <v>35</v>
      </c>
      <c r="H295" s="36" t="s">
        <v>48</v>
      </c>
      <c r="I295" s="36" t="s">
        <v>1155</v>
      </c>
      <c r="J295" s="36" t="s">
        <v>1156</v>
      </c>
      <c r="K295" s="36" t="s">
        <v>38</v>
      </c>
      <c r="L295" s="36" t="s">
        <v>1157</v>
      </c>
      <c r="M295" s="36" t="s">
        <v>65</v>
      </c>
      <c r="N295" s="36" t="s">
        <v>41</v>
      </c>
      <c r="O295" s="37"/>
      <c r="P295" s="36" t="s">
        <v>41</v>
      </c>
      <c r="Q295" s="37"/>
      <c r="R295" s="36" t="s">
        <v>41</v>
      </c>
      <c r="S295" s="37"/>
      <c r="T295" s="36" t="s">
        <v>114</v>
      </c>
      <c r="U295" s="36" t="s">
        <v>44</v>
      </c>
      <c r="V295" s="37"/>
      <c r="W295" s="36" t="s">
        <v>53</v>
      </c>
      <c r="X295" s="36" t="s">
        <v>1158</v>
      </c>
    </row>
    <row r="296" spans="1:24" hidden="1" x14ac:dyDescent="0.2">
      <c r="A296" s="35" t="s">
        <v>1159</v>
      </c>
      <c r="B296" s="36" t="s">
        <v>47</v>
      </c>
      <c r="C296" s="36" t="s">
        <v>73</v>
      </c>
      <c r="D296" s="36" t="s">
        <v>91</v>
      </c>
      <c r="E296" s="36" t="s">
        <v>2</v>
      </c>
      <c r="F296" s="36" t="s">
        <v>3</v>
      </c>
      <c r="G296" s="36" t="s">
        <v>35</v>
      </c>
      <c r="H296" s="36" t="s">
        <v>36</v>
      </c>
      <c r="I296" s="37"/>
      <c r="J296" s="36" t="s">
        <v>37</v>
      </c>
      <c r="K296" s="36" t="s">
        <v>1160</v>
      </c>
      <c r="L296" s="36" t="s">
        <v>130</v>
      </c>
      <c r="M296" s="36" t="s">
        <v>40</v>
      </c>
      <c r="N296" s="36" t="s">
        <v>41</v>
      </c>
      <c r="O296" s="37"/>
      <c r="P296" s="36" t="s">
        <v>41</v>
      </c>
      <c r="Q296" s="37"/>
      <c r="R296" s="36" t="s">
        <v>41</v>
      </c>
      <c r="S296" s="37"/>
      <c r="T296" s="36" t="s">
        <v>105</v>
      </c>
      <c r="U296" s="36" t="s">
        <v>44</v>
      </c>
      <c r="V296" s="37"/>
      <c r="W296" s="36" t="s">
        <v>77</v>
      </c>
      <c r="X296" s="36" t="s">
        <v>1161</v>
      </c>
    </row>
    <row r="297" spans="1:24" hidden="1" x14ac:dyDescent="0.2">
      <c r="A297" s="35" t="s">
        <v>1162</v>
      </c>
      <c r="B297" s="36" t="s">
        <v>47</v>
      </c>
      <c r="C297" s="36" t="s">
        <v>73</v>
      </c>
      <c r="D297" s="36" t="s">
        <v>2</v>
      </c>
      <c r="E297" s="36" t="s">
        <v>1</v>
      </c>
      <c r="F297" s="36" t="s">
        <v>2</v>
      </c>
      <c r="G297" s="36" t="s">
        <v>63</v>
      </c>
      <c r="H297" s="36" t="s">
        <v>36</v>
      </c>
      <c r="I297" s="37"/>
      <c r="J297" s="36" t="s">
        <v>37</v>
      </c>
      <c r="K297" s="36" t="s">
        <v>38</v>
      </c>
      <c r="L297" s="36" t="s">
        <v>39</v>
      </c>
      <c r="M297" s="36" t="s">
        <v>65</v>
      </c>
      <c r="N297" s="36" t="s">
        <v>41</v>
      </c>
      <c r="O297" s="37"/>
      <c r="P297" s="36" t="s">
        <v>41</v>
      </c>
      <c r="Q297" s="37"/>
      <c r="R297" s="36" t="s">
        <v>42</v>
      </c>
      <c r="S297" s="37"/>
      <c r="T297" s="36" t="s">
        <v>58</v>
      </c>
      <c r="U297" s="36" t="s">
        <v>44</v>
      </c>
      <c r="V297" s="37"/>
      <c r="W297" s="36" t="s">
        <v>45</v>
      </c>
      <c r="X297" s="36" t="s">
        <v>1163</v>
      </c>
    </row>
    <row r="298" spans="1:24" hidden="1" x14ac:dyDescent="0.2">
      <c r="A298" s="35" t="s">
        <v>1164</v>
      </c>
      <c r="B298" s="36" t="s">
        <v>47</v>
      </c>
      <c r="C298" s="36" t="s">
        <v>147</v>
      </c>
      <c r="D298" s="36" t="s">
        <v>2</v>
      </c>
      <c r="E298" s="36" t="s">
        <v>2</v>
      </c>
      <c r="F298" s="36" t="s">
        <v>2</v>
      </c>
      <c r="G298" s="36" t="s">
        <v>68</v>
      </c>
      <c r="H298" s="36" t="s">
        <v>36</v>
      </c>
      <c r="I298" s="37"/>
      <c r="J298" s="36" t="s">
        <v>64</v>
      </c>
      <c r="K298" s="36" t="s">
        <v>57</v>
      </c>
      <c r="L298" s="36" t="s">
        <v>39</v>
      </c>
      <c r="M298" s="36" t="s">
        <v>40</v>
      </c>
      <c r="N298" s="36" t="s">
        <v>41</v>
      </c>
      <c r="O298" s="37"/>
      <c r="P298" s="36" t="s">
        <v>41</v>
      </c>
      <c r="Q298" s="37"/>
      <c r="R298" s="36" t="s">
        <v>42</v>
      </c>
      <c r="S298" s="37"/>
      <c r="T298" s="36" t="s">
        <v>58</v>
      </c>
      <c r="U298" s="36" t="s">
        <v>44</v>
      </c>
      <c r="V298" s="37"/>
      <c r="W298" s="36" t="s">
        <v>53</v>
      </c>
      <c r="X298" s="36" t="s">
        <v>551</v>
      </c>
    </row>
    <row r="299" spans="1:24" hidden="1" x14ac:dyDescent="0.2">
      <c r="A299" s="35" t="s">
        <v>1165</v>
      </c>
      <c r="B299" s="36" t="s">
        <v>47</v>
      </c>
      <c r="C299" s="36" t="s">
        <v>73</v>
      </c>
      <c r="D299" s="36" t="s">
        <v>2</v>
      </c>
      <c r="E299" s="36" t="s">
        <v>1</v>
      </c>
      <c r="F299" s="36" t="s">
        <v>1</v>
      </c>
      <c r="G299" s="36" t="s">
        <v>63</v>
      </c>
      <c r="H299" s="36" t="s">
        <v>36</v>
      </c>
      <c r="I299" s="37"/>
      <c r="J299" s="36" t="s">
        <v>64</v>
      </c>
      <c r="K299" s="36" t="s">
        <v>50</v>
      </c>
      <c r="L299" s="36" t="s">
        <v>104</v>
      </c>
      <c r="M299" s="36" t="s">
        <v>40</v>
      </c>
      <c r="N299" s="36" t="s">
        <v>41</v>
      </c>
      <c r="O299" s="37"/>
      <c r="P299" s="36" t="s">
        <v>41</v>
      </c>
      <c r="Q299" s="37"/>
      <c r="R299" s="36" t="s">
        <v>42</v>
      </c>
      <c r="S299" s="37"/>
      <c r="T299" s="36" t="s">
        <v>58</v>
      </c>
      <c r="U299" s="36" t="s">
        <v>44</v>
      </c>
      <c r="V299" s="37"/>
      <c r="W299" s="36" t="s">
        <v>260</v>
      </c>
      <c r="X299" s="36" t="s">
        <v>1166</v>
      </c>
    </row>
    <row r="300" spans="1:24" hidden="1" x14ac:dyDescent="0.2">
      <c r="A300" s="35" t="s">
        <v>1167</v>
      </c>
      <c r="B300" s="36" t="s">
        <v>47</v>
      </c>
      <c r="C300" s="36" t="s">
        <v>99</v>
      </c>
      <c r="D300" s="36" t="s">
        <v>3</v>
      </c>
      <c r="E300" s="36" t="s">
        <v>3</v>
      </c>
      <c r="F300" s="36" t="s">
        <v>3</v>
      </c>
      <c r="G300" s="36" t="s">
        <v>35</v>
      </c>
      <c r="H300" s="36" t="s">
        <v>36</v>
      </c>
      <c r="I300" s="37"/>
      <c r="J300" s="36" t="s">
        <v>37</v>
      </c>
      <c r="K300" s="36" t="s">
        <v>714</v>
      </c>
      <c r="L300" s="36" t="s">
        <v>39</v>
      </c>
      <c r="M300" s="36" t="s">
        <v>40</v>
      </c>
      <c r="N300" s="36" t="s">
        <v>41</v>
      </c>
      <c r="O300" s="37"/>
      <c r="P300" s="36" t="s">
        <v>41</v>
      </c>
      <c r="Q300" s="37"/>
      <c r="R300" s="36" t="s">
        <v>42</v>
      </c>
      <c r="S300" s="37"/>
      <c r="T300" s="36" t="s">
        <v>105</v>
      </c>
      <c r="U300" s="36" t="s">
        <v>74</v>
      </c>
      <c r="V300" s="37"/>
      <c r="W300" s="36" t="s">
        <v>53</v>
      </c>
      <c r="X300" s="36" t="s">
        <v>1168</v>
      </c>
    </row>
    <row r="301" spans="1:24" hidden="1" x14ac:dyDescent="0.2">
      <c r="A301" s="35" t="s">
        <v>1169</v>
      </c>
      <c r="B301" s="36" t="s">
        <v>33</v>
      </c>
      <c r="C301" s="36" t="s">
        <v>73</v>
      </c>
      <c r="D301" s="36" t="s">
        <v>3</v>
      </c>
      <c r="E301" s="36" t="s">
        <v>2</v>
      </c>
      <c r="F301" s="36" t="s">
        <v>3</v>
      </c>
      <c r="G301" s="36" t="s">
        <v>68</v>
      </c>
      <c r="H301" s="36" t="s">
        <v>36</v>
      </c>
      <c r="I301" s="37"/>
      <c r="J301" s="36" t="s">
        <v>64</v>
      </c>
      <c r="K301" s="36" t="s">
        <v>79</v>
      </c>
      <c r="L301" s="36" t="s">
        <v>104</v>
      </c>
      <c r="M301" s="36" t="s">
        <v>71</v>
      </c>
      <c r="N301" s="36" t="s">
        <v>41</v>
      </c>
      <c r="O301" s="37"/>
      <c r="P301" s="36" t="s">
        <v>41</v>
      </c>
      <c r="Q301" s="37"/>
      <c r="R301" s="36" t="s">
        <v>42</v>
      </c>
      <c r="S301" s="37"/>
      <c r="T301" s="36" t="s">
        <v>52</v>
      </c>
      <c r="U301" s="36" t="s">
        <v>44</v>
      </c>
      <c r="V301" s="37"/>
      <c r="W301" s="36" t="s">
        <v>53</v>
      </c>
      <c r="X301" s="36" t="s">
        <v>1170</v>
      </c>
    </row>
    <row r="302" spans="1:24" hidden="1" x14ac:dyDescent="0.2">
      <c r="A302" s="35" t="s">
        <v>1171</v>
      </c>
      <c r="B302" s="36" t="s">
        <v>47</v>
      </c>
      <c r="C302" s="36" t="s">
        <v>147</v>
      </c>
      <c r="D302" s="36" t="s">
        <v>3</v>
      </c>
      <c r="E302" s="36" t="s">
        <v>3</v>
      </c>
      <c r="F302" s="36" t="s">
        <v>3</v>
      </c>
      <c r="G302" s="36" t="s">
        <v>35</v>
      </c>
      <c r="H302" s="36" t="s">
        <v>36</v>
      </c>
      <c r="I302" s="37"/>
      <c r="J302" s="36" t="s">
        <v>64</v>
      </c>
      <c r="K302" s="36" t="s">
        <v>50</v>
      </c>
      <c r="L302" s="36" t="s">
        <v>39</v>
      </c>
      <c r="M302" s="36" t="s">
        <v>40</v>
      </c>
      <c r="N302" s="36" t="s">
        <v>41</v>
      </c>
      <c r="O302" s="37"/>
      <c r="P302" s="36" t="s">
        <v>41</v>
      </c>
      <c r="Q302" s="37"/>
      <c r="R302" s="36" t="s">
        <v>42</v>
      </c>
      <c r="S302" s="37"/>
      <c r="T302" s="36" t="s">
        <v>58</v>
      </c>
      <c r="U302" s="36" t="s">
        <v>44</v>
      </c>
      <c r="V302" s="37"/>
      <c r="W302" s="36" t="s">
        <v>45</v>
      </c>
      <c r="X302" s="36" t="s">
        <v>1172</v>
      </c>
    </row>
    <row r="303" spans="1:24" hidden="1" x14ac:dyDescent="0.2">
      <c r="A303" s="35" t="s">
        <v>1173</v>
      </c>
      <c r="B303" s="36" t="s">
        <v>47</v>
      </c>
      <c r="C303" s="36" t="s">
        <v>85</v>
      </c>
      <c r="D303" s="36" t="s">
        <v>3</v>
      </c>
      <c r="E303" s="36" t="s">
        <v>2</v>
      </c>
      <c r="F303" s="36" t="s">
        <v>2</v>
      </c>
      <c r="G303" s="36" t="s">
        <v>63</v>
      </c>
      <c r="H303" s="36" t="s">
        <v>36</v>
      </c>
      <c r="I303" s="37"/>
      <c r="J303" s="36" t="s">
        <v>37</v>
      </c>
      <c r="K303" s="36" t="s">
        <v>79</v>
      </c>
      <c r="L303" s="36" t="s">
        <v>104</v>
      </c>
      <c r="M303" s="36" t="s">
        <v>1174</v>
      </c>
      <c r="N303" s="36" t="s">
        <v>41</v>
      </c>
      <c r="O303" s="37"/>
      <c r="P303" s="36" t="s">
        <v>41</v>
      </c>
      <c r="Q303" s="37"/>
      <c r="R303" s="36" t="s">
        <v>42</v>
      </c>
      <c r="S303" s="37"/>
      <c r="T303" s="36" t="s">
        <v>58</v>
      </c>
      <c r="U303" s="36" t="s">
        <v>74</v>
      </c>
      <c r="V303" s="37"/>
      <c r="W303" s="36" t="s">
        <v>106</v>
      </c>
      <c r="X303" s="36" t="s">
        <v>1175</v>
      </c>
    </row>
    <row r="304" spans="1:24" hidden="1" x14ac:dyDescent="0.2">
      <c r="A304" s="35" t="s">
        <v>1176</v>
      </c>
      <c r="B304" s="36" t="s">
        <v>47</v>
      </c>
      <c r="C304" s="36" t="s">
        <v>73</v>
      </c>
      <c r="D304" s="36" t="s">
        <v>2</v>
      </c>
      <c r="E304" s="36" t="s">
        <v>2</v>
      </c>
      <c r="F304" s="36" t="s">
        <v>2</v>
      </c>
      <c r="G304" s="36" t="s">
        <v>63</v>
      </c>
      <c r="H304" s="36" t="s">
        <v>36</v>
      </c>
      <c r="I304" s="37"/>
      <c r="J304" s="36" t="s">
        <v>64</v>
      </c>
      <c r="K304" s="36" t="s">
        <v>50</v>
      </c>
      <c r="L304" s="36" t="s">
        <v>51</v>
      </c>
      <c r="M304" s="36" t="s">
        <v>65</v>
      </c>
      <c r="N304" s="36" t="s">
        <v>41</v>
      </c>
      <c r="O304" s="37"/>
      <c r="P304" s="36" t="s">
        <v>41</v>
      </c>
      <c r="Q304" s="37"/>
      <c r="R304" s="36" t="s">
        <v>42</v>
      </c>
      <c r="S304" s="37"/>
      <c r="T304" s="36" t="s">
        <v>58</v>
      </c>
      <c r="U304" s="36" t="s">
        <v>59</v>
      </c>
      <c r="V304" s="37"/>
      <c r="W304" s="36" t="s">
        <v>53</v>
      </c>
      <c r="X304" s="36" t="s">
        <v>1177</v>
      </c>
    </row>
    <row r="305" spans="1:24" hidden="1" x14ac:dyDescent="0.2">
      <c r="A305" s="35" t="s">
        <v>1178</v>
      </c>
      <c r="B305" s="36" t="s">
        <v>47</v>
      </c>
      <c r="C305" s="36" t="s">
        <v>99</v>
      </c>
      <c r="D305" s="36" t="s">
        <v>1</v>
      </c>
      <c r="E305" s="36" t="s">
        <v>2</v>
      </c>
      <c r="F305" s="36" t="s">
        <v>2</v>
      </c>
      <c r="G305" s="36" t="s">
        <v>63</v>
      </c>
      <c r="H305" s="36" t="s">
        <v>36</v>
      </c>
      <c r="I305" s="37"/>
      <c r="J305" s="36" t="s">
        <v>56</v>
      </c>
      <c r="K305" s="36" t="s">
        <v>76</v>
      </c>
      <c r="L305" s="36" t="s">
        <v>80</v>
      </c>
      <c r="M305" s="36" t="s">
        <v>647</v>
      </c>
      <c r="N305" s="36" t="s">
        <v>41</v>
      </c>
      <c r="O305" s="37"/>
      <c r="P305" s="36" t="s">
        <v>41</v>
      </c>
      <c r="Q305" s="37"/>
      <c r="R305" s="36" t="s">
        <v>42</v>
      </c>
      <c r="S305" s="37"/>
      <c r="T305" s="36" t="s">
        <v>58</v>
      </c>
      <c r="U305" s="36" t="s">
        <v>59</v>
      </c>
      <c r="V305" s="37"/>
      <c r="W305" s="36" t="s">
        <v>60</v>
      </c>
      <c r="X305" s="36" t="s">
        <v>1179</v>
      </c>
    </row>
    <row r="306" spans="1:24" hidden="1" x14ac:dyDescent="0.2">
      <c r="A306" s="35" t="s">
        <v>1180</v>
      </c>
      <c r="B306" s="36" t="s">
        <v>47</v>
      </c>
      <c r="C306" s="36" t="s">
        <v>147</v>
      </c>
      <c r="D306" s="36" t="s">
        <v>3</v>
      </c>
      <c r="E306" s="36" t="s">
        <v>3</v>
      </c>
      <c r="F306" s="36" t="s">
        <v>3</v>
      </c>
      <c r="G306" s="36" t="s">
        <v>68</v>
      </c>
      <c r="H306" s="36" t="s">
        <v>36</v>
      </c>
      <c r="I306" s="37"/>
      <c r="J306" s="36" t="s">
        <v>64</v>
      </c>
      <c r="K306" s="36" t="s">
        <v>50</v>
      </c>
      <c r="L306" s="36" t="s">
        <v>39</v>
      </c>
      <c r="M306" s="36" t="s">
        <v>40</v>
      </c>
      <c r="N306" s="36" t="s">
        <v>41</v>
      </c>
      <c r="O306" s="37"/>
      <c r="P306" s="36" t="s">
        <v>41</v>
      </c>
      <c r="Q306" s="37"/>
      <c r="R306" s="36" t="s">
        <v>42</v>
      </c>
      <c r="S306" s="37"/>
      <c r="T306" s="36" t="s">
        <v>58</v>
      </c>
      <c r="U306" s="36" t="s">
        <v>44</v>
      </c>
      <c r="V306" s="37"/>
      <c r="W306" s="36" t="s">
        <v>45</v>
      </c>
      <c r="X306" s="36" t="s">
        <v>1181</v>
      </c>
    </row>
    <row r="307" spans="1:24" hidden="1" x14ac:dyDescent="0.2">
      <c r="A307" s="35" t="s">
        <v>1182</v>
      </c>
      <c r="B307" s="36" t="s">
        <v>47</v>
      </c>
      <c r="C307" s="36" t="s">
        <v>147</v>
      </c>
      <c r="D307" s="36" t="s">
        <v>2</v>
      </c>
      <c r="E307" s="36" t="s">
        <v>2</v>
      </c>
      <c r="F307" s="36" t="s">
        <v>2</v>
      </c>
      <c r="G307" s="36" t="s">
        <v>63</v>
      </c>
      <c r="H307" s="36" t="s">
        <v>36</v>
      </c>
      <c r="I307" s="37"/>
      <c r="J307" s="36" t="s">
        <v>64</v>
      </c>
      <c r="K307" s="36" t="s">
        <v>50</v>
      </c>
      <c r="L307" s="36" t="s">
        <v>39</v>
      </c>
      <c r="M307" s="36" t="s">
        <v>40</v>
      </c>
      <c r="N307" s="36" t="s">
        <v>41</v>
      </c>
      <c r="O307" s="37"/>
      <c r="P307" s="36" t="s">
        <v>41</v>
      </c>
      <c r="Q307" s="37"/>
      <c r="R307" s="36" t="s">
        <v>42</v>
      </c>
      <c r="S307" s="37"/>
      <c r="T307" s="36" t="s">
        <v>52</v>
      </c>
      <c r="U307" s="36" t="s">
        <v>44</v>
      </c>
      <c r="V307" s="37"/>
      <c r="W307" s="36" t="s">
        <v>45</v>
      </c>
      <c r="X307" s="36" t="s">
        <v>1183</v>
      </c>
    </row>
    <row r="308" spans="1:24" hidden="1" x14ac:dyDescent="0.2">
      <c r="A308" s="35" t="s">
        <v>1184</v>
      </c>
      <c r="B308" s="36" t="s">
        <v>47</v>
      </c>
      <c r="C308" s="36" t="s">
        <v>147</v>
      </c>
      <c r="D308" s="36" t="s">
        <v>2</v>
      </c>
      <c r="E308" s="36" t="s">
        <v>3</v>
      </c>
      <c r="F308" s="36" t="s">
        <v>3</v>
      </c>
      <c r="G308" s="36" t="s">
        <v>68</v>
      </c>
      <c r="H308" s="36" t="s">
        <v>36</v>
      </c>
      <c r="I308" s="37"/>
      <c r="J308" s="36" t="s">
        <v>37</v>
      </c>
      <c r="K308" s="36" t="s">
        <v>129</v>
      </c>
      <c r="L308" s="36" t="s">
        <v>892</v>
      </c>
      <c r="M308" s="36" t="s">
        <v>65</v>
      </c>
      <c r="N308" s="36" t="s">
        <v>41</v>
      </c>
      <c r="O308" s="37"/>
      <c r="P308" s="36" t="s">
        <v>41</v>
      </c>
      <c r="Q308" s="37"/>
      <c r="R308" s="36" t="s">
        <v>42</v>
      </c>
      <c r="S308" s="37"/>
      <c r="T308" s="36" t="s">
        <v>52</v>
      </c>
      <c r="U308" s="36" t="s">
        <v>44</v>
      </c>
      <c r="V308" s="37"/>
      <c r="W308" s="36" t="s">
        <v>60</v>
      </c>
      <c r="X308" s="36" t="s">
        <v>1185</v>
      </c>
    </row>
    <row r="309" spans="1:24" hidden="1" x14ac:dyDescent="0.2">
      <c r="A309" s="35" t="s">
        <v>1186</v>
      </c>
      <c r="B309" s="36" t="s">
        <v>47</v>
      </c>
      <c r="C309" s="36" t="s">
        <v>73</v>
      </c>
      <c r="D309" s="36" t="s">
        <v>2</v>
      </c>
      <c r="E309" s="36" t="s">
        <v>2</v>
      </c>
      <c r="F309" s="36" t="s">
        <v>3</v>
      </c>
      <c r="G309" s="36" t="s">
        <v>63</v>
      </c>
      <c r="H309" s="36" t="s">
        <v>36</v>
      </c>
      <c r="I309" s="37"/>
      <c r="J309" s="36" t="s">
        <v>37</v>
      </c>
      <c r="K309" s="36" t="s">
        <v>79</v>
      </c>
      <c r="L309" s="36" t="s">
        <v>51</v>
      </c>
      <c r="M309" s="36" t="s">
        <v>65</v>
      </c>
      <c r="N309" s="36" t="s">
        <v>41</v>
      </c>
      <c r="O309" s="37"/>
      <c r="P309" s="36" t="s">
        <v>41</v>
      </c>
      <c r="Q309" s="37"/>
      <c r="R309" s="36" t="s">
        <v>42</v>
      </c>
      <c r="S309" s="37"/>
      <c r="T309" s="36" t="s">
        <v>43</v>
      </c>
      <c r="U309" s="36" t="s">
        <v>44</v>
      </c>
      <c r="V309" s="37"/>
      <c r="W309" s="36" t="s">
        <v>53</v>
      </c>
      <c r="X309" s="36" t="s">
        <v>1187</v>
      </c>
    </row>
    <row r="310" spans="1:24" hidden="1" x14ac:dyDescent="0.2">
      <c r="A310" s="35" t="s">
        <v>1188</v>
      </c>
      <c r="B310" s="36" t="s">
        <v>47</v>
      </c>
      <c r="C310" s="36" t="s">
        <v>147</v>
      </c>
      <c r="D310" s="36" t="s">
        <v>3</v>
      </c>
      <c r="E310" s="36" t="s">
        <v>3</v>
      </c>
      <c r="F310" s="36" t="s">
        <v>3</v>
      </c>
      <c r="G310" s="36" t="s">
        <v>63</v>
      </c>
      <c r="H310" s="36" t="s">
        <v>36</v>
      </c>
      <c r="I310" s="37"/>
      <c r="J310" s="36" t="s">
        <v>37</v>
      </c>
      <c r="K310" s="36" t="s">
        <v>57</v>
      </c>
      <c r="L310" s="36" t="s">
        <v>39</v>
      </c>
      <c r="M310" s="36" t="s">
        <v>40</v>
      </c>
      <c r="N310" s="36" t="s">
        <v>41</v>
      </c>
      <c r="O310" s="37"/>
      <c r="P310" s="36" t="s">
        <v>41</v>
      </c>
      <c r="Q310" s="37"/>
      <c r="R310" s="36" t="s">
        <v>42</v>
      </c>
      <c r="S310" s="37"/>
      <c r="T310" s="36" t="s">
        <v>58</v>
      </c>
      <c r="U310" s="36" t="s">
        <v>44</v>
      </c>
      <c r="V310" s="37"/>
      <c r="W310" s="36" t="s">
        <v>60</v>
      </c>
      <c r="X310" s="36" t="s">
        <v>1189</v>
      </c>
    </row>
    <row r="311" spans="1:24" hidden="1" x14ac:dyDescent="0.2">
      <c r="A311" s="35" t="s">
        <v>1190</v>
      </c>
      <c r="B311" s="36" t="s">
        <v>47</v>
      </c>
      <c r="C311" s="36" t="s">
        <v>73</v>
      </c>
      <c r="D311" s="36" t="s">
        <v>3</v>
      </c>
      <c r="E311" s="36" t="s">
        <v>3</v>
      </c>
      <c r="F311" s="36" t="s">
        <v>3</v>
      </c>
      <c r="G311" s="36" t="s">
        <v>63</v>
      </c>
      <c r="H311" s="36" t="s">
        <v>36</v>
      </c>
      <c r="I311" s="37"/>
      <c r="J311" s="36" t="s">
        <v>64</v>
      </c>
      <c r="K311" s="36" t="s">
        <v>50</v>
      </c>
      <c r="L311" s="36" t="s">
        <v>51</v>
      </c>
      <c r="M311" s="36" t="s">
        <v>40</v>
      </c>
      <c r="N311" s="36" t="s">
        <v>41</v>
      </c>
      <c r="O311" s="37"/>
      <c r="P311" s="36" t="s">
        <v>41</v>
      </c>
      <c r="Q311" s="37"/>
      <c r="R311" s="36" t="s">
        <v>42</v>
      </c>
      <c r="S311" s="37"/>
      <c r="T311" s="36" t="s">
        <v>105</v>
      </c>
      <c r="U311" s="36" t="s">
        <v>74</v>
      </c>
      <c r="V311" s="37"/>
      <c r="W311" s="36" t="s">
        <v>53</v>
      </c>
      <c r="X311" s="36" t="s">
        <v>1191</v>
      </c>
    </row>
    <row r="312" spans="1:24" hidden="1" x14ac:dyDescent="0.2">
      <c r="A312" s="35" t="s">
        <v>1192</v>
      </c>
      <c r="B312" s="36" t="s">
        <v>33</v>
      </c>
      <c r="C312" s="36" t="s">
        <v>85</v>
      </c>
      <c r="D312" s="36" t="s">
        <v>1</v>
      </c>
      <c r="E312" s="36" t="s">
        <v>1</v>
      </c>
      <c r="F312" s="36" t="s">
        <v>1</v>
      </c>
      <c r="G312" s="36" t="s">
        <v>55</v>
      </c>
      <c r="H312" s="36" t="s">
        <v>36</v>
      </c>
      <c r="I312" s="37"/>
      <c r="J312" s="36" t="s">
        <v>37</v>
      </c>
      <c r="K312" s="36" t="s">
        <v>50</v>
      </c>
      <c r="L312" s="36" t="s">
        <v>39</v>
      </c>
      <c r="M312" s="36" t="s">
        <v>120</v>
      </c>
      <c r="N312" s="36" t="s">
        <v>41</v>
      </c>
      <c r="O312" s="37"/>
      <c r="P312" s="36" t="s">
        <v>41</v>
      </c>
      <c r="Q312" s="37"/>
      <c r="R312" s="36" t="s">
        <v>42</v>
      </c>
      <c r="S312" s="37"/>
      <c r="T312" s="36" t="s">
        <v>58</v>
      </c>
      <c r="U312" s="36" t="s">
        <v>44</v>
      </c>
      <c r="V312" s="37"/>
      <c r="W312" s="36" t="s">
        <v>45</v>
      </c>
      <c r="X312" s="36" t="s">
        <v>919</v>
      </c>
    </row>
    <row r="313" spans="1:24" hidden="1" x14ac:dyDescent="0.2">
      <c r="A313" s="35" t="s">
        <v>1193</v>
      </c>
      <c r="B313" s="36" t="s">
        <v>33</v>
      </c>
      <c r="C313" s="36" t="s">
        <v>73</v>
      </c>
      <c r="D313" s="36" t="s">
        <v>2</v>
      </c>
      <c r="E313" s="36" t="s">
        <v>1</v>
      </c>
      <c r="F313" s="36" t="s">
        <v>2</v>
      </c>
      <c r="G313" s="36" t="s">
        <v>63</v>
      </c>
      <c r="H313" s="36" t="s">
        <v>36</v>
      </c>
      <c r="I313" s="37"/>
      <c r="J313" s="36" t="s">
        <v>37</v>
      </c>
      <c r="K313" s="36" t="s">
        <v>50</v>
      </c>
      <c r="L313" s="36" t="s">
        <v>39</v>
      </c>
      <c r="M313" s="36" t="s">
        <v>65</v>
      </c>
      <c r="N313" s="36" t="s">
        <v>41</v>
      </c>
      <c r="O313" s="37"/>
      <c r="P313" s="36" t="s">
        <v>41</v>
      </c>
      <c r="Q313" s="37"/>
      <c r="R313" s="36" t="s">
        <v>41</v>
      </c>
      <c r="S313" s="37"/>
      <c r="T313" s="36" t="s">
        <v>58</v>
      </c>
      <c r="U313" s="36" t="s">
        <v>44</v>
      </c>
      <c r="V313" s="37"/>
      <c r="W313" s="36" t="s">
        <v>45</v>
      </c>
      <c r="X313" s="36" t="s">
        <v>1194</v>
      </c>
    </row>
    <row r="314" spans="1:24" hidden="1" x14ac:dyDescent="0.2">
      <c r="A314" s="35" t="s">
        <v>1195</v>
      </c>
      <c r="B314" s="36" t="s">
        <v>47</v>
      </c>
      <c r="C314" s="36" t="s">
        <v>85</v>
      </c>
      <c r="D314" s="36" t="s">
        <v>1</v>
      </c>
      <c r="E314" s="36" t="s">
        <v>1</v>
      </c>
      <c r="F314" s="36" t="s">
        <v>2</v>
      </c>
      <c r="G314" s="36" t="s">
        <v>63</v>
      </c>
      <c r="H314" s="36" t="s">
        <v>36</v>
      </c>
      <c r="I314" s="37"/>
      <c r="J314" s="36" t="s">
        <v>64</v>
      </c>
      <c r="K314" s="36" t="s">
        <v>1196</v>
      </c>
      <c r="L314" s="36" t="s">
        <v>104</v>
      </c>
      <c r="M314" s="36" t="s">
        <v>40</v>
      </c>
      <c r="N314" s="36" t="s">
        <v>41</v>
      </c>
      <c r="O314" s="37"/>
      <c r="P314" s="36" t="s">
        <v>41</v>
      </c>
      <c r="Q314" s="37"/>
      <c r="R314" s="36" t="s">
        <v>42</v>
      </c>
      <c r="S314" s="37"/>
      <c r="T314" s="36" t="s">
        <v>58</v>
      </c>
      <c r="U314" s="36" t="s">
        <v>44</v>
      </c>
      <c r="V314" s="37"/>
      <c r="W314" s="36" t="s">
        <v>106</v>
      </c>
      <c r="X314" s="36" t="s">
        <v>1197</v>
      </c>
    </row>
    <row r="315" spans="1:24" hidden="1" x14ac:dyDescent="0.2">
      <c r="A315" s="35" t="s">
        <v>1198</v>
      </c>
      <c r="B315" s="36" t="s">
        <v>47</v>
      </c>
      <c r="C315" s="36" t="s">
        <v>85</v>
      </c>
      <c r="D315" s="36" t="s">
        <v>2</v>
      </c>
      <c r="E315" s="36" t="s">
        <v>2</v>
      </c>
      <c r="F315" s="36" t="s">
        <v>3</v>
      </c>
      <c r="G315" s="36" t="s">
        <v>68</v>
      </c>
      <c r="H315" s="36" t="s">
        <v>36</v>
      </c>
      <c r="I315" s="37"/>
      <c r="J315" s="36" t="s">
        <v>64</v>
      </c>
      <c r="K315" s="36" t="s">
        <v>57</v>
      </c>
      <c r="L315" s="36" t="s">
        <v>39</v>
      </c>
      <c r="M315" s="36" t="s">
        <v>120</v>
      </c>
      <c r="N315" s="36" t="s">
        <v>41</v>
      </c>
      <c r="O315" s="37"/>
      <c r="P315" s="36" t="s">
        <v>41</v>
      </c>
      <c r="Q315" s="37"/>
      <c r="R315" s="36" t="s">
        <v>42</v>
      </c>
      <c r="S315" s="37"/>
      <c r="T315" s="36" t="s">
        <v>58</v>
      </c>
      <c r="U315" s="36" t="s">
        <v>44</v>
      </c>
      <c r="V315" s="37"/>
      <c r="W315" s="36" t="s">
        <v>60</v>
      </c>
      <c r="X315" s="36" t="s">
        <v>1199</v>
      </c>
    </row>
    <row r="316" spans="1:24" hidden="1" x14ac:dyDescent="0.2">
      <c r="A316" s="35" t="s">
        <v>1200</v>
      </c>
      <c r="B316" s="36" t="s">
        <v>33</v>
      </c>
      <c r="C316" s="36" t="s">
        <v>34</v>
      </c>
      <c r="D316" s="36" t="s">
        <v>91</v>
      </c>
      <c r="E316" s="36" t="s">
        <v>91</v>
      </c>
      <c r="F316" s="36" t="s">
        <v>91</v>
      </c>
      <c r="G316" s="36" t="s">
        <v>35</v>
      </c>
      <c r="H316" s="36" t="s">
        <v>48</v>
      </c>
      <c r="I316" s="36" t="s">
        <v>1201</v>
      </c>
      <c r="J316" s="36" t="s">
        <v>64</v>
      </c>
      <c r="K316" s="36" t="s">
        <v>38</v>
      </c>
      <c r="L316" s="36" t="s">
        <v>93</v>
      </c>
      <c r="M316" s="36" t="s">
        <v>40</v>
      </c>
      <c r="N316" s="36" t="s">
        <v>94</v>
      </c>
      <c r="O316" s="36" t="s">
        <v>1202</v>
      </c>
      <c r="P316" s="36" t="s">
        <v>41</v>
      </c>
      <c r="Q316" s="37"/>
      <c r="R316" s="36" t="s">
        <v>94</v>
      </c>
      <c r="S316" s="36" t="s">
        <v>1203</v>
      </c>
      <c r="T316" s="36" t="s">
        <v>52</v>
      </c>
      <c r="U316" s="36" t="s">
        <v>96</v>
      </c>
      <c r="V316" s="36" t="s">
        <v>1204</v>
      </c>
      <c r="W316" s="36" t="s">
        <v>106</v>
      </c>
      <c r="X316" s="36" t="s">
        <v>1205</v>
      </c>
    </row>
    <row r="317" spans="1:24" hidden="1" x14ac:dyDescent="0.2">
      <c r="A317" s="35" t="s">
        <v>1206</v>
      </c>
      <c r="B317" s="36" t="s">
        <v>47</v>
      </c>
      <c r="C317" s="36" t="s">
        <v>147</v>
      </c>
      <c r="D317" s="36" t="s">
        <v>2</v>
      </c>
      <c r="E317" s="36" t="s">
        <v>1</v>
      </c>
      <c r="F317" s="36" t="s">
        <v>2</v>
      </c>
      <c r="G317" s="36" t="s">
        <v>63</v>
      </c>
      <c r="H317" s="36" t="s">
        <v>36</v>
      </c>
      <c r="I317" s="37"/>
      <c r="J317" s="36" t="s">
        <v>64</v>
      </c>
      <c r="K317" s="36" t="s">
        <v>57</v>
      </c>
      <c r="L317" s="36" t="s">
        <v>39</v>
      </c>
      <c r="M317" s="36" t="s">
        <v>1207</v>
      </c>
      <c r="N317" s="36" t="s">
        <v>41</v>
      </c>
      <c r="O317" s="37"/>
      <c r="P317" s="36" t="s">
        <v>94</v>
      </c>
      <c r="Q317" s="36" t="s">
        <v>1208</v>
      </c>
      <c r="R317" s="36" t="s">
        <v>42</v>
      </c>
      <c r="S317" s="37"/>
      <c r="T317" s="36" t="s">
        <v>52</v>
      </c>
      <c r="U317" s="36" t="s">
        <v>74</v>
      </c>
      <c r="V317" s="37"/>
      <c r="W317" s="36" t="s">
        <v>53</v>
      </c>
      <c r="X317" s="36" t="s">
        <v>1209</v>
      </c>
    </row>
    <row r="318" spans="1:24" hidden="1" x14ac:dyDescent="0.2">
      <c r="A318" s="35" t="s">
        <v>1210</v>
      </c>
      <c r="B318" s="36" t="s">
        <v>47</v>
      </c>
      <c r="C318" s="36" t="s">
        <v>34</v>
      </c>
      <c r="D318" s="36" t="s">
        <v>2</v>
      </c>
      <c r="E318" s="36" t="s">
        <v>3</v>
      </c>
      <c r="F318" s="36" t="s">
        <v>3</v>
      </c>
      <c r="G318" s="36" t="s">
        <v>63</v>
      </c>
      <c r="H318" s="36" t="s">
        <v>36</v>
      </c>
      <c r="I318" s="37"/>
      <c r="J318" s="36" t="s">
        <v>37</v>
      </c>
      <c r="K318" s="36" t="s">
        <v>50</v>
      </c>
      <c r="L318" s="36" t="s">
        <v>39</v>
      </c>
      <c r="M318" s="36" t="s">
        <v>40</v>
      </c>
      <c r="N318" s="36" t="s">
        <v>41</v>
      </c>
      <c r="O318" s="37"/>
      <c r="P318" s="36" t="s">
        <v>41</v>
      </c>
      <c r="Q318" s="37"/>
      <c r="R318" s="36" t="s">
        <v>42</v>
      </c>
      <c r="S318" s="37"/>
      <c r="T318" s="36" t="s">
        <v>52</v>
      </c>
      <c r="U318" s="36" t="s">
        <v>44</v>
      </c>
      <c r="V318" s="37"/>
      <c r="W318" s="36" t="s">
        <v>77</v>
      </c>
      <c r="X318" s="36" t="s">
        <v>1211</v>
      </c>
    </row>
    <row r="319" spans="1:24" hidden="1" x14ac:dyDescent="0.2">
      <c r="A319" s="35" t="s">
        <v>1212</v>
      </c>
      <c r="B319" s="36" t="s">
        <v>47</v>
      </c>
      <c r="C319" s="36" t="s">
        <v>34</v>
      </c>
      <c r="D319" s="36" t="s">
        <v>2</v>
      </c>
      <c r="E319" s="36" t="s">
        <v>2</v>
      </c>
      <c r="F319" s="36" t="s">
        <v>3</v>
      </c>
      <c r="G319" s="36" t="s">
        <v>63</v>
      </c>
      <c r="H319" s="36" t="s">
        <v>36</v>
      </c>
      <c r="I319" s="37"/>
      <c r="J319" s="36" t="s">
        <v>64</v>
      </c>
      <c r="K319" s="36" t="s">
        <v>38</v>
      </c>
      <c r="L319" s="36" t="s">
        <v>39</v>
      </c>
      <c r="M319" s="36" t="s">
        <v>40</v>
      </c>
      <c r="N319" s="36" t="s">
        <v>41</v>
      </c>
      <c r="O319" s="37"/>
      <c r="P319" s="36" t="s">
        <v>41</v>
      </c>
      <c r="Q319" s="37"/>
      <c r="R319" s="36" t="s">
        <v>42</v>
      </c>
      <c r="S319" s="37"/>
      <c r="T319" s="36" t="s">
        <v>58</v>
      </c>
      <c r="U319" s="36" t="s">
        <v>74</v>
      </c>
      <c r="V319" s="37"/>
      <c r="W319" s="36" t="s">
        <v>106</v>
      </c>
      <c r="X319" s="36" t="s">
        <v>1213</v>
      </c>
    </row>
    <row r="320" spans="1:24" hidden="1" x14ac:dyDescent="0.2">
      <c r="A320" s="35" t="s">
        <v>1214</v>
      </c>
      <c r="B320" s="36" t="s">
        <v>47</v>
      </c>
      <c r="C320" s="36" t="s">
        <v>85</v>
      </c>
      <c r="D320" s="36" t="s">
        <v>3</v>
      </c>
      <c r="E320" s="36" t="s">
        <v>2</v>
      </c>
      <c r="F320" s="36" t="s">
        <v>1</v>
      </c>
      <c r="G320" s="36" t="s">
        <v>68</v>
      </c>
      <c r="H320" s="36" t="s">
        <v>36</v>
      </c>
      <c r="I320" s="37"/>
      <c r="J320" s="36" t="s">
        <v>37</v>
      </c>
      <c r="K320" s="36" t="s">
        <v>38</v>
      </c>
      <c r="L320" s="36" t="s">
        <v>130</v>
      </c>
      <c r="M320" s="36" t="s">
        <v>40</v>
      </c>
      <c r="N320" s="36" t="s">
        <v>41</v>
      </c>
      <c r="O320" s="37"/>
      <c r="P320" s="36" t="s">
        <v>41</v>
      </c>
      <c r="Q320" s="37"/>
      <c r="R320" s="36" t="s">
        <v>42</v>
      </c>
      <c r="S320" s="37"/>
      <c r="T320" s="36" t="s">
        <v>52</v>
      </c>
      <c r="U320" s="36" t="s">
        <v>44</v>
      </c>
      <c r="V320" s="37"/>
      <c r="W320" s="36" t="s">
        <v>53</v>
      </c>
      <c r="X320" s="36" t="s">
        <v>1215</v>
      </c>
    </row>
    <row r="321" spans="1:24" hidden="1" x14ac:dyDescent="0.2">
      <c r="A321" s="35" t="s">
        <v>1216</v>
      </c>
      <c r="B321" s="36" t="s">
        <v>47</v>
      </c>
      <c r="C321" s="36" t="s">
        <v>82</v>
      </c>
      <c r="D321" s="36" t="s">
        <v>91</v>
      </c>
      <c r="E321" s="36" t="s">
        <v>1</v>
      </c>
      <c r="F321" s="36" t="s">
        <v>1</v>
      </c>
      <c r="G321" s="36" t="s">
        <v>55</v>
      </c>
      <c r="H321" s="36" t="s">
        <v>36</v>
      </c>
      <c r="I321" s="37"/>
      <c r="J321" s="36" t="s">
        <v>64</v>
      </c>
      <c r="K321" s="36" t="s">
        <v>252</v>
      </c>
      <c r="L321" s="36" t="s">
        <v>39</v>
      </c>
      <c r="M321" s="36" t="s">
        <v>71</v>
      </c>
      <c r="N321" s="36" t="s">
        <v>41</v>
      </c>
      <c r="O321" s="37"/>
      <c r="P321" s="36" t="s">
        <v>41</v>
      </c>
      <c r="Q321" s="37"/>
      <c r="R321" s="36" t="s">
        <v>42</v>
      </c>
      <c r="S321" s="37"/>
      <c r="T321" s="36" t="s">
        <v>58</v>
      </c>
      <c r="U321" s="36" t="s">
        <v>59</v>
      </c>
      <c r="V321" s="37"/>
      <c r="W321" s="36" t="s">
        <v>45</v>
      </c>
      <c r="X321" s="36" t="s">
        <v>317</v>
      </c>
    </row>
    <row r="322" spans="1:24" hidden="1" x14ac:dyDescent="0.2">
      <c r="A322" s="35" t="s">
        <v>1217</v>
      </c>
      <c r="B322" s="36" t="s">
        <v>47</v>
      </c>
      <c r="C322" s="36" t="s">
        <v>34</v>
      </c>
      <c r="D322" s="36" t="s">
        <v>1</v>
      </c>
      <c r="E322" s="36" t="s">
        <v>1</v>
      </c>
      <c r="F322" s="36" t="s">
        <v>1</v>
      </c>
      <c r="G322" s="36" t="s">
        <v>55</v>
      </c>
      <c r="H322" s="36" t="s">
        <v>36</v>
      </c>
      <c r="I322" s="37"/>
      <c r="J322" s="36" t="s">
        <v>56</v>
      </c>
      <c r="K322" s="36" t="s">
        <v>57</v>
      </c>
      <c r="L322" s="36" t="s">
        <v>39</v>
      </c>
      <c r="M322" s="36" t="s">
        <v>40</v>
      </c>
      <c r="N322" s="36" t="s">
        <v>41</v>
      </c>
      <c r="O322" s="37"/>
      <c r="P322" s="36" t="s">
        <v>41</v>
      </c>
      <c r="Q322" s="37"/>
      <c r="R322" s="36" t="s">
        <v>42</v>
      </c>
      <c r="S322" s="37"/>
      <c r="T322" s="36" t="s">
        <v>58</v>
      </c>
      <c r="U322" s="36" t="s">
        <v>74</v>
      </c>
      <c r="V322" s="37"/>
      <c r="W322" s="36" t="s">
        <v>60</v>
      </c>
      <c r="X322" s="36" t="s">
        <v>1218</v>
      </c>
    </row>
    <row r="323" spans="1:24" hidden="1" x14ac:dyDescent="0.2">
      <c r="A323" s="35" t="s">
        <v>1219</v>
      </c>
      <c r="B323" s="36" t="s">
        <v>47</v>
      </c>
      <c r="C323" s="36" t="s">
        <v>34</v>
      </c>
      <c r="D323" s="36" t="s">
        <v>3</v>
      </c>
      <c r="E323" s="36" t="s">
        <v>3</v>
      </c>
      <c r="F323" s="36" t="s">
        <v>3</v>
      </c>
      <c r="G323" s="36" t="s">
        <v>68</v>
      </c>
      <c r="H323" s="36" t="s">
        <v>36</v>
      </c>
      <c r="I323" s="37"/>
      <c r="J323" s="36" t="s">
        <v>56</v>
      </c>
      <c r="K323" s="36" t="s">
        <v>38</v>
      </c>
      <c r="L323" s="36" t="s">
        <v>93</v>
      </c>
      <c r="M323" s="36" t="s">
        <v>120</v>
      </c>
      <c r="N323" s="36" t="s">
        <v>41</v>
      </c>
      <c r="O323" s="37"/>
      <c r="P323" s="36" t="s">
        <v>41</v>
      </c>
      <c r="Q323" s="37"/>
      <c r="R323" s="36" t="s">
        <v>42</v>
      </c>
      <c r="S323" s="37"/>
      <c r="T323" s="36" t="s">
        <v>188</v>
      </c>
      <c r="U323" s="36" t="s">
        <v>74</v>
      </c>
      <c r="V323" s="37"/>
      <c r="W323" s="36" t="s">
        <v>53</v>
      </c>
      <c r="X323" s="36" t="s">
        <v>1220</v>
      </c>
    </row>
    <row r="324" spans="1:24" hidden="1" x14ac:dyDescent="0.2">
      <c r="A324" s="35" t="s">
        <v>1221</v>
      </c>
      <c r="B324" s="36" t="s">
        <v>47</v>
      </c>
      <c r="C324" s="36" t="s">
        <v>34</v>
      </c>
      <c r="D324" s="36" t="s">
        <v>2</v>
      </c>
      <c r="E324" s="36" t="s">
        <v>1</v>
      </c>
      <c r="F324" s="36" t="s">
        <v>2</v>
      </c>
      <c r="G324" s="36" t="s">
        <v>63</v>
      </c>
      <c r="H324" s="36" t="s">
        <v>36</v>
      </c>
      <c r="I324" s="37"/>
      <c r="J324" s="36" t="s">
        <v>56</v>
      </c>
      <c r="K324" s="36" t="s">
        <v>50</v>
      </c>
      <c r="L324" s="36" t="s">
        <v>39</v>
      </c>
      <c r="M324" s="36" t="s">
        <v>40</v>
      </c>
      <c r="N324" s="36" t="s">
        <v>41</v>
      </c>
      <c r="O324" s="37"/>
      <c r="P324" s="36" t="s">
        <v>41</v>
      </c>
      <c r="Q324" s="37"/>
      <c r="R324" s="36" t="s">
        <v>42</v>
      </c>
      <c r="S324" s="37"/>
      <c r="T324" s="36" t="s">
        <v>58</v>
      </c>
      <c r="U324" s="36" t="s">
        <v>44</v>
      </c>
      <c r="V324" s="37"/>
      <c r="W324" s="36" t="s">
        <v>106</v>
      </c>
      <c r="X324" s="36" t="s">
        <v>1222</v>
      </c>
    </row>
    <row r="325" spans="1:24" hidden="1" x14ac:dyDescent="0.2">
      <c r="A325" s="35" t="s">
        <v>1223</v>
      </c>
      <c r="B325" s="36" t="s">
        <v>33</v>
      </c>
      <c r="C325" s="36" t="s">
        <v>34</v>
      </c>
      <c r="D325" s="36" t="s">
        <v>3</v>
      </c>
      <c r="E325" s="36" t="s">
        <v>2</v>
      </c>
      <c r="F325" s="36" t="s">
        <v>3</v>
      </c>
      <c r="G325" s="36" t="s">
        <v>68</v>
      </c>
      <c r="H325" s="36" t="s">
        <v>36</v>
      </c>
      <c r="I325" s="37"/>
      <c r="J325" s="36" t="s">
        <v>37</v>
      </c>
      <c r="K325" s="36" t="s">
        <v>76</v>
      </c>
      <c r="L325" s="36" t="s">
        <v>51</v>
      </c>
      <c r="M325" s="36" t="s">
        <v>65</v>
      </c>
      <c r="N325" s="36" t="s">
        <v>41</v>
      </c>
      <c r="O325" s="37"/>
      <c r="P325" s="36" t="s">
        <v>41</v>
      </c>
      <c r="Q325" s="37"/>
      <c r="R325" s="36" t="s">
        <v>42</v>
      </c>
      <c r="S325" s="37"/>
      <c r="T325" s="36" t="s">
        <v>58</v>
      </c>
      <c r="U325" s="36" t="s">
        <v>74</v>
      </c>
      <c r="V325" s="37"/>
      <c r="W325" s="36" t="s">
        <v>53</v>
      </c>
      <c r="X325" s="36" t="s">
        <v>1224</v>
      </c>
    </row>
    <row r="326" spans="1:24" hidden="1" x14ac:dyDescent="0.2">
      <c r="A326" s="35" t="s">
        <v>1225</v>
      </c>
      <c r="B326" s="36" t="s">
        <v>47</v>
      </c>
      <c r="C326" s="36" t="s">
        <v>82</v>
      </c>
      <c r="D326" s="36" t="s">
        <v>2</v>
      </c>
      <c r="E326" s="36" t="s">
        <v>1</v>
      </c>
      <c r="F326" s="36" t="s">
        <v>2</v>
      </c>
      <c r="G326" s="36" t="s">
        <v>63</v>
      </c>
      <c r="H326" s="36" t="s">
        <v>36</v>
      </c>
      <c r="I326" s="37"/>
      <c r="J326" s="36" t="s">
        <v>37</v>
      </c>
      <c r="K326" s="36" t="s">
        <v>57</v>
      </c>
      <c r="L326" s="36" t="s">
        <v>39</v>
      </c>
      <c r="M326" s="36" t="s">
        <v>40</v>
      </c>
      <c r="N326" s="36" t="s">
        <v>41</v>
      </c>
      <c r="O326" s="37"/>
      <c r="P326" s="36" t="s">
        <v>41</v>
      </c>
      <c r="Q326" s="37"/>
      <c r="R326" s="36" t="s">
        <v>42</v>
      </c>
      <c r="S326" s="37"/>
      <c r="T326" s="36" t="s">
        <v>58</v>
      </c>
      <c r="U326" s="36" t="s">
        <v>44</v>
      </c>
      <c r="V326" s="37"/>
      <c r="W326" s="36" t="s">
        <v>45</v>
      </c>
      <c r="X326" s="36" t="s">
        <v>1226</v>
      </c>
    </row>
    <row r="327" spans="1:24" hidden="1" x14ac:dyDescent="0.2">
      <c r="A327" s="35" t="s">
        <v>1227</v>
      </c>
      <c r="B327" s="36" t="s">
        <v>47</v>
      </c>
      <c r="C327" s="36" t="s">
        <v>34</v>
      </c>
      <c r="D327" s="36" t="s">
        <v>1</v>
      </c>
      <c r="E327" s="36" t="s">
        <v>1</v>
      </c>
      <c r="F327" s="36" t="s">
        <v>1</v>
      </c>
      <c r="G327" s="36" t="s">
        <v>63</v>
      </c>
      <c r="H327" s="36" t="s">
        <v>36</v>
      </c>
      <c r="I327" s="37"/>
      <c r="J327" s="36" t="s">
        <v>64</v>
      </c>
      <c r="K327" s="36" t="s">
        <v>57</v>
      </c>
      <c r="L327" s="36" t="s">
        <v>39</v>
      </c>
      <c r="M327" s="36" t="s">
        <v>65</v>
      </c>
      <c r="N327" s="36" t="s">
        <v>41</v>
      </c>
      <c r="O327" s="37"/>
      <c r="P327" s="36" t="s">
        <v>41</v>
      </c>
      <c r="Q327" s="37"/>
      <c r="R327" s="36" t="s">
        <v>42</v>
      </c>
      <c r="S327" s="37"/>
      <c r="T327" s="36" t="s">
        <v>58</v>
      </c>
      <c r="U327" s="36" t="s">
        <v>74</v>
      </c>
      <c r="V327" s="37"/>
      <c r="W327" s="36" t="s">
        <v>53</v>
      </c>
      <c r="X327" s="36" t="s">
        <v>1228</v>
      </c>
    </row>
    <row r="328" spans="1:24" hidden="1" x14ac:dyDescent="0.2">
      <c r="A328" s="35" t="s">
        <v>1229</v>
      </c>
      <c r="B328" s="36" t="s">
        <v>47</v>
      </c>
      <c r="C328" s="36" t="s">
        <v>73</v>
      </c>
      <c r="D328" s="36" t="s">
        <v>1</v>
      </c>
      <c r="E328" s="36" t="s">
        <v>1</v>
      </c>
      <c r="F328" s="36" t="s">
        <v>1</v>
      </c>
      <c r="G328" s="36" t="s">
        <v>68</v>
      </c>
      <c r="H328" s="36" t="s">
        <v>36</v>
      </c>
      <c r="I328" s="37"/>
      <c r="J328" s="36" t="s">
        <v>37</v>
      </c>
      <c r="K328" s="36" t="s">
        <v>38</v>
      </c>
      <c r="L328" s="36" t="s">
        <v>130</v>
      </c>
      <c r="M328" s="36" t="s">
        <v>40</v>
      </c>
      <c r="N328" s="36" t="s">
        <v>41</v>
      </c>
      <c r="O328" s="37"/>
      <c r="P328" s="36" t="s">
        <v>41</v>
      </c>
      <c r="Q328" s="37"/>
      <c r="R328" s="36" t="s">
        <v>42</v>
      </c>
      <c r="S328" s="37"/>
      <c r="T328" s="36" t="s">
        <v>58</v>
      </c>
      <c r="U328" s="36" t="s">
        <v>44</v>
      </c>
      <c r="V328" s="37"/>
      <c r="W328" s="36" t="s">
        <v>60</v>
      </c>
      <c r="X328" s="36" t="s">
        <v>1230</v>
      </c>
    </row>
    <row r="329" spans="1:24" hidden="1" x14ac:dyDescent="0.2">
      <c r="A329" s="35" t="s">
        <v>1231</v>
      </c>
      <c r="B329" s="36" t="s">
        <v>47</v>
      </c>
      <c r="C329" s="36" t="s">
        <v>34</v>
      </c>
      <c r="D329" s="36" t="s">
        <v>2</v>
      </c>
      <c r="E329" s="36" t="s">
        <v>1</v>
      </c>
      <c r="F329" s="36" t="s">
        <v>1</v>
      </c>
      <c r="G329" s="36" t="s">
        <v>63</v>
      </c>
      <c r="H329" s="36" t="s">
        <v>36</v>
      </c>
      <c r="I329" s="37"/>
      <c r="J329" s="36" t="s">
        <v>37</v>
      </c>
      <c r="K329" s="36" t="s">
        <v>50</v>
      </c>
      <c r="L329" s="36" t="s">
        <v>70</v>
      </c>
      <c r="M329" s="36" t="s">
        <v>40</v>
      </c>
      <c r="N329" s="36" t="s">
        <v>41</v>
      </c>
      <c r="O329" s="37"/>
      <c r="P329" s="36" t="s">
        <v>41</v>
      </c>
      <c r="Q329" s="37"/>
      <c r="R329" s="36" t="s">
        <v>42</v>
      </c>
      <c r="S329" s="37"/>
      <c r="T329" s="36" t="s">
        <v>58</v>
      </c>
      <c r="U329" s="36" t="s">
        <v>44</v>
      </c>
      <c r="V329" s="37"/>
      <c r="W329" s="36" t="s">
        <v>106</v>
      </c>
      <c r="X329" s="36" t="s">
        <v>378</v>
      </c>
    </row>
    <row r="330" spans="1:24" hidden="1" x14ac:dyDescent="0.2">
      <c r="A330" s="35" t="s">
        <v>1232</v>
      </c>
      <c r="B330" s="36" t="s">
        <v>47</v>
      </c>
      <c r="C330" s="36" t="s">
        <v>73</v>
      </c>
      <c r="D330" s="36" t="s">
        <v>2</v>
      </c>
      <c r="E330" s="36" t="s">
        <v>1</v>
      </c>
      <c r="F330" s="36" t="s">
        <v>2</v>
      </c>
      <c r="G330" s="36" t="s">
        <v>63</v>
      </c>
      <c r="H330" s="36" t="s">
        <v>36</v>
      </c>
      <c r="I330" s="37"/>
      <c r="J330" s="36" t="s">
        <v>64</v>
      </c>
      <c r="K330" s="36" t="s">
        <v>57</v>
      </c>
      <c r="L330" s="36" t="s">
        <v>39</v>
      </c>
      <c r="M330" s="36" t="s">
        <v>71</v>
      </c>
      <c r="N330" s="36" t="s">
        <v>41</v>
      </c>
      <c r="O330" s="37"/>
      <c r="P330" s="36" t="s">
        <v>41</v>
      </c>
      <c r="Q330" s="37"/>
      <c r="R330" s="36" t="s">
        <v>42</v>
      </c>
      <c r="S330" s="37"/>
      <c r="T330" s="36" t="s">
        <v>58</v>
      </c>
      <c r="U330" s="36" t="s">
        <v>74</v>
      </c>
      <c r="V330" s="37"/>
      <c r="W330" s="36" t="s">
        <v>60</v>
      </c>
      <c r="X330" s="36" t="s">
        <v>1233</v>
      </c>
    </row>
    <row r="331" spans="1:24" hidden="1" x14ac:dyDescent="0.2">
      <c r="A331" s="35" t="s">
        <v>1234</v>
      </c>
      <c r="B331" s="36" t="s">
        <v>47</v>
      </c>
      <c r="C331" s="36" t="s">
        <v>147</v>
      </c>
      <c r="D331" s="36" t="s">
        <v>2</v>
      </c>
      <c r="E331" s="36" t="s">
        <v>3</v>
      </c>
      <c r="F331" s="36" t="s">
        <v>2</v>
      </c>
      <c r="G331" s="36" t="s">
        <v>55</v>
      </c>
      <c r="H331" s="36" t="s">
        <v>36</v>
      </c>
      <c r="I331" s="37"/>
      <c r="J331" s="36" t="s">
        <v>64</v>
      </c>
      <c r="K331" s="36" t="s">
        <v>1160</v>
      </c>
      <c r="L331" s="36" t="s">
        <v>80</v>
      </c>
      <c r="M331" s="36" t="s">
        <v>40</v>
      </c>
      <c r="N331" s="36" t="s">
        <v>41</v>
      </c>
      <c r="O331" s="37"/>
      <c r="P331" s="36" t="s">
        <v>41</v>
      </c>
      <c r="Q331" s="37"/>
      <c r="R331" s="36" t="s">
        <v>42</v>
      </c>
      <c r="S331" s="37"/>
      <c r="T331" s="36" t="s">
        <v>58</v>
      </c>
      <c r="U331" s="36" t="s">
        <v>74</v>
      </c>
      <c r="V331" s="37"/>
      <c r="W331" s="36" t="s">
        <v>77</v>
      </c>
      <c r="X331" s="36" t="s">
        <v>1235</v>
      </c>
    </row>
    <row r="332" spans="1:24" hidden="1" x14ac:dyDescent="0.2">
      <c r="A332" s="35" t="s">
        <v>1236</v>
      </c>
      <c r="B332" s="36" t="s">
        <v>47</v>
      </c>
      <c r="C332" s="36" t="s">
        <v>82</v>
      </c>
      <c r="D332" s="36" t="s">
        <v>1</v>
      </c>
      <c r="E332" s="36" t="s">
        <v>1</v>
      </c>
      <c r="F332" s="36" t="s">
        <v>1</v>
      </c>
      <c r="G332" s="36" t="s">
        <v>63</v>
      </c>
      <c r="H332" s="36" t="s">
        <v>36</v>
      </c>
      <c r="I332" s="37"/>
      <c r="J332" s="36" t="s">
        <v>64</v>
      </c>
      <c r="K332" s="36" t="s">
        <v>57</v>
      </c>
      <c r="L332" s="36" t="s">
        <v>39</v>
      </c>
      <c r="M332" s="36" t="s">
        <v>40</v>
      </c>
      <c r="N332" s="36" t="s">
        <v>41</v>
      </c>
      <c r="O332" s="37"/>
      <c r="P332" s="36" t="s">
        <v>41</v>
      </c>
      <c r="Q332" s="37"/>
      <c r="R332" s="36" t="s">
        <v>42</v>
      </c>
      <c r="S332" s="37"/>
      <c r="T332" s="36" t="s">
        <v>58</v>
      </c>
      <c r="U332" s="36" t="s">
        <v>44</v>
      </c>
      <c r="V332" s="37"/>
      <c r="W332" s="36" t="s">
        <v>45</v>
      </c>
      <c r="X332" s="36" t="s">
        <v>1237</v>
      </c>
    </row>
    <row r="333" spans="1:24" ht="18" hidden="1" customHeight="1" x14ac:dyDescent="0.2">
      <c r="A333" s="35" t="s">
        <v>1238</v>
      </c>
      <c r="B333" s="36" t="s">
        <v>47</v>
      </c>
      <c r="C333" s="36" t="s">
        <v>82</v>
      </c>
      <c r="D333" s="36" t="s">
        <v>1</v>
      </c>
      <c r="E333" s="36" t="s">
        <v>1</v>
      </c>
      <c r="F333" s="36" t="s">
        <v>2</v>
      </c>
      <c r="G333" s="36" t="s">
        <v>63</v>
      </c>
      <c r="H333" s="36" t="s">
        <v>36</v>
      </c>
      <c r="I333" s="37"/>
      <c r="J333" s="36" t="s">
        <v>64</v>
      </c>
      <c r="K333" s="36" t="s">
        <v>1239</v>
      </c>
      <c r="L333" s="36" t="s">
        <v>892</v>
      </c>
      <c r="M333" s="36" t="s">
        <v>65</v>
      </c>
      <c r="N333" s="36" t="s">
        <v>41</v>
      </c>
      <c r="O333" s="37"/>
      <c r="P333" s="36" t="s">
        <v>41</v>
      </c>
      <c r="Q333" s="37"/>
      <c r="R333" s="36" t="s">
        <v>42</v>
      </c>
      <c r="S333" s="37"/>
      <c r="T333" s="36" t="s">
        <v>105</v>
      </c>
      <c r="U333" s="36" t="s">
        <v>59</v>
      </c>
      <c r="V333" s="37"/>
      <c r="W333" s="36" t="s">
        <v>60</v>
      </c>
      <c r="X333" s="38" t="s">
        <v>1240</v>
      </c>
    </row>
    <row r="334" spans="1:24" hidden="1" x14ac:dyDescent="0.2">
      <c r="A334" s="35" t="s">
        <v>1241</v>
      </c>
      <c r="B334" s="36" t="s">
        <v>47</v>
      </c>
      <c r="C334" s="36" t="s">
        <v>82</v>
      </c>
      <c r="D334" s="36" t="s">
        <v>2</v>
      </c>
      <c r="E334" s="36" t="s">
        <v>2</v>
      </c>
      <c r="F334" s="36" t="s">
        <v>2</v>
      </c>
      <c r="G334" s="36" t="s">
        <v>63</v>
      </c>
      <c r="H334" s="36" t="s">
        <v>36</v>
      </c>
      <c r="I334" s="37"/>
      <c r="J334" s="36" t="s">
        <v>56</v>
      </c>
      <c r="K334" s="36" t="s">
        <v>57</v>
      </c>
      <c r="L334" s="36" t="s">
        <v>39</v>
      </c>
      <c r="M334" s="36" t="s">
        <v>88</v>
      </c>
      <c r="N334" s="36" t="s">
        <v>41</v>
      </c>
      <c r="O334" s="37"/>
      <c r="P334" s="36" t="s">
        <v>41</v>
      </c>
      <c r="Q334" s="37"/>
      <c r="R334" s="36" t="s">
        <v>42</v>
      </c>
      <c r="S334" s="37"/>
      <c r="T334" s="36" t="s">
        <v>58</v>
      </c>
      <c r="U334" s="36" t="s">
        <v>59</v>
      </c>
      <c r="V334" s="37"/>
      <c r="W334" s="36" t="s">
        <v>53</v>
      </c>
      <c r="X334" s="36" t="s">
        <v>1242</v>
      </c>
    </row>
    <row r="335" spans="1:24" hidden="1" x14ac:dyDescent="0.2">
      <c r="A335" s="35" t="s">
        <v>1243</v>
      </c>
      <c r="B335" s="36" t="s">
        <v>47</v>
      </c>
      <c r="C335" s="36" t="s">
        <v>99</v>
      </c>
      <c r="D335" s="36" t="s">
        <v>91</v>
      </c>
      <c r="E335" s="36" t="s">
        <v>91</v>
      </c>
      <c r="F335" s="36" t="s">
        <v>91</v>
      </c>
      <c r="G335" s="36" t="s">
        <v>68</v>
      </c>
      <c r="H335" s="36" t="s">
        <v>36</v>
      </c>
      <c r="I335" s="37"/>
      <c r="J335" s="36" t="s">
        <v>37</v>
      </c>
      <c r="K335" s="36" t="s">
        <v>50</v>
      </c>
      <c r="L335" s="36" t="s">
        <v>51</v>
      </c>
      <c r="M335" s="36" t="s">
        <v>40</v>
      </c>
      <c r="N335" s="36" t="s">
        <v>41</v>
      </c>
      <c r="O335" s="37"/>
      <c r="P335" s="36" t="s">
        <v>41</v>
      </c>
      <c r="Q335" s="37"/>
      <c r="R335" s="36" t="s">
        <v>41</v>
      </c>
      <c r="S335" s="37"/>
      <c r="T335" s="36" t="s">
        <v>43</v>
      </c>
      <c r="U335" s="36" t="s">
        <v>74</v>
      </c>
      <c r="V335" s="37"/>
      <c r="W335" s="36" t="s">
        <v>53</v>
      </c>
      <c r="X335" s="36" t="s">
        <v>1244</v>
      </c>
    </row>
    <row r="336" spans="1:24" hidden="1" x14ac:dyDescent="0.2">
      <c r="A336" s="35" t="s">
        <v>1245</v>
      </c>
      <c r="B336" s="36" t="s">
        <v>47</v>
      </c>
      <c r="C336" s="36" t="s">
        <v>82</v>
      </c>
      <c r="D336" s="36" t="s">
        <v>91</v>
      </c>
      <c r="E336" s="36" t="s">
        <v>91</v>
      </c>
      <c r="F336" s="36" t="s">
        <v>91</v>
      </c>
      <c r="G336" s="36" t="s">
        <v>35</v>
      </c>
      <c r="H336" s="36" t="s">
        <v>48</v>
      </c>
      <c r="I336" s="36" t="s">
        <v>103</v>
      </c>
      <c r="J336" s="36" t="s">
        <v>56</v>
      </c>
      <c r="K336" s="36" t="s">
        <v>129</v>
      </c>
      <c r="L336" s="36" t="s">
        <v>104</v>
      </c>
      <c r="M336" s="36" t="s">
        <v>100</v>
      </c>
      <c r="N336" s="36" t="s">
        <v>41</v>
      </c>
      <c r="O336" s="37"/>
      <c r="P336" s="36" t="s">
        <v>41</v>
      </c>
      <c r="Q336" s="37"/>
      <c r="R336" s="36" t="s">
        <v>41</v>
      </c>
      <c r="S336" s="37"/>
      <c r="T336" s="36" t="s">
        <v>58</v>
      </c>
      <c r="U336" s="36" t="s">
        <v>59</v>
      </c>
      <c r="V336" s="37"/>
      <c r="W336" s="36" t="s">
        <v>45</v>
      </c>
      <c r="X336" s="36" t="s">
        <v>103</v>
      </c>
    </row>
    <row r="337" spans="1:24" hidden="1" x14ac:dyDescent="0.2">
      <c r="A337" s="35" t="s">
        <v>1246</v>
      </c>
      <c r="B337" s="36" t="s">
        <v>47</v>
      </c>
      <c r="C337" s="36" t="s">
        <v>34</v>
      </c>
      <c r="D337" s="36" t="s">
        <v>1</v>
      </c>
      <c r="E337" s="36" t="s">
        <v>1</v>
      </c>
      <c r="F337" s="36" t="s">
        <v>1</v>
      </c>
      <c r="G337" s="36" t="s">
        <v>63</v>
      </c>
      <c r="H337" s="36" t="s">
        <v>36</v>
      </c>
      <c r="I337" s="37"/>
      <c r="J337" s="36" t="s">
        <v>64</v>
      </c>
      <c r="K337" s="36" t="s">
        <v>57</v>
      </c>
      <c r="L337" s="36" t="s">
        <v>39</v>
      </c>
      <c r="M337" s="36" t="s">
        <v>145</v>
      </c>
      <c r="N337" s="36" t="s">
        <v>41</v>
      </c>
      <c r="O337" s="37"/>
      <c r="P337" s="36" t="s">
        <v>41</v>
      </c>
      <c r="Q337" s="37"/>
      <c r="R337" s="36" t="s">
        <v>42</v>
      </c>
      <c r="S337" s="37"/>
      <c r="T337" s="36" t="s">
        <v>43</v>
      </c>
      <c r="U337" s="36" t="s">
        <v>44</v>
      </c>
      <c r="V337" s="37"/>
      <c r="W337" s="36" t="s">
        <v>77</v>
      </c>
      <c r="X337" s="36" t="s">
        <v>1247</v>
      </c>
    </row>
    <row r="338" spans="1:24" hidden="1" x14ac:dyDescent="0.2">
      <c r="A338" s="35" t="s">
        <v>1248</v>
      </c>
      <c r="B338" s="36" t="s">
        <v>47</v>
      </c>
      <c r="C338" s="36" t="s">
        <v>62</v>
      </c>
      <c r="D338" s="36" t="s">
        <v>2</v>
      </c>
      <c r="E338" s="36" t="s">
        <v>2</v>
      </c>
      <c r="F338" s="36" t="s">
        <v>2</v>
      </c>
      <c r="G338" s="36" t="s">
        <v>35</v>
      </c>
      <c r="H338" s="36" t="s">
        <v>36</v>
      </c>
      <c r="I338" s="37"/>
      <c r="J338" s="36" t="s">
        <v>1249</v>
      </c>
      <c r="K338" s="36" t="s">
        <v>57</v>
      </c>
      <c r="L338" s="36" t="s">
        <v>39</v>
      </c>
      <c r="M338" s="36" t="s">
        <v>88</v>
      </c>
      <c r="N338" s="36" t="s">
        <v>41</v>
      </c>
      <c r="O338" s="37"/>
      <c r="P338" s="36" t="s">
        <v>41</v>
      </c>
      <c r="Q338" s="37"/>
      <c r="R338" s="36" t="s">
        <v>42</v>
      </c>
      <c r="S338" s="37"/>
      <c r="T338" s="36" t="s">
        <v>58</v>
      </c>
      <c r="U338" s="36" t="s">
        <v>44</v>
      </c>
      <c r="V338" s="37"/>
      <c r="W338" s="36" t="s">
        <v>260</v>
      </c>
      <c r="X338" s="36" t="s">
        <v>1250</v>
      </c>
    </row>
    <row r="339" spans="1:24" hidden="1" x14ac:dyDescent="0.2">
      <c r="A339" s="35" t="s">
        <v>1251</v>
      </c>
      <c r="B339" s="36" t="s">
        <v>47</v>
      </c>
      <c r="C339" s="36" t="s">
        <v>99</v>
      </c>
      <c r="D339" s="36" t="s">
        <v>1</v>
      </c>
      <c r="E339" s="36" t="s">
        <v>1</v>
      </c>
      <c r="F339" s="36" t="s">
        <v>1</v>
      </c>
      <c r="G339" s="36" t="s">
        <v>55</v>
      </c>
      <c r="H339" s="36" t="s">
        <v>36</v>
      </c>
      <c r="I339" s="37"/>
      <c r="J339" s="36" t="s">
        <v>64</v>
      </c>
      <c r="K339" s="36" t="s">
        <v>57</v>
      </c>
      <c r="L339" s="36" t="s">
        <v>39</v>
      </c>
      <c r="M339" s="36" t="s">
        <v>145</v>
      </c>
      <c r="N339" s="36" t="s">
        <v>41</v>
      </c>
      <c r="O339" s="37"/>
      <c r="P339" s="36" t="s">
        <v>41</v>
      </c>
      <c r="Q339" s="37"/>
      <c r="R339" s="36" t="s">
        <v>42</v>
      </c>
      <c r="S339" s="37"/>
      <c r="T339" s="36" t="s">
        <v>58</v>
      </c>
      <c r="U339" s="36" t="s">
        <v>59</v>
      </c>
      <c r="V339" s="37"/>
      <c r="W339" s="36" t="s">
        <v>45</v>
      </c>
      <c r="X339" s="36" t="s">
        <v>1252</v>
      </c>
    </row>
    <row r="340" spans="1:24" hidden="1" x14ac:dyDescent="0.2">
      <c r="A340" s="35" t="s">
        <v>1253</v>
      </c>
      <c r="B340" s="36" t="s">
        <v>33</v>
      </c>
      <c r="C340" s="36" t="s">
        <v>82</v>
      </c>
      <c r="D340" s="36" t="s">
        <v>3</v>
      </c>
      <c r="E340" s="36" t="s">
        <v>2</v>
      </c>
      <c r="F340" s="36" t="s">
        <v>3</v>
      </c>
      <c r="G340" s="36" t="s">
        <v>35</v>
      </c>
      <c r="H340" s="36" t="s">
        <v>36</v>
      </c>
      <c r="I340" s="37"/>
      <c r="J340" s="36" t="s">
        <v>37</v>
      </c>
      <c r="K340" s="36" t="s">
        <v>38</v>
      </c>
      <c r="L340" s="36" t="s">
        <v>39</v>
      </c>
      <c r="M340" s="36" t="s">
        <v>94</v>
      </c>
      <c r="N340" s="36" t="s">
        <v>94</v>
      </c>
      <c r="O340" s="36" t="s">
        <v>1254</v>
      </c>
      <c r="P340" s="36" t="s">
        <v>41</v>
      </c>
      <c r="Q340" s="37"/>
      <c r="R340" s="36" t="s">
        <v>94</v>
      </c>
      <c r="S340" s="36" t="s">
        <v>1255</v>
      </c>
      <c r="T340" s="36" t="s">
        <v>114</v>
      </c>
      <c r="U340" s="36" t="s">
        <v>74</v>
      </c>
      <c r="V340" s="37"/>
      <c r="W340" s="36" t="s">
        <v>45</v>
      </c>
      <c r="X340" s="36" t="s">
        <v>1256</v>
      </c>
    </row>
    <row r="341" spans="1:24" hidden="1" x14ac:dyDescent="0.2">
      <c r="A341" s="35" t="s">
        <v>1257</v>
      </c>
      <c r="B341" s="36" t="s">
        <v>33</v>
      </c>
      <c r="C341" s="36" t="s">
        <v>34</v>
      </c>
      <c r="D341" s="36" t="s">
        <v>2</v>
      </c>
      <c r="E341" s="36" t="s">
        <v>2</v>
      </c>
      <c r="F341" s="36" t="s">
        <v>3</v>
      </c>
      <c r="G341" s="36" t="s">
        <v>68</v>
      </c>
      <c r="H341" s="36" t="s">
        <v>48</v>
      </c>
      <c r="I341" s="37"/>
      <c r="J341" s="36" t="s">
        <v>37</v>
      </c>
      <c r="K341" s="36" t="s">
        <v>50</v>
      </c>
      <c r="L341" s="36" t="s">
        <v>39</v>
      </c>
      <c r="M341" s="36" t="s">
        <v>40</v>
      </c>
      <c r="N341" s="36" t="s">
        <v>41</v>
      </c>
      <c r="O341" s="37"/>
      <c r="P341" s="36" t="s">
        <v>41</v>
      </c>
      <c r="Q341" s="37"/>
      <c r="R341" s="36" t="s">
        <v>41</v>
      </c>
      <c r="S341" s="37"/>
      <c r="T341" s="36" t="s">
        <v>43</v>
      </c>
      <c r="U341" s="36" t="s">
        <v>74</v>
      </c>
      <c r="V341" s="37"/>
      <c r="W341" s="36" t="s">
        <v>53</v>
      </c>
      <c r="X341" s="36" t="s">
        <v>1258</v>
      </c>
    </row>
    <row r="342" spans="1:24" hidden="1" x14ac:dyDescent="0.2">
      <c r="A342" s="35" t="s">
        <v>1259</v>
      </c>
      <c r="B342" s="36" t="s">
        <v>47</v>
      </c>
      <c r="C342" s="36" t="s">
        <v>62</v>
      </c>
      <c r="D342" s="36" t="s">
        <v>2</v>
      </c>
      <c r="E342" s="36" t="s">
        <v>1</v>
      </c>
      <c r="F342" s="36" t="s">
        <v>1</v>
      </c>
      <c r="G342" s="36" t="s">
        <v>63</v>
      </c>
      <c r="H342" s="36" t="s">
        <v>36</v>
      </c>
      <c r="I342" s="37"/>
      <c r="J342" s="36" t="s">
        <v>64</v>
      </c>
      <c r="K342" s="36" t="s">
        <v>57</v>
      </c>
      <c r="L342" s="36" t="s">
        <v>39</v>
      </c>
      <c r="M342" s="36" t="s">
        <v>40</v>
      </c>
      <c r="N342" s="36" t="s">
        <v>41</v>
      </c>
      <c r="O342" s="37"/>
      <c r="P342" s="36" t="s">
        <v>41</v>
      </c>
      <c r="Q342" s="37"/>
      <c r="R342" s="36" t="s">
        <v>42</v>
      </c>
      <c r="S342" s="37"/>
      <c r="T342" s="36" t="s">
        <v>58</v>
      </c>
      <c r="U342" s="36" t="s">
        <v>74</v>
      </c>
      <c r="V342" s="37"/>
      <c r="W342" s="36" t="s">
        <v>60</v>
      </c>
      <c r="X342" s="36" t="s">
        <v>1260</v>
      </c>
    </row>
    <row r="343" spans="1:24" hidden="1" x14ac:dyDescent="0.2">
      <c r="A343" s="35" t="s">
        <v>1261</v>
      </c>
      <c r="B343" s="36" t="s">
        <v>47</v>
      </c>
      <c r="C343" s="36" t="s">
        <v>82</v>
      </c>
      <c r="D343" s="36" t="s">
        <v>3</v>
      </c>
      <c r="E343" s="36" t="s">
        <v>3</v>
      </c>
      <c r="F343" s="36" t="s">
        <v>3</v>
      </c>
      <c r="G343" s="36" t="s">
        <v>68</v>
      </c>
      <c r="H343" s="36" t="s">
        <v>36</v>
      </c>
      <c r="I343" s="37"/>
      <c r="J343" s="36" t="s">
        <v>64</v>
      </c>
      <c r="K343" s="36" t="s">
        <v>252</v>
      </c>
      <c r="L343" s="36" t="s">
        <v>104</v>
      </c>
      <c r="M343" s="36" t="s">
        <v>65</v>
      </c>
      <c r="N343" s="36" t="s">
        <v>41</v>
      </c>
      <c r="O343" s="37"/>
      <c r="P343" s="36" t="s">
        <v>41</v>
      </c>
      <c r="Q343" s="37"/>
      <c r="R343" s="36" t="s">
        <v>41</v>
      </c>
      <c r="S343" s="37"/>
      <c r="T343" s="36" t="s">
        <v>105</v>
      </c>
      <c r="U343" s="36" t="s">
        <v>44</v>
      </c>
      <c r="V343" s="37"/>
      <c r="W343" s="36" t="s">
        <v>53</v>
      </c>
      <c r="X343" s="36" t="s">
        <v>103</v>
      </c>
    </row>
    <row r="344" spans="1:24" hidden="1" x14ac:dyDescent="0.2">
      <c r="A344" s="35" t="s">
        <v>1262</v>
      </c>
      <c r="B344" s="36" t="s">
        <v>47</v>
      </c>
      <c r="C344" s="36" t="s">
        <v>73</v>
      </c>
      <c r="D344" s="36" t="s">
        <v>1</v>
      </c>
      <c r="E344" s="36" t="s">
        <v>1</v>
      </c>
      <c r="F344" s="36" t="s">
        <v>1</v>
      </c>
      <c r="G344" s="36" t="s">
        <v>55</v>
      </c>
      <c r="H344" s="36" t="s">
        <v>36</v>
      </c>
      <c r="I344" s="37"/>
      <c r="J344" s="36" t="s">
        <v>64</v>
      </c>
      <c r="K344" s="36" t="s">
        <v>57</v>
      </c>
      <c r="L344" s="36" t="s">
        <v>39</v>
      </c>
      <c r="M344" s="36" t="s">
        <v>120</v>
      </c>
      <c r="N344" s="36" t="s">
        <v>41</v>
      </c>
      <c r="O344" s="37"/>
      <c r="P344" s="36" t="s">
        <v>41</v>
      </c>
      <c r="Q344" s="37"/>
      <c r="R344" s="36" t="s">
        <v>42</v>
      </c>
      <c r="S344" s="37"/>
      <c r="T344" s="36" t="s">
        <v>58</v>
      </c>
      <c r="U344" s="36" t="s">
        <v>59</v>
      </c>
      <c r="V344" s="37"/>
      <c r="W344" s="36" t="s">
        <v>60</v>
      </c>
      <c r="X344" s="36" t="s">
        <v>103</v>
      </c>
    </row>
    <row r="345" spans="1:24" hidden="1" x14ac:dyDescent="0.2">
      <c r="A345" s="35" t="s">
        <v>1263</v>
      </c>
      <c r="B345" s="36" t="s">
        <v>47</v>
      </c>
      <c r="C345" s="36" t="s">
        <v>147</v>
      </c>
      <c r="D345" s="36" t="s">
        <v>2</v>
      </c>
      <c r="E345" s="36" t="s">
        <v>2</v>
      </c>
      <c r="F345" s="36" t="s">
        <v>2</v>
      </c>
      <c r="G345" s="36" t="s">
        <v>68</v>
      </c>
      <c r="H345" s="36" t="s">
        <v>36</v>
      </c>
      <c r="I345" s="37"/>
      <c r="J345" s="36" t="s">
        <v>37</v>
      </c>
      <c r="K345" s="36" t="s">
        <v>50</v>
      </c>
      <c r="L345" s="36" t="s">
        <v>39</v>
      </c>
      <c r="M345" s="36" t="s">
        <v>40</v>
      </c>
      <c r="N345" s="36" t="s">
        <v>41</v>
      </c>
      <c r="O345" s="37"/>
      <c r="P345" s="36" t="s">
        <v>41</v>
      </c>
      <c r="Q345" s="37"/>
      <c r="R345" s="36" t="s">
        <v>42</v>
      </c>
      <c r="S345" s="37"/>
      <c r="T345" s="36" t="s">
        <v>43</v>
      </c>
      <c r="U345" s="36" t="s">
        <v>74</v>
      </c>
      <c r="V345" s="37"/>
      <c r="W345" s="36" t="s">
        <v>53</v>
      </c>
      <c r="X345" s="36" t="s">
        <v>1264</v>
      </c>
    </row>
    <row r="346" spans="1:24" hidden="1" x14ac:dyDescent="0.2">
      <c r="A346" s="35" t="s">
        <v>1265</v>
      </c>
      <c r="B346" s="36" t="s">
        <v>47</v>
      </c>
      <c r="C346" s="36" t="s">
        <v>147</v>
      </c>
      <c r="D346" s="36" t="s">
        <v>3</v>
      </c>
      <c r="E346" s="36" t="s">
        <v>2</v>
      </c>
      <c r="F346" s="36" t="s">
        <v>2</v>
      </c>
      <c r="G346" s="36" t="s">
        <v>68</v>
      </c>
      <c r="H346" s="36" t="s">
        <v>36</v>
      </c>
      <c r="I346" s="37"/>
      <c r="J346" s="36" t="s">
        <v>37</v>
      </c>
      <c r="K346" s="36" t="s">
        <v>57</v>
      </c>
      <c r="L346" s="36" t="s">
        <v>39</v>
      </c>
      <c r="M346" s="36" t="s">
        <v>65</v>
      </c>
      <c r="N346" s="36" t="s">
        <v>41</v>
      </c>
      <c r="O346" s="37"/>
      <c r="P346" s="36" t="s">
        <v>41</v>
      </c>
      <c r="Q346" s="37"/>
      <c r="R346" s="36" t="s">
        <v>42</v>
      </c>
      <c r="S346" s="37"/>
      <c r="T346" s="36" t="s">
        <v>58</v>
      </c>
      <c r="U346" s="36" t="s">
        <v>44</v>
      </c>
      <c r="V346" s="37"/>
      <c r="W346" s="36" t="s">
        <v>77</v>
      </c>
      <c r="X346" s="36" t="s">
        <v>1266</v>
      </c>
    </row>
    <row r="347" spans="1:24" hidden="1" x14ac:dyDescent="0.2">
      <c r="A347" s="35" t="s">
        <v>1267</v>
      </c>
      <c r="B347" s="36" t="s">
        <v>33</v>
      </c>
      <c r="C347" s="36" t="s">
        <v>82</v>
      </c>
      <c r="D347" s="36" t="s">
        <v>1</v>
      </c>
      <c r="E347" s="36" t="s">
        <v>2</v>
      </c>
      <c r="F347" s="36" t="s">
        <v>2</v>
      </c>
      <c r="G347" s="36" t="s">
        <v>63</v>
      </c>
      <c r="H347" s="36" t="s">
        <v>36</v>
      </c>
      <c r="I347" s="37"/>
      <c r="J347" s="36" t="s">
        <v>64</v>
      </c>
      <c r="K347" s="36" t="s">
        <v>50</v>
      </c>
      <c r="L347" s="36" t="s">
        <v>39</v>
      </c>
      <c r="M347" s="36" t="s">
        <v>65</v>
      </c>
      <c r="N347" s="36" t="s">
        <v>41</v>
      </c>
      <c r="O347" s="37"/>
      <c r="P347" s="36" t="s">
        <v>41</v>
      </c>
      <c r="Q347" s="37"/>
      <c r="R347" s="36" t="s">
        <v>42</v>
      </c>
      <c r="S347" s="37"/>
      <c r="T347" s="36" t="s">
        <v>58</v>
      </c>
      <c r="U347" s="36" t="s">
        <v>44</v>
      </c>
      <c r="V347" s="37"/>
      <c r="W347" s="36" t="s">
        <v>106</v>
      </c>
      <c r="X347" s="36" t="s">
        <v>1268</v>
      </c>
    </row>
    <row r="348" spans="1:24" hidden="1" x14ac:dyDescent="0.2">
      <c r="A348" s="35" t="s">
        <v>1269</v>
      </c>
      <c r="B348" s="36" t="s">
        <v>47</v>
      </c>
      <c r="C348" s="36" t="s">
        <v>147</v>
      </c>
      <c r="D348" s="36" t="s">
        <v>3</v>
      </c>
      <c r="E348" s="36" t="s">
        <v>2</v>
      </c>
      <c r="F348" s="36" t="s">
        <v>2</v>
      </c>
      <c r="G348" s="36" t="s">
        <v>63</v>
      </c>
      <c r="H348" s="36" t="s">
        <v>36</v>
      </c>
      <c r="I348" s="37"/>
      <c r="J348" s="36" t="s">
        <v>56</v>
      </c>
      <c r="K348" s="36" t="s">
        <v>50</v>
      </c>
      <c r="L348" s="36" t="s">
        <v>335</v>
      </c>
      <c r="M348" s="36" t="s">
        <v>100</v>
      </c>
      <c r="N348" s="36" t="s">
        <v>41</v>
      </c>
      <c r="O348" s="37"/>
      <c r="P348" s="36" t="s">
        <v>41</v>
      </c>
      <c r="Q348" s="37"/>
      <c r="R348" s="36" t="s">
        <v>42</v>
      </c>
      <c r="S348" s="37"/>
      <c r="T348" s="36" t="s">
        <v>105</v>
      </c>
      <c r="U348" s="36" t="s">
        <v>74</v>
      </c>
      <c r="V348" s="37"/>
      <c r="W348" s="36" t="s">
        <v>45</v>
      </c>
      <c r="X348" s="36" t="s">
        <v>1270</v>
      </c>
    </row>
    <row r="349" spans="1:24" hidden="1" x14ac:dyDescent="0.2">
      <c r="A349" s="35" t="s">
        <v>1271</v>
      </c>
      <c r="B349" s="36" t="s">
        <v>47</v>
      </c>
      <c r="C349" s="36" t="s">
        <v>82</v>
      </c>
      <c r="D349" s="36" t="s">
        <v>2</v>
      </c>
      <c r="E349" s="36" t="s">
        <v>2</v>
      </c>
      <c r="F349" s="36" t="s">
        <v>2</v>
      </c>
      <c r="G349" s="36" t="s">
        <v>63</v>
      </c>
      <c r="H349" s="36" t="s">
        <v>36</v>
      </c>
      <c r="I349" s="37"/>
      <c r="J349" s="36" t="s">
        <v>64</v>
      </c>
      <c r="K349" s="36" t="s">
        <v>57</v>
      </c>
      <c r="L349" s="36" t="s">
        <v>39</v>
      </c>
      <c r="M349" s="36" t="s">
        <v>65</v>
      </c>
      <c r="N349" s="36" t="s">
        <v>41</v>
      </c>
      <c r="O349" s="37"/>
      <c r="P349" s="36" t="s">
        <v>41</v>
      </c>
      <c r="Q349" s="37"/>
      <c r="R349" s="36" t="s">
        <v>42</v>
      </c>
      <c r="S349" s="37"/>
      <c r="T349" s="36" t="s">
        <v>58</v>
      </c>
      <c r="U349" s="36" t="s">
        <v>44</v>
      </c>
      <c r="V349" s="37"/>
      <c r="W349" s="36" t="s">
        <v>60</v>
      </c>
      <c r="X349" s="36" t="s">
        <v>103</v>
      </c>
    </row>
    <row r="350" spans="1:24" hidden="1" x14ac:dyDescent="0.2">
      <c r="A350" s="35" t="s">
        <v>1272</v>
      </c>
      <c r="B350" s="36" t="s">
        <v>47</v>
      </c>
      <c r="C350" s="36" t="s">
        <v>82</v>
      </c>
      <c r="D350" s="36" t="s">
        <v>2</v>
      </c>
      <c r="E350" s="36" t="s">
        <v>1</v>
      </c>
      <c r="F350" s="36" t="s">
        <v>1</v>
      </c>
      <c r="G350" s="36" t="s">
        <v>55</v>
      </c>
      <c r="H350" s="36" t="s">
        <v>36</v>
      </c>
      <c r="I350" s="37"/>
      <c r="J350" s="36" t="s">
        <v>64</v>
      </c>
      <c r="K350" s="36" t="s">
        <v>216</v>
      </c>
      <c r="L350" s="36" t="s">
        <v>39</v>
      </c>
      <c r="M350" s="36" t="s">
        <v>40</v>
      </c>
      <c r="N350" s="36" t="s">
        <v>41</v>
      </c>
      <c r="O350" s="37"/>
      <c r="P350" s="36" t="s">
        <v>41</v>
      </c>
      <c r="Q350" s="37"/>
      <c r="R350" s="36" t="s">
        <v>42</v>
      </c>
      <c r="S350" s="37"/>
      <c r="T350" s="36" t="s">
        <v>58</v>
      </c>
      <c r="U350" s="36" t="s">
        <v>44</v>
      </c>
      <c r="V350" s="37"/>
      <c r="W350" s="36" t="s">
        <v>53</v>
      </c>
      <c r="X350" s="36" t="s">
        <v>378</v>
      </c>
    </row>
    <row r="351" spans="1:24" hidden="1" x14ac:dyDescent="0.2">
      <c r="A351" s="35" t="s">
        <v>1273</v>
      </c>
      <c r="B351" s="36" t="s">
        <v>47</v>
      </c>
      <c r="C351" s="36" t="s">
        <v>151</v>
      </c>
      <c r="D351" s="36" t="s">
        <v>2</v>
      </c>
      <c r="E351" s="36" t="s">
        <v>2</v>
      </c>
      <c r="F351" s="36" t="s">
        <v>2</v>
      </c>
      <c r="G351" s="36" t="s">
        <v>63</v>
      </c>
      <c r="H351" s="36" t="s">
        <v>36</v>
      </c>
      <c r="I351" s="37"/>
      <c r="J351" s="36" t="s">
        <v>56</v>
      </c>
      <c r="K351" s="36" t="s">
        <v>50</v>
      </c>
      <c r="L351" s="36" t="s">
        <v>39</v>
      </c>
      <c r="M351" s="36" t="s">
        <v>40</v>
      </c>
      <c r="N351" s="36" t="s">
        <v>41</v>
      </c>
      <c r="O351" s="37"/>
      <c r="P351" s="36" t="s">
        <v>41</v>
      </c>
      <c r="Q351" s="37"/>
      <c r="R351" s="36" t="s">
        <v>42</v>
      </c>
      <c r="S351" s="37"/>
      <c r="T351" s="36" t="s">
        <v>52</v>
      </c>
      <c r="U351" s="36" t="s">
        <v>44</v>
      </c>
      <c r="V351" s="37"/>
      <c r="W351" s="36" t="s">
        <v>53</v>
      </c>
      <c r="X351" s="36" t="s">
        <v>1274</v>
      </c>
    </row>
    <row r="352" spans="1:24" hidden="1" x14ac:dyDescent="0.2">
      <c r="A352" s="35" t="s">
        <v>1275</v>
      </c>
      <c r="B352" s="36" t="s">
        <v>47</v>
      </c>
      <c r="C352" s="36" t="s">
        <v>82</v>
      </c>
      <c r="D352" s="36" t="s">
        <v>1</v>
      </c>
      <c r="E352" s="36" t="s">
        <v>1</v>
      </c>
      <c r="F352" s="36" t="s">
        <v>1</v>
      </c>
      <c r="G352" s="36" t="s">
        <v>55</v>
      </c>
      <c r="H352" s="36" t="s">
        <v>36</v>
      </c>
      <c r="I352" s="37"/>
      <c r="J352" s="36" t="s">
        <v>64</v>
      </c>
      <c r="K352" s="36" t="s">
        <v>76</v>
      </c>
      <c r="L352" s="36" t="s">
        <v>39</v>
      </c>
      <c r="M352" s="36" t="s">
        <v>40</v>
      </c>
      <c r="N352" s="36" t="s">
        <v>41</v>
      </c>
      <c r="O352" s="37"/>
      <c r="P352" s="36" t="s">
        <v>41</v>
      </c>
      <c r="Q352" s="37"/>
      <c r="R352" s="36" t="s">
        <v>42</v>
      </c>
      <c r="S352" s="37"/>
      <c r="T352" s="36" t="s">
        <v>58</v>
      </c>
      <c r="U352" s="36" t="s">
        <v>59</v>
      </c>
      <c r="V352" s="37"/>
      <c r="W352" s="36" t="s">
        <v>60</v>
      </c>
      <c r="X352" s="36" t="s">
        <v>1276</v>
      </c>
    </row>
    <row r="353" spans="1:24" hidden="1" x14ac:dyDescent="0.2">
      <c r="A353" s="35" t="s">
        <v>1277</v>
      </c>
      <c r="B353" s="36" t="s">
        <v>47</v>
      </c>
      <c r="C353" s="36" t="s">
        <v>147</v>
      </c>
      <c r="D353" s="36" t="s">
        <v>3</v>
      </c>
      <c r="E353" s="36" t="s">
        <v>91</v>
      </c>
      <c r="F353" s="36" t="s">
        <v>91</v>
      </c>
      <c r="G353" s="36" t="s">
        <v>35</v>
      </c>
      <c r="H353" s="36" t="s">
        <v>48</v>
      </c>
      <c r="I353" s="36" t="s">
        <v>1278</v>
      </c>
      <c r="J353" s="36" t="s">
        <v>37</v>
      </c>
      <c r="K353" s="36" t="s">
        <v>76</v>
      </c>
      <c r="L353" s="36" t="s">
        <v>39</v>
      </c>
      <c r="M353" s="36" t="s">
        <v>1279</v>
      </c>
      <c r="N353" s="36" t="s">
        <v>41</v>
      </c>
      <c r="O353" s="37"/>
      <c r="P353" s="36" t="s">
        <v>41</v>
      </c>
      <c r="Q353" s="37"/>
      <c r="R353" s="36" t="s">
        <v>42</v>
      </c>
      <c r="S353" s="37"/>
      <c r="T353" s="36" t="s">
        <v>89</v>
      </c>
      <c r="U353" s="36" t="s">
        <v>96</v>
      </c>
      <c r="V353" s="36" t="s">
        <v>1280</v>
      </c>
      <c r="W353" s="36" t="s">
        <v>45</v>
      </c>
      <c r="X353" s="36" t="s">
        <v>1281</v>
      </c>
    </row>
    <row r="354" spans="1:24" hidden="1" x14ac:dyDescent="0.2">
      <c r="A354" s="35" t="s">
        <v>1282</v>
      </c>
      <c r="B354" s="36" t="s">
        <v>33</v>
      </c>
      <c r="C354" s="36" t="s">
        <v>62</v>
      </c>
      <c r="D354" s="36" t="s">
        <v>1</v>
      </c>
      <c r="E354" s="36" t="s">
        <v>3</v>
      </c>
      <c r="F354" s="36" t="s">
        <v>3</v>
      </c>
      <c r="G354" s="36" t="s">
        <v>68</v>
      </c>
      <c r="H354" s="36" t="s">
        <v>48</v>
      </c>
      <c r="I354" s="37"/>
      <c r="J354" s="36" t="s">
        <v>37</v>
      </c>
      <c r="K354" s="36" t="s">
        <v>38</v>
      </c>
      <c r="L354" s="36" t="s">
        <v>39</v>
      </c>
      <c r="M354" s="36" t="s">
        <v>40</v>
      </c>
      <c r="N354" s="36" t="s">
        <v>41</v>
      </c>
      <c r="O354" s="37"/>
      <c r="P354" s="36" t="s">
        <v>41</v>
      </c>
      <c r="Q354" s="37"/>
      <c r="R354" s="36" t="s">
        <v>42</v>
      </c>
      <c r="S354" s="37"/>
      <c r="T354" s="36" t="s">
        <v>188</v>
      </c>
      <c r="U354" s="36" t="s">
        <v>74</v>
      </c>
      <c r="V354" s="37"/>
      <c r="W354" s="36" t="s">
        <v>106</v>
      </c>
      <c r="X354" s="36" t="s">
        <v>1283</v>
      </c>
    </row>
    <row r="355" spans="1:24" x14ac:dyDescent="0.2">
      <c r="A355" s="35" t="s">
        <v>1284</v>
      </c>
      <c r="B355" s="36" t="s">
        <v>47</v>
      </c>
      <c r="C355" s="36" t="s">
        <v>147</v>
      </c>
      <c r="D355" s="36" t="s">
        <v>3</v>
      </c>
      <c r="E355" s="36" t="s">
        <v>3</v>
      </c>
      <c r="F355" s="36" t="s">
        <v>2</v>
      </c>
      <c r="G355" s="36" t="s">
        <v>63</v>
      </c>
      <c r="H355" s="36" t="s">
        <v>36</v>
      </c>
      <c r="I355" s="37"/>
      <c r="J355" s="36" t="s">
        <v>1285</v>
      </c>
      <c r="K355" s="36" t="s">
        <v>76</v>
      </c>
      <c r="L355" s="36" t="s">
        <v>335</v>
      </c>
      <c r="M355" s="36" t="s">
        <v>40</v>
      </c>
      <c r="N355" s="36" t="s">
        <v>41</v>
      </c>
      <c r="O355" s="37"/>
      <c r="P355" s="36" t="s">
        <v>41</v>
      </c>
      <c r="Q355" s="37"/>
      <c r="R355" s="36" t="s">
        <v>41</v>
      </c>
      <c r="S355" s="37"/>
      <c r="T355" s="36" t="s">
        <v>89</v>
      </c>
      <c r="U355" s="36" t="s">
        <v>96</v>
      </c>
      <c r="V355" s="36" t="s">
        <v>1286</v>
      </c>
      <c r="W355" s="36" t="s">
        <v>1287</v>
      </c>
      <c r="X355" s="36" t="s">
        <v>1288</v>
      </c>
    </row>
    <row r="356" spans="1:24" hidden="1" x14ac:dyDescent="0.2">
      <c r="A356" s="35" t="s">
        <v>1289</v>
      </c>
      <c r="B356" s="36" t="s">
        <v>47</v>
      </c>
      <c r="C356" s="36" t="s">
        <v>85</v>
      </c>
      <c r="D356" s="36" t="s">
        <v>2</v>
      </c>
      <c r="E356" s="36" t="s">
        <v>2</v>
      </c>
      <c r="F356" s="36" t="s">
        <v>3</v>
      </c>
      <c r="G356" s="36" t="s">
        <v>68</v>
      </c>
      <c r="H356" s="36" t="s">
        <v>36</v>
      </c>
      <c r="I356" s="37"/>
      <c r="J356" s="36" t="s">
        <v>56</v>
      </c>
      <c r="K356" s="36" t="s">
        <v>69</v>
      </c>
      <c r="L356" s="36" t="s">
        <v>70</v>
      </c>
      <c r="M356" s="36" t="s">
        <v>40</v>
      </c>
      <c r="N356" s="36" t="s">
        <v>41</v>
      </c>
      <c r="O356" s="37"/>
      <c r="P356" s="36" t="s">
        <v>41</v>
      </c>
      <c r="Q356" s="37"/>
      <c r="R356" s="36" t="s">
        <v>42</v>
      </c>
      <c r="S356" s="37"/>
      <c r="T356" s="36" t="s">
        <v>52</v>
      </c>
      <c r="U356" s="36" t="s">
        <v>44</v>
      </c>
      <c r="V356" s="37"/>
      <c r="W356" s="36" t="s">
        <v>106</v>
      </c>
      <c r="X356" s="36" t="s">
        <v>1290</v>
      </c>
    </row>
    <row r="357" spans="1:24" hidden="1" x14ac:dyDescent="0.2">
      <c r="A357" s="35" t="s">
        <v>1291</v>
      </c>
      <c r="B357" s="36" t="s">
        <v>47</v>
      </c>
      <c r="C357" s="36" t="s">
        <v>82</v>
      </c>
      <c r="D357" s="36" t="s">
        <v>1</v>
      </c>
      <c r="E357" s="36" t="s">
        <v>1</v>
      </c>
      <c r="F357" s="36" t="s">
        <v>1</v>
      </c>
      <c r="G357" s="36" t="s">
        <v>55</v>
      </c>
      <c r="H357" s="36" t="s">
        <v>36</v>
      </c>
      <c r="I357" s="37"/>
      <c r="J357" s="36" t="s">
        <v>64</v>
      </c>
      <c r="K357" s="36" t="s">
        <v>57</v>
      </c>
      <c r="L357" s="36" t="s">
        <v>39</v>
      </c>
      <c r="M357" s="36" t="s">
        <v>100</v>
      </c>
      <c r="N357" s="36" t="s">
        <v>41</v>
      </c>
      <c r="O357" s="37"/>
      <c r="P357" s="36" t="s">
        <v>41</v>
      </c>
      <c r="Q357" s="37"/>
      <c r="R357" s="36" t="s">
        <v>42</v>
      </c>
      <c r="S357" s="37"/>
      <c r="T357" s="36" t="s">
        <v>58</v>
      </c>
      <c r="U357" s="36" t="s">
        <v>44</v>
      </c>
      <c r="V357" s="37"/>
      <c r="W357" s="36" t="s">
        <v>106</v>
      </c>
      <c r="X357" s="36" t="s">
        <v>1292</v>
      </c>
    </row>
    <row r="358" spans="1:24" hidden="1" x14ac:dyDescent="0.2">
      <c r="A358" s="35" t="s">
        <v>1293</v>
      </c>
      <c r="B358" s="36" t="s">
        <v>47</v>
      </c>
      <c r="C358" s="36" t="s">
        <v>62</v>
      </c>
      <c r="D358" s="36" t="s">
        <v>3</v>
      </c>
      <c r="E358" s="36" t="s">
        <v>3</v>
      </c>
      <c r="F358" s="36" t="s">
        <v>2</v>
      </c>
      <c r="G358" s="36" t="s">
        <v>63</v>
      </c>
      <c r="H358" s="36" t="s">
        <v>36</v>
      </c>
      <c r="I358" s="37"/>
      <c r="J358" s="36" t="s">
        <v>64</v>
      </c>
      <c r="K358" s="36" t="s">
        <v>57</v>
      </c>
      <c r="L358" s="36" t="s">
        <v>104</v>
      </c>
      <c r="M358" s="36" t="s">
        <v>40</v>
      </c>
      <c r="N358" s="36" t="s">
        <v>41</v>
      </c>
      <c r="O358" s="37"/>
      <c r="P358" s="36" t="s">
        <v>41</v>
      </c>
      <c r="Q358" s="37"/>
      <c r="R358" s="36" t="s">
        <v>42</v>
      </c>
      <c r="S358" s="37"/>
      <c r="T358" s="36" t="s">
        <v>58</v>
      </c>
      <c r="U358" s="36" t="s">
        <v>74</v>
      </c>
      <c r="V358" s="37"/>
      <c r="W358" s="36" t="s">
        <v>77</v>
      </c>
      <c r="X358" s="36" t="s">
        <v>1294</v>
      </c>
    </row>
    <row r="359" spans="1:24" hidden="1" x14ac:dyDescent="0.2">
      <c r="A359" s="35" t="s">
        <v>1295</v>
      </c>
      <c r="B359" s="36" t="s">
        <v>47</v>
      </c>
      <c r="C359" s="36" t="s">
        <v>34</v>
      </c>
      <c r="D359" s="36" t="s">
        <v>1</v>
      </c>
      <c r="E359" s="36" t="s">
        <v>1</v>
      </c>
      <c r="F359" s="36" t="s">
        <v>1</v>
      </c>
      <c r="G359" s="36" t="s">
        <v>63</v>
      </c>
      <c r="H359" s="36" t="s">
        <v>36</v>
      </c>
      <c r="I359" s="37"/>
      <c r="J359" s="36" t="s">
        <v>64</v>
      </c>
      <c r="K359" s="36" t="s">
        <v>57</v>
      </c>
      <c r="L359" s="36" t="s">
        <v>39</v>
      </c>
      <c r="M359" s="36" t="s">
        <v>40</v>
      </c>
      <c r="N359" s="36" t="s">
        <v>41</v>
      </c>
      <c r="O359" s="37"/>
      <c r="P359" s="36" t="s">
        <v>41</v>
      </c>
      <c r="Q359" s="37"/>
      <c r="R359" s="36" t="s">
        <v>42</v>
      </c>
      <c r="S359" s="37"/>
      <c r="T359" s="36" t="s">
        <v>58</v>
      </c>
      <c r="U359" s="36" t="s">
        <v>44</v>
      </c>
      <c r="V359" s="37"/>
      <c r="W359" s="36" t="s">
        <v>106</v>
      </c>
      <c r="X359" s="36" t="s">
        <v>103</v>
      </c>
    </row>
    <row r="360" spans="1:24" hidden="1" x14ac:dyDescent="0.2">
      <c r="A360" s="35" t="s">
        <v>1296</v>
      </c>
      <c r="B360" s="36" t="s">
        <v>47</v>
      </c>
      <c r="C360" s="36" t="s">
        <v>82</v>
      </c>
      <c r="D360" s="36" t="s">
        <v>1</v>
      </c>
      <c r="E360" s="36" t="s">
        <v>1</v>
      </c>
      <c r="F360" s="36" t="s">
        <v>1</v>
      </c>
      <c r="G360" s="36" t="s">
        <v>55</v>
      </c>
      <c r="H360" s="36" t="s">
        <v>36</v>
      </c>
      <c r="I360" s="37"/>
      <c r="J360" s="36" t="s">
        <v>37</v>
      </c>
      <c r="K360" s="36" t="s">
        <v>57</v>
      </c>
      <c r="L360" s="36" t="s">
        <v>39</v>
      </c>
      <c r="M360" s="36" t="s">
        <v>40</v>
      </c>
      <c r="N360" s="36" t="s">
        <v>41</v>
      </c>
      <c r="O360" s="37"/>
      <c r="P360" s="36" t="s">
        <v>41</v>
      </c>
      <c r="Q360" s="37"/>
      <c r="R360" s="36" t="s">
        <v>42</v>
      </c>
      <c r="S360" s="37"/>
      <c r="T360" s="36" t="s">
        <v>58</v>
      </c>
      <c r="U360" s="36" t="s">
        <v>59</v>
      </c>
      <c r="V360" s="37"/>
      <c r="W360" s="36" t="s">
        <v>60</v>
      </c>
      <c r="X360" s="36" t="s">
        <v>1297</v>
      </c>
    </row>
    <row r="361" spans="1:24" hidden="1" x14ac:dyDescent="0.2">
      <c r="A361" s="35" t="s">
        <v>1298</v>
      </c>
      <c r="B361" s="36" t="s">
        <v>47</v>
      </c>
      <c r="C361" s="36" t="s">
        <v>151</v>
      </c>
      <c r="D361" s="36" t="s">
        <v>1</v>
      </c>
      <c r="E361" s="36" t="s">
        <v>1</v>
      </c>
      <c r="F361" s="36" t="s">
        <v>1</v>
      </c>
      <c r="G361" s="36" t="s">
        <v>63</v>
      </c>
      <c r="H361" s="36" t="s">
        <v>36</v>
      </c>
      <c r="I361" s="37"/>
      <c r="J361" s="36" t="s">
        <v>56</v>
      </c>
      <c r="K361" s="36" t="s">
        <v>57</v>
      </c>
      <c r="L361" s="36" t="s">
        <v>39</v>
      </c>
      <c r="M361" s="36" t="s">
        <v>40</v>
      </c>
      <c r="N361" s="36" t="s">
        <v>41</v>
      </c>
      <c r="O361" s="37"/>
      <c r="P361" s="36" t="s">
        <v>41</v>
      </c>
      <c r="Q361" s="37"/>
      <c r="R361" s="36" t="s">
        <v>42</v>
      </c>
      <c r="S361" s="37"/>
      <c r="T361" s="36" t="s">
        <v>58</v>
      </c>
      <c r="U361" s="36" t="s">
        <v>44</v>
      </c>
      <c r="V361" s="37"/>
      <c r="W361" s="36" t="s">
        <v>60</v>
      </c>
      <c r="X361" s="36" t="s">
        <v>1083</v>
      </c>
    </row>
    <row r="362" spans="1:24" hidden="1" x14ac:dyDescent="0.2">
      <c r="A362" s="35" t="s">
        <v>1299</v>
      </c>
      <c r="B362" s="36" t="s">
        <v>47</v>
      </c>
      <c r="C362" s="36" t="s">
        <v>34</v>
      </c>
      <c r="D362" s="36" t="s">
        <v>2</v>
      </c>
      <c r="E362" s="36" t="s">
        <v>2</v>
      </c>
      <c r="F362" s="36" t="s">
        <v>3</v>
      </c>
      <c r="G362" s="36" t="s">
        <v>68</v>
      </c>
      <c r="H362" s="36" t="s">
        <v>36</v>
      </c>
      <c r="I362" s="37"/>
      <c r="J362" s="36" t="s">
        <v>64</v>
      </c>
      <c r="K362" s="36" t="s">
        <v>38</v>
      </c>
      <c r="L362" s="36" t="s">
        <v>130</v>
      </c>
      <c r="M362" s="36" t="s">
        <v>40</v>
      </c>
      <c r="N362" s="36" t="s">
        <v>41</v>
      </c>
      <c r="O362" s="37"/>
      <c r="P362" s="36" t="s">
        <v>41</v>
      </c>
      <c r="Q362" s="37"/>
      <c r="R362" s="36" t="s">
        <v>42</v>
      </c>
      <c r="S362" s="37"/>
      <c r="T362" s="36" t="s">
        <v>43</v>
      </c>
      <c r="U362" s="36" t="s">
        <v>74</v>
      </c>
      <c r="V362" s="37"/>
      <c r="W362" s="36" t="s">
        <v>106</v>
      </c>
      <c r="X362" s="36" t="s">
        <v>1300</v>
      </c>
    </row>
    <row r="363" spans="1:24" hidden="1" x14ac:dyDescent="0.2">
      <c r="A363" s="35" t="s">
        <v>1301</v>
      </c>
      <c r="B363" s="36" t="s">
        <v>47</v>
      </c>
      <c r="C363" s="36" t="s">
        <v>147</v>
      </c>
      <c r="D363" s="36" t="s">
        <v>1</v>
      </c>
      <c r="E363" s="36" t="s">
        <v>1</v>
      </c>
      <c r="F363" s="36" t="s">
        <v>1</v>
      </c>
      <c r="G363" s="36" t="s">
        <v>68</v>
      </c>
      <c r="H363" s="36" t="s">
        <v>36</v>
      </c>
      <c r="I363" s="37"/>
      <c r="J363" s="36" t="s">
        <v>64</v>
      </c>
      <c r="K363" s="36" t="s">
        <v>129</v>
      </c>
      <c r="L363" s="36" t="s">
        <v>39</v>
      </c>
      <c r="M363" s="36" t="s">
        <v>40</v>
      </c>
      <c r="N363" s="36" t="s">
        <v>41</v>
      </c>
      <c r="O363" s="37"/>
      <c r="P363" s="36" t="s">
        <v>41</v>
      </c>
      <c r="Q363" s="37"/>
      <c r="R363" s="36" t="s">
        <v>42</v>
      </c>
      <c r="S363" s="37"/>
      <c r="T363" s="36" t="s">
        <v>58</v>
      </c>
      <c r="U363" s="36" t="s">
        <v>44</v>
      </c>
      <c r="V363" s="37"/>
      <c r="W363" s="36" t="s">
        <v>45</v>
      </c>
      <c r="X363" s="36" t="s">
        <v>1302</v>
      </c>
    </row>
    <row r="364" spans="1:24" hidden="1" x14ac:dyDescent="0.2">
      <c r="A364" s="35" t="s">
        <v>1303</v>
      </c>
      <c r="B364" s="36" t="s">
        <v>33</v>
      </c>
      <c r="C364" s="36" t="s">
        <v>73</v>
      </c>
      <c r="D364" s="36" t="s">
        <v>1</v>
      </c>
      <c r="E364" s="36" t="s">
        <v>1</v>
      </c>
      <c r="F364" s="36" t="s">
        <v>3</v>
      </c>
      <c r="G364" s="36" t="s">
        <v>68</v>
      </c>
      <c r="H364" s="36" t="s">
        <v>48</v>
      </c>
      <c r="I364" s="36" t="s">
        <v>1304</v>
      </c>
      <c r="J364" s="36" t="s">
        <v>64</v>
      </c>
      <c r="K364" s="36" t="s">
        <v>57</v>
      </c>
      <c r="L364" s="36" t="s">
        <v>39</v>
      </c>
      <c r="M364" s="36" t="s">
        <v>453</v>
      </c>
      <c r="N364" s="36" t="s">
        <v>41</v>
      </c>
      <c r="O364" s="37"/>
      <c r="P364" s="36" t="s">
        <v>41</v>
      </c>
      <c r="Q364" s="37"/>
      <c r="R364" s="36" t="s">
        <v>42</v>
      </c>
      <c r="S364" s="37"/>
      <c r="T364" s="36" t="s">
        <v>1305</v>
      </c>
      <c r="U364" s="36" t="s">
        <v>59</v>
      </c>
      <c r="V364" s="37"/>
      <c r="W364" s="36" t="s">
        <v>53</v>
      </c>
      <c r="X364" s="36" t="s">
        <v>1306</v>
      </c>
    </row>
    <row r="365" spans="1:24" hidden="1" x14ac:dyDescent="0.2">
      <c r="A365" s="35" t="s">
        <v>1307</v>
      </c>
      <c r="B365" s="36" t="s">
        <v>47</v>
      </c>
      <c r="C365" s="36" t="s">
        <v>82</v>
      </c>
      <c r="D365" s="36" t="s">
        <v>2</v>
      </c>
      <c r="E365" s="36" t="s">
        <v>2</v>
      </c>
      <c r="F365" s="36" t="s">
        <v>2</v>
      </c>
      <c r="G365" s="36" t="s">
        <v>63</v>
      </c>
      <c r="H365" s="36" t="s">
        <v>36</v>
      </c>
      <c r="I365" s="37"/>
      <c r="J365" s="36" t="s">
        <v>37</v>
      </c>
      <c r="K365" s="36" t="s">
        <v>50</v>
      </c>
      <c r="L365" s="36" t="s">
        <v>104</v>
      </c>
      <c r="M365" s="36" t="s">
        <v>100</v>
      </c>
      <c r="N365" s="36" t="s">
        <v>41</v>
      </c>
      <c r="O365" s="37"/>
      <c r="P365" s="36" t="s">
        <v>41</v>
      </c>
      <c r="Q365" s="37"/>
      <c r="R365" s="36" t="s">
        <v>42</v>
      </c>
      <c r="S365" s="37"/>
      <c r="T365" s="36" t="s">
        <v>58</v>
      </c>
      <c r="U365" s="36" t="s">
        <v>44</v>
      </c>
      <c r="V365" s="37"/>
      <c r="W365" s="36" t="s">
        <v>60</v>
      </c>
      <c r="X365" s="36" t="s">
        <v>1308</v>
      </c>
    </row>
    <row r="366" spans="1:24" hidden="1" x14ac:dyDescent="0.2">
      <c r="A366" s="35" t="s">
        <v>1309</v>
      </c>
      <c r="B366" s="36" t="s">
        <v>47</v>
      </c>
      <c r="C366" s="36" t="s">
        <v>85</v>
      </c>
      <c r="D366" s="36" t="s">
        <v>2</v>
      </c>
      <c r="E366" s="36" t="s">
        <v>2</v>
      </c>
      <c r="F366" s="36" t="s">
        <v>2</v>
      </c>
      <c r="G366" s="36" t="s">
        <v>35</v>
      </c>
      <c r="H366" s="36" t="s">
        <v>36</v>
      </c>
      <c r="I366" s="37"/>
      <c r="J366" s="36" t="s">
        <v>64</v>
      </c>
      <c r="K366" s="36" t="s">
        <v>57</v>
      </c>
      <c r="L366" s="36" t="s">
        <v>39</v>
      </c>
      <c r="M366" s="36" t="s">
        <v>65</v>
      </c>
      <c r="N366" s="36" t="s">
        <v>41</v>
      </c>
      <c r="O366" s="37"/>
      <c r="P366" s="36" t="s">
        <v>41</v>
      </c>
      <c r="Q366" s="37"/>
      <c r="R366" s="36" t="s">
        <v>42</v>
      </c>
      <c r="S366" s="37"/>
      <c r="T366" s="36" t="s">
        <v>43</v>
      </c>
      <c r="U366" s="36" t="s">
        <v>44</v>
      </c>
      <c r="V366" s="37"/>
      <c r="W366" s="36" t="s">
        <v>106</v>
      </c>
      <c r="X366" s="36" t="s">
        <v>1310</v>
      </c>
    </row>
    <row r="367" spans="1:24" hidden="1" x14ac:dyDescent="0.2">
      <c r="A367" s="35" t="s">
        <v>1311</v>
      </c>
      <c r="B367" s="36" t="s">
        <v>47</v>
      </c>
      <c r="C367" s="36" t="s">
        <v>85</v>
      </c>
      <c r="D367" s="36" t="s">
        <v>1</v>
      </c>
      <c r="E367" s="36" t="s">
        <v>1</v>
      </c>
      <c r="F367" s="36" t="s">
        <v>1</v>
      </c>
      <c r="G367" s="36" t="s">
        <v>55</v>
      </c>
      <c r="H367" s="36" t="s">
        <v>36</v>
      </c>
      <c r="I367" s="37"/>
      <c r="J367" s="36" t="s">
        <v>64</v>
      </c>
      <c r="K367" s="36" t="s">
        <v>57</v>
      </c>
      <c r="L367" s="36" t="s">
        <v>39</v>
      </c>
      <c r="M367" s="36" t="s">
        <v>40</v>
      </c>
      <c r="N367" s="36" t="s">
        <v>41</v>
      </c>
      <c r="O367" s="37"/>
      <c r="P367" s="36" t="s">
        <v>41</v>
      </c>
      <c r="Q367" s="37"/>
      <c r="R367" s="36" t="s">
        <v>42</v>
      </c>
      <c r="S367" s="37"/>
      <c r="T367" s="36" t="s">
        <v>58</v>
      </c>
      <c r="U367" s="36" t="s">
        <v>59</v>
      </c>
      <c r="V367" s="37"/>
      <c r="W367" s="36" t="s">
        <v>106</v>
      </c>
      <c r="X367" s="36" t="s">
        <v>1312</v>
      </c>
    </row>
    <row r="368" spans="1:24" hidden="1" x14ac:dyDescent="0.2">
      <c r="A368" s="35" t="s">
        <v>1313</v>
      </c>
      <c r="B368" s="36" t="s">
        <v>47</v>
      </c>
      <c r="C368" s="36" t="s">
        <v>34</v>
      </c>
      <c r="D368" s="36" t="s">
        <v>2</v>
      </c>
      <c r="E368" s="36" t="s">
        <v>2</v>
      </c>
      <c r="F368" s="36" t="s">
        <v>2</v>
      </c>
      <c r="G368" s="36" t="s">
        <v>63</v>
      </c>
      <c r="H368" s="36" t="s">
        <v>36</v>
      </c>
      <c r="I368" s="37"/>
      <c r="J368" s="36" t="s">
        <v>56</v>
      </c>
      <c r="K368" s="36" t="s">
        <v>57</v>
      </c>
      <c r="L368" s="36" t="s">
        <v>39</v>
      </c>
      <c r="M368" s="36" t="s">
        <v>65</v>
      </c>
      <c r="N368" s="36" t="s">
        <v>41</v>
      </c>
      <c r="O368" s="37"/>
      <c r="P368" s="36" t="s">
        <v>41</v>
      </c>
      <c r="Q368" s="37"/>
      <c r="R368" s="36" t="s">
        <v>42</v>
      </c>
      <c r="S368" s="37"/>
      <c r="T368" s="36" t="s">
        <v>58</v>
      </c>
      <c r="U368" s="36" t="s">
        <v>44</v>
      </c>
      <c r="V368" s="37"/>
      <c r="W368" s="36" t="s">
        <v>106</v>
      </c>
      <c r="X368" s="36" t="s">
        <v>1314</v>
      </c>
    </row>
    <row r="369" spans="1:24" hidden="1" x14ac:dyDescent="0.2">
      <c r="A369" s="35" t="s">
        <v>1315</v>
      </c>
      <c r="B369" s="36" t="s">
        <v>47</v>
      </c>
      <c r="C369" s="36" t="s">
        <v>147</v>
      </c>
      <c r="D369" s="36" t="s">
        <v>2</v>
      </c>
      <c r="E369" s="36" t="s">
        <v>3</v>
      </c>
      <c r="F369" s="36" t="s">
        <v>3</v>
      </c>
      <c r="G369" s="36" t="s">
        <v>68</v>
      </c>
      <c r="H369" s="36" t="s">
        <v>36</v>
      </c>
      <c r="I369" s="37"/>
      <c r="J369" s="36" t="s">
        <v>37</v>
      </c>
      <c r="K369" s="36" t="s">
        <v>50</v>
      </c>
      <c r="L369" s="36" t="s">
        <v>335</v>
      </c>
      <c r="M369" s="36" t="s">
        <v>100</v>
      </c>
      <c r="N369" s="36" t="s">
        <v>41</v>
      </c>
      <c r="O369" s="37"/>
      <c r="P369" s="36" t="s">
        <v>41</v>
      </c>
      <c r="Q369" s="37"/>
      <c r="R369" s="36" t="s">
        <v>42</v>
      </c>
      <c r="S369" s="37"/>
      <c r="T369" s="36" t="s">
        <v>43</v>
      </c>
      <c r="U369" s="36" t="s">
        <v>96</v>
      </c>
      <c r="V369" s="37"/>
      <c r="W369" s="36" t="s">
        <v>53</v>
      </c>
      <c r="X369" s="36" t="s">
        <v>1316</v>
      </c>
    </row>
    <row r="370" spans="1:24" hidden="1" x14ac:dyDescent="0.2">
      <c r="A370" s="35" t="s">
        <v>1317</v>
      </c>
      <c r="B370" s="36" t="s">
        <v>47</v>
      </c>
      <c r="C370" s="36" t="s">
        <v>85</v>
      </c>
      <c r="D370" s="36" t="s">
        <v>2</v>
      </c>
      <c r="E370" s="36" t="s">
        <v>2</v>
      </c>
      <c r="F370" s="36" t="s">
        <v>3</v>
      </c>
      <c r="G370" s="36" t="s">
        <v>63</v>
      </c>
      <c r="H370" s="36" t="s">
        <v>36</v>
      </c>
      <c r="I370" s="37"/>
      <c r="J370" s="36" t="s">
        <v>64</v>
      </c>
      <c r="K370" s="36" t="s">
        <v>50</v>
      </c>
      <c r="L370" s="36" t="s">
        <v>104</v>
      </c>
      <c r="M370" s="36" t="s">
        <v>65</v>
      </c>
      <c r="N370" s="36" t="s">
        <v>41</v>
      </c>
      <c r="O370" s="37"/>
      <c r="P370" s="36" t="s">
        <v>41</v>
      </c>
      <c r="Q370" s="37"/>
      <c r="R370" s="36" t="s">
        <v>42</v>
      </c>
      <c r="S370" s="37"/>
      <c r="T370" s="36" t="s">
        <v>58</v>
      </c>
      <c r="U370" s="36" t="s">
        <v>74</v>
      </c>
      <c r="V370" s="37"/>
      <c r="W370" s="36" t="s">
        <v>53</v>
      </c>
      <c r="X370" s="36" t="s">
        <v>1318</v>
      </c>
    </row>
    <row r="371" spans="1:24" hidden="1" x14ac:dyDescent="0.2">
      <c r="A371" s="35" t="s">
        <v>1319</v>
      </c>
      <c r="B371" s="36" t="s">
        <v>47</v>
      </c>
      <c r="C371" s="36" t="s">
        <v>85</v>
      </c>
      <c r="D371" s="36" t="s">
        <v>1</v>
      </c>
      <c r="E371" s="36" t="s">
        <v>1</v>
      </c>
      <c r="F371" s="36" t="s">
        <v>1</v>
      </c>
      <c r="G371" s="36" t="s">
        <v>55</v>
      </c>
      <c r="H371" s="36" t="s">
        <v>36</v>
      </c>
      <c r="I371" s="37"/>
      <c r="J371" s="36" t="s">
        <v>64</v>
      </c>
      <c r="K371" s="36" t="s">
        <v>50</v>
      </c>
      <c r="L371" s="36" t="s">
        <v>39</v>
      </c>
      <c r="M371" s="36" t="s">
        <v>40</v>
      </c>
      <c r="N371" s="36" t="s">
        <v>41</v>
      </c>
      <c r="O371" s="37"/>
      <c r="P371" s="36" t="s">
        <v>41</v>
      </c>
      <c r="Q371" s="37"/>
      <c r="R371" s="36" t="s">
        <v>42</v>
      </c>
      <c r="S371" s="37"/>
      <c r="T371" s="36" t="s">
        <v>58</v>
      </c>
      <c r="U371" s="36" t="s">
        <v>44</v>
      </c>
      <c r="V371" s="37"/>
      <c r="W371" s="36" t="s">
        <v>53</v>
      </c>
      <c r="X371" s="36" t="s">
        <v>1320</v>
      </c>
    </row>
    <row r="372" spans="1:24" hidden="1" x14ac:dyDescent="0.2">
      <c r="A372" s="35" t="s">
        <v>1321</v>
      </c>
      <c r="B372" s="36" t="s">
        <v>33</v>
      </c>
      <c r="C372" s="36" t="s">
        <v>85</v>
      </c>
      <c r="D372" s="36" t="s">
        <v>3</v>
      </c>
      <c r="E372" s="36" t="s">
        <v>3</v>
      </c>
      <c r="F372" s="36" t="s">
        <v>3</v>
      </c>
      <c r="G372" s="36" t="s">
        <v>68</v>
      </c>
      <c r="H372" s="36" t="s">
        <v>48</v>
      </c>
      <c r="I372" s="36" t="s">
        <v>1322</v>
      </c>
      <c r="J372" s="36" t="s">
        <v>37</v>
      </c>
      <c r="K372" s="36" t="s">
        <v>38</v>
      </c>
      <c r="L372" s="36" t="s">
        <v>130</v>
      </c>
      <c r="M372" s="36" t="s">
        <v>40</v>
      </c>
      <c r="N372" s="36" t="s">
        <v>41</v>
      </c>
      <c r="O372" s="37"/>
      <c r="P372" s="36" t="s">
        <v>41</v>
      </c>
      <c r="Q372" s="37"/>
      <c r="R372" s="36" t="s">
        <v>42</v>
      </c>
      <c r="S372" s="37"/>
      <c r="T372" s="36" t="s">
        <v>114</v>
      </c>
      <c r="U372" s="36" t="s">
        <v>74</v>
      </c>
      <c r="V372" s="37"/>
      <c r="W372" s="36" t="s">
        <v>106</v>
      </c>
      <c r="X372" s="36" t="s">
        <v>1323</v>
      </c>
    </row>
    <row r="373" spans="1:24" hidden="1" x14ac:dyDescent="0.2">
      <c r="A373" s="35" t="s">
        <v>1324</v>
      </c>
      <c r="B373" s="36" t="s">
        <v>47</v>
      </c>
      <c r="C373" s="36" t="s">
        <v>85</v>
      </c>
      <c r="D373" s="36" t="s">
        <v>1</v>
      </c>
      <c r="E373" s="36" t="s">
        <v>1</v>
      </c>
      <c r="F373" s="36" t="s">
        <v>1</v>
      </c>
      <c r="G373" s="36" t="s">
        <v>55</v>
      </c>
      <c r="H373" s="36" t="s">
        <v>36</v>
      </c>
      <c r="I373" s="37"/>
      <c r="J373" s="36" t="s">
        <v>56</v>
      </c>
      <c r="K373" s="36" t="s">
        <v>57</v>
      </c>
      <c r="L373" s="36" t="s">
        <v>39</v>
      </c>
      <c r="M373" s="36" t="s">
        <v>317</v>
      </c>
      <c r="N373" s="36" t="s">
        <v>41</v>
      </c>
      <c r="O373" s="37"/>
      <c r="P373" s="36" t="s">
        <v>41</v>
      </c>
      <c r="Q373" s="37"/>
      <c r="R373" s="36" t="s">
        <v>42</v>
      </c>
      <c r="S373" s="37"/>
      <c r="T373" s="36" t="s">
        <v>58</v>
      </c>
      <c r="U373" s="36" t="s">
        <v>59</v>
      </c>
      <c r="V373" s="37"/>
      <c r="W373" s="36" t="s">
        <v>260</v>
      </c>
      <c r="X373" s="36" t="s">
        <v>823</v>
      </c>
    </row>
  </sheetData>
  <autoFilter ref="A1:X373" xr:uid="{4138FB86-5EBD-EE40-A874-A933FF0E7A0F}">
    <filterColumn colId="22">
      <filters blank="1">
        <filter val="expulsar a la persona"/>
        <filter val="Expulsar de forma inmediata al acosador"/>
        <filter val="Mantener el tema al márgen, no generar instancias para que toda ma escuela se entere"/>
        <filter val="No esperar tantas pruebas físicas y guiarse más por los testigos"/>
        <filter val="si es un abuso, deberian expulsar a la persona involucrada si se tiene las pruebas, ya que una conducta de este grado no es compatible con el servicio si se tiene en cuenta que más adelante tendra cargo y mando sobre gente"/>
        <filter val="Todas las anteriores"/>
        <filter val="un proceso investigativo eficiente"/>
      </filters>
    </filterColumn>
  </autoFilter>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2B73E1-905E-084A-9006-FD4D605A93C5}">
  <dimension ref="A1:W72"/>
  <sheetViews>
    <sheetView topLeftCell="W1" workbookViewId="0">
      <selection activeCell="X1" sqref="X1"/>
    </sheetView>
  </sheetViews>
  <sheetFormatPr baseColWidth="10" defaultColWidth="8.28515625" defaultRowHeight="16" x14ac:dyDescent="0.2"/>
  <cols>
    <col min="1" max="1" width="27" style="41" customWidth="1"/>
    <col min="2" max="2" width="15.85546875" style="41" customWidth="1"/>
    <col min="3" max="3" width="36" style="41" customWidth="1"/>
    <col min="4" max="4" width="82.42578125" style="41" customWidth="1"/>
    <col min="5" max="5" width="88.28515625" style="41" customWidth="1"/>
    <col min="6" max="6" width="93.5703125" style="41" customWidth="1"/>
    <col min="7" max="7" width="91.7109375" style="41" customWidth="1"/>
    <col min="8" max="8" width="70.28515625" style="41" customWidth="1"/>
    <col min="9" max="9" width="69.5703125" style="41" customWidth="1"/>
    <col min="10" max="10" width="67" style="41" customWidth="1"/>
    <col min="11" max="11" width="111.7109375" style="41" customWidth="1"/>
    <col min="12" max="12" width="125.85546875" style="41" customWidth="1"/>
    <col min="13" max="13" width="143.5703125" style="41" customWidth="1"/>
    <col min="14" max="14" width="114.42578125" style="41" customWidth="1"/>
    <col min="15" max="15" width="59" style="41" customWidth="1"/>
    <col min="16" max="16" width="114.7109375" style="41" customWidth="1"/>
    <col min="17" max="17" width="95.7109375" style="41" customWidth="1"/>
    <col min="18" max="18" width="166.5703125" style="41" customWidth="1"/>
    <col min="19" max="19" width="59" style="41" customWidth="1"/>
    <col min="20" max="20" width="112.7109375" style="41" customWidth="1"/>
    <col min="21" max="21" width="72.5703125" style="41" customWidth="1"/>
    <col min="22" max="22" width="44.7109375" style="41" customWidth="1"/>
    <col min="23" max="23" width="166.5703125" style="41" customWidth="1"/>
    <col min="24" max="16384" width="8.28515625" style="41"/>
  </cols>
  <sheetData>
    <row r="1" spans="1:23" ht="32.25" customHeight="1" x14ac:dyDescent="0.2">
      <c r="A1" s="39" t="s">
        <v>10</v>
      </c>
      <c r="B1" s="39" t="s">
        <v>11</v>
      </c>
      <c r="C1" s="39" t="s">
        <v>224</v>
      </c>
      <c r="D1" s="39" t="s">
        <v>225</v>
      </c>
      <c r="E1" s="39" t="s">
        <v>8</v>
      </c>
      <c r="F1" s="39" t="s">
        <v>9</v>
      </c>
      <c r="G1" s="39" t="s">
        <v>226</v>
      </c>
      <c r="H1" s="39" t="s">
        <v>227</v>
      </c>
      <c r="I1" s="39" t="s">
        <v>18</v>
      </c>
      <c r="J1" s="39" t="s">
        <v>228</v>
      </c>
      <c r="K1" s="39" t="s">
        <v>19</v>
      </c>
      <c r="L1" s="39" t="s">
        <v>229</v>
      </c>
      <c r="M1" s="39" t="s">
        <v>230</v>
      </c>
      <c r="N1" s="39" t="s">
        <v>231</v>
      </c>
      <c r="O1" s="39" t="s">
        <v>24</v>
      </c>
      <c r="P1" s="39" t="s">
        <v>25</v>
      </c>
      <c r="Q1" s="39" t="s">
        <v>26</v>
      </c>
      <c r="R1" s="39" t="s">
        <v>232</v>
      </c>
      <c r="S1" s="39" t="s">
        <v>24</v>
      </c>
      <c r="T1" s="39" t="s">
        <v>31</v>
      </c>
      <c r="U1" s="40" t="s">
        <v>233</v>
      </c>
      <c r="V1" s="39" t="s">
        <v>30</v>
      </c>
      <c r="W1" s="39" t="s">
        <v>32</v>
      </c>
    </row>
    <row r="2" spans="1:23" ht="20.25" customHeight="1" x14ac:dyDescent="0.2">
      <c r="A2" s="42" t="s">
        <v>1325</v>
      </c>
      <c r="B2" s="43" t="s">
        <v>47</v>
      </c>
      <c r="C2" s="44" t="s">
        <v>234</v>
      </c>
      <c r="D2" s="44" t="s">
        <v>1</v>
      </c>
      <c r="E2" s="44" t="s">
        <v>1</v>
      </c>
      <c r="F2" s="44" t="s">
        <v>1</v>
      </c>
      <c r="G2" s="44" t="s">
        <v>55</v>
      </c>
      <c r="H2" s="44" t="s">
        <v>36</v>
      </c>
      <c r="I2" s="45"/>
      <c r="J2" s="44" t="s">
        <v>235</v>
      </c>
      <c r="K2" s="44" t="s">
        <v>37</v>
      </c>
      <c r="L2" s="44" t="s">
        <v>236</v>
      </c>
      <c r="M2" s="44" t="s">
        <v>39</v>
      </c>
      <c r="N2" s="44" t="s">
        <v>41</v>
      </c>
      <c r="O2" s="45"/>
      <c r="P2" s="44" t="s">
        <v>41</v>
      </c>
      <c r="Q2" s="45"/>
      <c r="R2" s="44" t="s">
        <v>237</v>
      </c>
      <c r="S2" s="45"/>
      <c r="T2" s="44" t="s">
        <v>77</v>
      </c>
      <c r="U2" s="44" t="s">
        <v>59</v>
      </c>
      <c r="V2" s="45"/>
      <c r="W2" s="44" t="s">
        <v>238</v>
      </c>
    </row>
    <row r="3" spans="1:23" ht="20" customHeight="1" x14ac:dyDescent="0.2">
      <c r="A3" s="46" t="s">
        <v>1326</v>
      </c>
      <c r="B3" s="47" t="s">
        <v>47</v>
      </c>
      <c r="C3" s="48" t="s">
        <v>234</v>
      </c>
      <c r="D3" s="48" t="s">
        <v>2</v>
      </c>
      <c r="E3" s="48" t="s">
        <v>2</v>
      </c>
      <c r="F3" s="48" t="s">
        <v>3</v>
      </c>
      <c r="G3" s="48" t="s">
        <v>63</v>
      </c>
      <c r="H3" s="48" t="s">
        <v>36</v>
      </c>
      <c r="I3" s="49"/>
      <c r="J3" s="48" t="s">
        <v>235</v>
      </c>
      <c r="K3" s="48" t="s">
        <v>37</v>
      </c>
      <c r="L3" s="48" t="s">
        <v>50</v>
      </c>
      <c r="M3" s="48" t="s">
        <v>239</v>
      </c>
      <c r="N3" s="48" t="s">
        <v>41</v>
      </c>
      <c r="O3" s="49"/>
      <c r="P3" s="48" t="s">
        <v>41</v>
      </c>
      <c r="Q3" s="49"/>
      <c r="R3" s="48" t="s">
        <v>237</v>
      </c>
      <c r="S3" s="49"/>
      <c r="T3" s="48" t="s">
        <v>45</v>
      </c>
      <c r="U3" s="48" t="s">
        <v>44</v>
      </c>
      <c r="V3" s="49"/>
      <c r="W3" s="48" t="s">
        <v>240</v>
      </c>
    </row>
    <row r="4" spans="1:23" ht="20" customHeight="1" x14ac:dyDescent="0.2">
      <c r="A4" s="46" t="s">
        <v>1327</v>
      </c>
      <c r="B4" s="47" t="s">
        <v>47</v>
      </c>
      <c r="C4" s="48" t="s">
        <v>234</v>
      </c>
      <c r="D4" s="48" t="s">
        <v>1</v>
      </c>
      <c r="E4" s="48" t="s">
        <v>1</v>
      </c>
      <c r="F4" s="48" t="s">
        <v>1</v>
      </c>
      <c r="G4" s="48" t="s">
        <v>63</v>
      </c>
      <c r="H4" s="48" t="s">
        <v>36</v>
      </c>
      <c r="I4" s="49"/>
      <c r="J4" s="48" t="s">
        <v>235</v>
      </c>
      <c r="K4" s="48" t="s">
        <v>37</v>
      </c>
      <c r="L4" s="48" t="s">
        <v>57</v>
      </c>
      <c r="M4" s="48" t="s">
        <v>39</v>
      </c>
      <c r="N4" s="48" t="s">
        <v>41</v>
      </c>
      <c r="O4" s="49"/>
      <c r="P4" s="48" t="s">
        <v>41</v>
      </c>
      <c r="Q4" s="49"/>
      <c r="R4" s="48" t="s">
        <v>237</v>
      </c>
      <c r="S4" s="49"/>
      <c r="T4" s="48" t="s">
        <v>106</v>
      </c>
      <c r="U4" s="48" t="s">
        <v>44</v>
      </c>
      <c r="V4" s="49"/>
      <c r="W4" s="48" t="s">
        <v>241</v>
      </c>
    </row>
    <row r="5" spans="1:23" ht="20" customHeight="1" x14ac:dyDescent="0.2">
      <c r="A5" s="46" t="s">
        <v>1328</v>
      </c>
      <c r="B5" s="47" t="s">
        <v>47</v>
      </c>
      <c r="C5" s="48" t="s">
        <v>234</v>
      </c>
      <c r="D5" s="48" t="s">
        <v>2</v>
      </c>
      <c r="E5" s="48" t="s">
        <v>2</v>
      </c>
      <c r="F5" s="48" t="s">
        <v>3</v>
      </c>
      <c r="G5" s="48" t="s">
        <v>63</v>
      </c>
      <c r="H5" s="48" t="s">
        <v>48</v>
      </c>
      <c r="I5" s="48" t="s">
        <v>242</v>
      </c>
      <c r="J5" s="48" t="s">
        <v>243</v>
      </c>
      <c r="K5" s="48" t="s">
        <v>37</v>
      </c>
      <c r="L5" s="48" t="s">
        <v>79</v>
      </c>
      <c r="M5" s="48" t="s">
        <v>244</v>
      </c>
      <c r="N5" s="48" t="s">
        <v>41</v>
      </c>
      <c r="O5" s="49"/>
      <c r="P5" s="48" t="s">
        <v>41</v>
      </c>
      <c r="Q5" s="49"/>
      <c r="R5" s="48" t="s">
        <v>237</v>
      </c>
      <c r="S5" s="49"/>
      <c r="T5" s="48" t="s">
        <v>45</v>
      </c>
      <c r="U5" s="48" t="s">
        <v>44</v>
      </c>
      <c r="V5" s="49"/>
      <c r="W5" s="48" t="s">
        <v>245</v>
      </c>
    </row>
    <row r="6" spans="1:23" ht="44" customHeight="1" x14ac:dyDescent="0.2">
      <c r="A6" s="46" t="s">
        <v>1329</v>
      </c>
      <c r="B6" s="47" t="s">
        <v>47</v>
      </c>
      <c r="C6" s="48" t="s">
        <v>234</v>
      </c>
      <c r="D6" s="48" t="s">
        <v>2</v>
      </c>
      <c r="E6" s="48" t="s">
        <v>3</v>
      </c>
      <c r="F6" s="48" t="s">
        <v>2</v>
      </c>
      <c r="G6" s="48" t="s">
        <v>68</v>
      </c>
      <c r="H6" s="48" t="s">
        <v>36</v>
      </c>
      <c r="I6" s="49"/>
      <c r="J6" s="48" t="s">
        <v>235</v>
      </c>
      <c r="K6" s="48" t="s">
        <v>37</v>
      </c>
      <c r="L6" s="48" t="s">
        <v>246</v>
      </c>
      <c r="M6" s="48" t="s">
        <v>247</v>
      </c>
      <c r="N6" s="48" t="s">
        <v>41</v>
      </c>
      <c r="O6" s="49"/>
      <c r="P6" s="48" t="s">
        <v>41</v>
      </c>
      <c r="Q6" s="49"/>
      <c r="R6" s="48" t="s">
        <v>237</v>
      </c>
      <c r="S6" s="49"/>
      <c r="T6" s="48" t="s">
        <v>77</v>
      </c>
      <c r="U6" s="48" t="s">
        <v>44</v>
      </c>
      <c r="V6" s="49"/>
      <c r="W6" s="50" t="s">
        <v>248</v>
      </c>
    </row>
    <row r="7" spans="1:23" ht="20" customHeight="1" x14ac:dyDescent="0.2">
      <c r="A7" s="46" t="s">
        <v>1330</v>
      </c>
      <c r="B7" s="47" t="s">
        <v>47</v>
      </c>
      <c r="C7" s="48" t="s">
        <v>234</v>
      </c>
      <c r="D7" s="48" t="s">
        <v>1</v>
      </c>
      <c r="E7" s="48" t="s">
        <v>1</v>
      </c>
      <c r="F7" s="48" t="s">
        <v>1</v>
      </c>
      <c r="G7" s="48" t="s">
        <v>55</v>
      </c>
      <c r="H7" s="48" t="s">
        <v>36</v>
      </c>
      <c r="I7" s="49"/>
      <c r="J7" s="48" t="s">
        <v>235</v>
      </c>
      <c r="K7" s="48" t="s">
        <v>37</v>
      </c>
      <c r="L7" s="48" t="s">
        <v>57</v>
      </c>
      <c r="M7" s="48" t="s">
        <v>39</v>
      </c>
      <c r="N7" s="48" t="s">
        <v>41</v>
      </c>
      <c r="O7" s="49"/>
      <c r="P7" s="48" t="s">
        <v>41</v>
      </c>
      <c r="Q7" s="49"/>
      <c r="R7" s="48" t="s">
        <v>237</v>
      </c>
      <c r="S7" s="49"/>
      <c r="T7" s="48" t="s">
        <v>53</v>
      </c>
      <c r="U7" s="48" t="s">
        <v>59</v>
      </c>
      <c r="V7" s="49"/>
      <c r="W7" s="48" t="s">
        <v>249</v>
      </c>
    </row>
    <row r="8" spans="1:23" ht="20" customHeight="1" x14ac:dyDescent="0.2">
      <c r="A8" s="46" t="s">
        <v>1331</v>
      </c>
      <c r="B8" s="47" t="s">
        <v>47</v>
      </c>
      <c r="C8" s="48" t="s">
        <v>234</v>
      </c>
      <c r="D8" s="48" t="s">
        <v>1</v>
      </c>
      <c r="E8" s="48" t="s">
        <v>1</v>
      </c>
      <c r="F8" s="48" t="s">
        <v>1</v>
      </c>
      <c r="G8" s="48" t="s">
        <v>55</v>
      </c>
      <c r="H8" s="48" t="s">
        <v>36</v>
      </c>
      <c r="I8" s="49"/>
      <c r="J8" s="48" t="s">
        <v>235</v>
      </c>
      <c r="K8" s="48" t="s">
        <v>37</v>
      </c>
      <c r="L8" s="48" t="s">
        <v>57</v>
      </c>
      <c r="M8" s="48" t="s">
        <v>39</v>
      </c>
      <c r="N8" s="48" t="s">
        <v>41</v>
      </c>
      <c r="O8" s="49"/>
      <c r="P8" s="48" t="s">
        <v>41</v>
      </c>
      <c r="Q8" s="49"/>
      <c r="R8" s="48" t="s">
        <v>237</v>
      </c>
      <c r="S8" s="49"/>
      <c r="T8" s="48" t="s">
        <v>53</v>
      </c>
      <c r="U8" s="48" t="s">
        <v>59</v>
      </c>
      <c r="V8" s="49"/>
      <c r="W8" s="48" t="s">
        <v>250</v>
      </c>
    </row>
    <row r="9" spans="1:23" ht="20" customHeight="1" x14ac:dyDescent="0.2">
      <c r="A9" s="46" t="s">
        <v>1332</v>
      </c>
      <c r="B9" s="47" t="s">
        <v>47</v>
      </c>
      <c r="C9" s="48" t="s">
        <v>234</v>
      </c>
      <c r="D9" s="48" t="s">
        <v>2</v>
      </c>
      <c r="E9" s="48" t="s">
        <v>2</v>
      </c>
      <c r="F9" s="48" t="s">
        <v>2</v>
      </c>
      <c r="G9" s="48" t="s">
        <v>63</v>
      </c>
      <c r="H9" s="48" t="s">
        <v>36</v>
      </c>
      <c r="I9" s="49"/>
      <c r="J9" s="48" t="s">
        <v>235</v>
      </c>
      <c r="K9" s="48" t="s">
        <v>251</v>
      </c>
      <c r="L9" s="48" t="s">
        <v>252</v>
      </c>
      <c r="M9" s="48" t="s">
        <v>39</v>
      </c>
      <c r="N9" s="48" t="s">
        <v>41</v>
      </c>
      <c r="O9" s="49"/>
      <c r="P9" s="48" t="s">
        <v>41</v>
      </c>
      <c r="Q9" s="49"/>
      <c r="R9" s="48" t="s">
        <v>237</v>
      </c>
      <c r="S9" s="49"/>
      <c r="T9" s="48" t="s">
        <v>53</v>
      </c>
      <c r="U9" s="48" t="s">
        <v>44</v>
      </c>
      <c r="V9" s="49"/>
      <c r="W9" s="48" t="s">
        <v>1333</v>
      </c>
    </row>
    <row r="10" spans="1:23" ht="20" customHeight="1" x14ac:dyDescent="0.2">
      <c r="A10" s="46" t="s">
        <v>1334</v>
      </c>
      <c r="B10" s="47" t="s">
        <v>47</v>
      </c>
      <c r="C10" s="48" t="s">
        <v>234</v>
      </c>
      <c r="D10" s="48" t="s">
        <v>1</v>
      </c>
      <c r="E10" s="48" t="s">
        <v>1</v>
      </c>
      <c r="F10" s="48" t="s">
        <v>1</v>
      </c>
      <c r="G10" s="48" t="s">
        <v>55</v>
      </c>
      <c r="H10" s="48" t="s">
        <v>36</v>
      </c>
      <c r="I10" s="49"/>
      <c r="J10" s="48" t="s">
        <v>235</v>
      </c>
      <c r="K10" s="48" t="s">
        <v>37</v>
      </c>
      <c r="L10" s="48" t="s">
        <v>57</v>
      </c>
      <c r="M10" s="48" t="s">
        <v>39</v>
      </c>
      <c r="N10" s="48" t="s">
        <v>41</v>
      </c>
      <c r="O10" s="49"/>
      <c r="P10" s="48" t="s">
        <v>41</v>
      </c>
      <c r="Q10" s="49"/>
      <c r="R10" s="48" t="s">
        <v>237</v>
      </c>
      <c r="S10" s="49"/>
      <c r="T10" s="48" t="s">
        <v>60</v>
      </c>
      <c r="U10" s="48" t="s">
        <v>44</v>
      </c>
      <c r="V10" s="49"/>
      <c r="W10" s="48" t="s">
        <v>253</v>
      </c>
    </row>
    <row r="11" spans="1:23" ht="20" customHeight="1" x14ac:dyDescent="0.2">
      <c r="A11" s="46" t="s">
        <v>1335</v>
      </c>
      <c r="B11" s="47" t="s">
        <v>47</v>
      </c>
      <c r="C11" s="48" t="s">
        <v>234</v>
      </c>
      <c r="D11" s="48" t="s">
        <v>2</v>
      </c>
      <c r="E11" s="48" t="s">
        <v>2</v>
      </c>
      <c r="F11" s="48" t="s">
        <v>2</v>
      </c>
      <c r="G11" s="48" t="s">
        <v>63</v>
      </c>
      <c r="H11" s="48" t="s">
        <v>36</v>
      </c>
      <c r="I11" s="49"/>
      <c r="J11" s="48" t="s">
        <v>254</v>
      </c>
      <c r="K11" s="48" t="s">
        <v>37</v>
      </c>
      <c r="L11" s="48" t="s">
        <v>50</v>
      </c>
      <c r="M11" s="48" t="s">
        <v>239</v>
      </c>
      <c r="N11" s="48" t="s">
        <v>41</v>
      </c>
      <c r="O11" s="49"/>
      <c r="P11" s="48" t="s">
        <v>41</v>
      </c>
      <c r="Q11" s="49"/>
      <c r="R11" s="48" t="s">
        <v>237</v>
      </c>
      <c r="S11" s="49"/>
      <c r="T11" s="48" t="s">
        <v>53</v>
      </c>
      <c r="U11" s="48" t="s">
        <v>74</v>
      </c>
      <c r="V11" s="49"/>
      <c r="W11" s="48" t="s">
        <v>255</v>
      </c>
    </row>
    <row r="12" spans="1:23" ht="20" customHeight="1" x14ac:dyDescent="0.2">
      <c r="A12" s="46" t="s">
        <v>1336</v>
      </c>
      <c r="B12" s="47" t="s">
        <v>47</v>
      </c>
      <c r="C12" s="48" t="s">
        <v>256</v>
      </c>
      <c r="D12" s="48" t="s">
        <v>2</v>
      </c>
      <c r="E12" s="48" t="s">
        <v>2</v>
      </c>
      <c r="F12" s="48" t="s">
        <v>2</v>
      </c>
      <c r="G12" s="48" t="s">
        <v>63</v>
      </c>
      <c r="H12" s="48" t="s">
        <v>36</v>
      </c>
      <c r="I12" s="49"/>
      <c r="J12" s="48" t="s">
        <v>235</v>
      </c>
      <c r="K12" s="48" t="s">
        <v>37</v>
      </c>
      <c r="L12" s="48" t="s">
        <v>50</v>
      </c>
      <c r="M12" s="48" t="s">
        <v>39</v>
      </c>
      <c r="N12" s="48" t="s">
        <v>41</v>
      </c>
      <c r="O12" s="49"/>
      <c r="P12" s="48" t="s">
        <v>41</v>
      </c>
      <c r="Q12" s="49"/>
      <c r="R12" s="48" t="s">
        <v>237</v>
      </c>
      <c r="S12" s="49"/>
      <c r="T12" s="48" t="s">
        <v>53</v>
      </c>
      <c r="U12" s="48" t="s">
        <v>44</v>
      </c>
      <c r="V12" s="49"/>
      <c r="W12" s="48" t="s">
        <v>257</v>
      </c>
    </row>
    <row r="13" spans="1:23" ht="20" customHeight="1" x14ac:dyDescent="0.2">
      <c r="A13" s="46" t="s">
        <v>1337</v>
      </c>
      <c r="B13" s="47" t="s">
        <v>47</v>
      </c>
      <c r="C13" s="48" t="s">
        <v>234</v>
      </c>
      <c r="D13" s="48" t="s">
        <v>3</v>
      </c>
      <c r="E13" s="48" t="s">
        <v>3</v>
      </c>
      <c r="F13" s="48" t="s">
        <v>2</v>
      </c>
      <c r="G13" s="48" t="s">
        <v>55</v>
      </c>
      <c r="H13" s="48" t="s">
        <v>36</v>
      </c>
      <c r="I13" s="49"/>
      <c r="J13" s="48" t="s">
        <v>235</v>
      </c>
      <c r="K13" s="48" t="s">
        <v>37</v>
      </c>
      <c r="L13" s="48" t="s">
        <v>50</v>
      </c>
      <c r="M13" s="48" t="s">
        <v>39</v>
      </c>
      <c r="N13" s="48" t="s">
        <v>41</v>
      </c>
      <c r="O13" s="49"/>
      <c r="P13" s="48" t="s">
        <v>41</v>
      </c>
      <c r="Q13" s="49"/>
      <c r="R13" s="48" t="s">
        <v>237</v>
      </c>
      <c r="S13" s="49"/>
      <c r="T13" s="48" t="s">
        <v>45</v>
      </c>
      <c r="U13" s="48" t="s">
        <v>44</v>
      </c>
      <c r="V13" s="49"/>
      <c r="W13" s="48" t="s">
        <v>258</v>
      </c>
    </row>
    <row r="14" spans="1:23" ht="32" customHeight="1" x14ac:dyDescent="0.2">
      <c r="A14" s="46" t="s">
        <v>1338</v>
      </c>
      <c r="B14" s="47" t="s">
        <v>47</v>
      </c>
      <c r="C14" s="48" t="s">
        <v>234</v>
      </c>
      <c r="D14" s="48" t="s">
        <v>2</v>
      </c>
      <c r="E14" s="48" t="s">
        <v>2</v>
      </c>
      <c r="F14" s="48" t="s">
        <v>3</v>
      </c>
      <c r="G14" s="48" t="s">
        <v>68</v>
      </c>
      <c r="H14" s="48" t="s">
        <v>36</v>
      </c>
      <c r="I14" s="49"/>
      <c r="J14" s="48" t="s">
        <v>235</v>
      </c>
      <c r="K14" s="48" t="s">
        <v>37</v>
      </c>
      <c r="L14" s="48" t="s">
        <v>50</v>
      </c>
      <c r="M14" s="48" t="s">
        <v>39</v>
      </c>
      <c r="N14" s="48" t="s">
        <v>41</v>
      </c>
      <c r="O14" s="49"/>
      <c r="P14" s="48" t="s">
        <v>41</v>
      </c>
      <c r="Q14" s="49"/>
      <c r="R14" s="48" t="s">
        <v>237</v>
      </c>
      <c r="S14" s="49"/>
      <c r="T14" s="48" t="s">
        <v>53</v>
      </c>
      <c r="U14" s="48" t="s">
        <v>44</v>
      </c>
      <c r="V14" s="49"/>
      <c r="W14" s="50" t="s">
        <v>259</v>
      </c>
    </row>
    <row r="15" spans="1:23" ht="68" customHeight="1" x14ac:dyDescent="0.2">
      <c r="A15" s="46" t="s">
        <v>1339</v>
      </c>
      <c r="B15" s="47" t="s">
        <v>47</v>
      </c>
      <c r="C15" s="48" t="s">
        <v>234</v>
      </c>
      <c r="D15" s="48" t="s">
        <v>2</v>
      </c>
      <c r="E15" s="48" t="s">
        <v>2</v>
      </c>
      <c r="F15" s="48" t="s">
        <v>3</v>
      </c>
      <c r="G15" s="48" t="s">
        <v>63</v>
      </c>
      <c r="H15" s="48" t="s">
        <v>36</v>
      </c>
      <c r="I15" s="49"/>
      <c r="J15" s="48" t="s">
        <v>235</v>
      </c>
      <c r="K15" s="48" t="s">
        <v>37</v>
      </c>
      <c r="L15" s="48" t="s">
        <v>50</v>
      </c>
      <c r="M15" s="48" t="s">
        <v>39</v>
      </c>
      <c r="N15" s="48" t="s">
        <v>41</v>
      </c>
      <c r="O15" s="49"/>
      <c r="P15" s="48" t="s">
        <v>41</v>
      </c>
      <c r="Q15" s="49"/>
      <c r="R15" s="48" t="s">
        <v>237</v>
      </c>
      <c r="S15" s="49"/>
      <c r="T15" s="48" t="s">
        <v>260</v>
      </c>
      <c r="U15" s="48" t="s">
        <v>44</v>
      </c>
      <c r="V15" s="49"/>
      <c r="W15" s="50" t="s">
        <v>261</v>
      </c>
    </row>
    <row r="16" spans="1:23" ht="20" customHeight="1" x14ac:dyDescent="0.2">
      <c r="A16" s="46" t="s">
        <v>1340</v>
      </c>
      <c r="B16" s="47" t="s">
        <v>47</v>
      </c>
      <c r="C16" s="48" t="s">
        <v>234</v>
      </c>
      <c r="D16" s="48" t="s">
        <v>1</v>
      </c>
      <c r="E16" s="48" t="s">
        <v>1</v>
      </c>
      <c r="F16" s="48" t="s">
        <v>1</v>
      </c>
      <c r="G16" s="48" t="s">
        <v>63</v>
      </c>
      <c r="H16" s="48" t="s">
        <v>36</v>
      </c>
      <c r="I16" s="49"/>
      <c r="J16" s="48" t="s">
        <v>235</v>
      </c>
      <c r="K16" s="48" t="s">
        <v>56</v>
      </c>
      <c r="L16" s="48" t="s">
        <v>57</v>
      </c>
      <c r="M16" s="48" t="s">
        <v>39</v>
      </c>
      <c r="N16" s="48" t="s">
        <v>41</v>
      </c>
      <c r="O16" s="49"/>
      <c r="P16" s="48" t="s">
        <v>41</v>
      </c>
      <c r="Q16" s="49"/>
      <c r="R16" s="48" t="s">
        <v>237</v>
      </c>
      <c r="S16" s="49"/>
      <c r="T16" s="48" t="s">
        <v>106</v>
      </c>
      <c r="U16" s="48" t="s">
        <v>44</v>
      </c>
      <c r="V16" s="49"/>
      <c r="W16" s="48" t="s">
        <v>262</v>
      </c>
    </row>
    <row r="17" spans="1:23" ht="20" customHeight="1" x14ac:dyDescent="0.2">
      <c r="A17" s="46" t="s">
        <v>1341</v>
      </c>
      <c r="B17" s="47" t="s">
        <v>47</v>
      </c>
      <c r="C17" s="48" t="s">
        <v>234</v>
      </c>
      <c r="D17" s="48" t="s">
        <v>3</v>
      </c>
      <c r="E17" s="48" t="s">
        <v>3</v>
      </c>
      <c r="F17" s="48" t="s">
        <v>3</v>
      </c>
      <c r="G17" s="48" t="s">
        <v>68</v>
      </c>
      <c r="H17" s="48" t="s">
        <v>36</v>
      </c>
      <c r="I17" s="49"/>
      <c r="J17" s="48" t="s">
        <v>254</v>
      </c>
      <c r="K17" s="48" t="s">
        <v>37</v>
      </c>
      <c r="L17" s="48" t="s">
        <v>50</v>
      </c>
      <c r="M17" s="48" t="s">
        <v>247</v>
      </c>
      <c r="N17" s="48" t="s">
        <v>41</v>
      </c>
      <c r="O17" s="49"/>
      <c r="P17" s="48" t="s">
        <v>41</v>
      </c>
      <c r="Q17" s="49"/>
      <c r="R17" s="48" t="s">
        <v>237</v>
      </c>
      <c r="S17" s="49"/>
      <c r="T17" s="48" t="s">
        <v>53</v>
      </c>
      <c r="U17" s="48" t="s">
        <v>74</v>
      </c>
      <c r="V17" s="49"/>
      <c r="W17" s="48" t="s">
        <v>263</v>
      </c>
    </row>
    <row r="18" spans="1:23" ht="32" customHeight="1" x14ac:dyDescent="0.2">
      <c r="A18" s="46" t="s">
        <v>1342</v>
      </c>
      <c r="B18" s="47" t="s">
        <v>47</v>
      </c>
      <c r="C18" s="48" t="s">
        <v>234</v>
      </c>
      <c r="D18" s="48" t="s">
        <v>2</v>
      </c>
      <c r="E18" s="48" t="s">
        <v>2</v>
      </c>
      <c r="F18" s="48" t="s">
        <v>2</v>
      </c>
      <c r="G18" s="48" t="s">
        <v>63</v>
      </c>
      <c r="H18" s="48" t="s">
        <v>36</v>
      </c>
      <c r="I18" s="49"/>
      <c r="J18" s="48" t="s">
        <v>235</v>
      </c>
      <c r="K18" s="48" t="s">
        <v>37</v>
      </c>
      <c r="L18" s="48" t="s">
        <v>57</v>
      </c>
      <c r="M18" s="48" t="s">
        <v>39</v>
      </c>
      <c r="N18" s="48" t="s">
        <v>41</v>
      </c>
      <c r="O18" s="49"/>
      <c r="P18" s="48" t="s">
        <v>41</v>
      </c>
      <c r="Q18" s="49"/>
      <c r="R18" s="48" t="s">
        <v>237</v>
      </c>
      <c r="S18" s="49"/>
      <c r="T18" s="48" t="s">
        <v>53</v>
      </c>
      <c r="U18" s="48" t="s">
        <v>44</v>
      </c>
      <c r="V18" s="49"/>
      <c r="W18" s="50" t="s">
        <v>264</v>
      </c>
    </row>
    <row r="19" spans="1:23" ht="20" customHeight="1" x14ac:dyDescent="0.2">
      <c r="A19" s="46" t="s">
        <v>1343</v>
      </c>
      <c r="B19" s="47" t="s">
        <v>33</v>
      </c>
      <c r="C19" s="48" t="s">
        <v>234</v>
      </c>
      <c r="D19" s="48" t="s">
        <v>1</v>
      </c>
      <c r="E19" s="48" t="s">
        <v>1</v>
      </c>
      <c r="F19" s="48" t="s">
        <v>3</v>
      </c>
      <c r="G19" s="48" t="s">
        <v>63</v>
      </c>
      <c r="H19" s="48" t="s">
        <v>36</v>
      </c>
      <c r="I19" s="49"/>
      <c r="J19" s="48" t="s">
        <v>235</v>
      </c>
      <c r="K19" s="48" t="s">
        <v>64</v>
      </c>
      <c r="L19" s="48" t="s">
        <v>265</v>
      </c>
      <c r="M19" s="48" t="s">
        <v>39</v>
      </c>
      <c r="N19" s="48" t="s">
        <v>41</v>
      </c>
      <c r="O19" s="49"/>
      <c r="P19" s="48" t="s">
        <v>41</v>
      </c>
      <c r="Q19" s="49"/>
      <c r="R19" s="48" t="s">
        <v>237</v>
      </c>
      <c r="S19" s="49"/>
      <c r="T19" s="48" t="s">
        <v>45</v>
      </c>
      <c r="U19" s="48" t="s">
        <v>44</v>
      </c>
      <c r="V19" s="49"/>
      <c r="W19" s="48" t="s">
        <v>266</v>
      </c>
    </row>
    <row r="20" spans="1:23" ht="20" customHeight="1" x14ac:dyDescent="0.2">
      <c r="A20" s="46" t="s">
        <v>1344</v>
      </c>
      <c r="B20" s="47" t="s">
        <v>47</v>
      </c>
      <c r="C20" s="48" t="s">
        <v>234</v>
      </c>
      <c r="D20" s="48" t="s">
        <v>2</v>
      </c>
      <c r="E20" s="48" t="s">
        <v>2</v>
      </c>
      <c r="F20" s="48" t="s">
        <v>2</v>
      </c>
      <c r="G20" s="48" t="s">
        <v>55</v>
      </c>
      <c r="H20" s="48" t="s">
        <v>36</v>
      </c>
      <c r="I20" s="49"/>
      <c r="J20" s="48" t="s">
        <v>235</v>
      </c>
      <c r="K20" s="48" t="s">
        <v>37</v>
      </c>
      <c r="L20" s="48" t="s">
        <v>57</v>
      </c>
      <c r="M20" s="48" t="s">
        <v>39</v>
      </c>
      <c r="N20" s="48" t="s">
        <v>41</v>
      </c>
      <c r="O20" s="49"/>
      <c r="P20" s="48" t="s">
        <v>41</v>
      </c>
      <c r="Q20" s="49"/>
      <c r="R20" s="48" t="s">
        <v>237</v>
      </c>
      <c r="S20" s="49"/>
      <c r="T20" s="48" t="s">
        <v>45</v>
      </c>
      <c r="U20" s="48" t="s">
        <v>44</v>
      </c>
      <c r="V20" s="49"/>
      <c r="W20" s="48" t="s">
        <v>267</v>
      </c>
    </row>
    <row r="21" spans="1:23" ht="20" customHeight="1" x14ac:dyDescent="0.2">
      <c r="A21" s="46" t="s">
        <v>1345</v>
      </c>
      <c r="B21" s="47" t="s">
        <v>33</v>
      </c>
      <c r="C21" s="48" t="s">
        <v>234</v>
      </c>
      <c r="D21" s="48" t="s">
        <v>3</v>
      </c>
      <c r="E21" s="48" t="s">
        <v>91</v>
      </c>
      <c r="F21" s="48" t="s">
        <v>91</v>
      </c>
      <c r="G21" s="48" t="s">
        <v>35</v>
      </c>
      <c r="H21" s="48" t="s">
        <v>36</v>
      </c>
      <c r="I21" s="48" t="s">
        <v>268</v>
      </c>
      <c r="J21" s="48" t="s">
        <v>235</v>
      </c>
      <c r="K21" s="48" t="s">
        <v>269</v>
      </c>
      <c r="L21" s="48" t="s">
        <v>79</v>
      </c>
      <c r="M21" s="48" t="s">
        <v>270</v>
      </c>
      <c r="N21" s="48" t="s">
        <v>41</v>
      </c>
      <c r="O21" s="49"/>
      <c r="P21" s="48" t="s">
        <v>41</v>
      </c>
      <c r="Q21" s="49"/>
      <c r="R21" s="48" t="s">
        <v>41</v>
      </c>
      <c r="S21" s="49"/>
      <c r="T21" s="48" t="s">
        <v>60</v>
      </c>
      <c r="U21" s="48" t="s">
        <v>74</v>
      </c>
      <c r="V21" s="49"/>
      <c r="W21" s="48" t="s">
        <v>271</v>
      </c>
    </row>
    <row r="22" spans="1:23" ht="20" customHeight="1" x14ac:dyDescent="0.2">
      <c r="A22" s="46" t="s">
        <v>1346</v>
      </c>
      <c r="B22" s="47" t="s">
        <v>33</v>
      </c>
      <c r="C22" s="48" t="s">
        <v>256</v>
      </c>
      <c r="D22" s="48" t="s">
        <v>2</v>
      </c>
      <c r="E22" s="48" t="s">
        <v>2</v>
      </c>
      <c r="F22" s="48" t="s">
        <v>3</v>
      </c>
      <c r="G22" s="48" t="s">
        <v>68</v>
      </c>
      <c r="H22" s="48" t="s">
        <v>36</v>
      </c>
      <c r="I22" s="49"/>
      <c r="J22" s="48" t="s">
        <v>235</v>
      </c>
      <c r="K22" s="48" t="s">
        <v>37</v>
      </c>
      <c r="L22" s="48" t="s">
        <v>246</v>
      </c>
      <c r="M22" s="48" t="s">
        <v>272</v>
      </c>
      <c r="N22" s="48" t="s">
        <v>41</v>
      </c>
      <c r="O22" s="49"/>
      <c r="P22" s="48" t="s">
        <v>41</v>
      </c>
      <c r="Q22" s="49"/>
      <c r="R22" s="48" t="s">
        <v>237</v>
      </c>
      <c r="S22" s="49"/>
      <c r="T22" s="48" t="s">
        <v>45</v>
      </c>
      <c r="U22" s="48" t="s">
        <v>74</v>
      </c>
      <c r="V22" s="49"/>
      <c r="W22" s="48" t="s">
        <v>273</v>
      </c>
    </row>
    <row r="23" spans="1:23" ht="20" customHeight="1" x14ac:dyDescent="0.2">
      <c r="A23" s="46" t="s">
        <v>1347</v>
      </c>
      <c r="B23" s="47" t="s">
        <v>33</v>
      </c>
      <c r="C23" s="48" t="s">
        <v>256</v>
      </c>
      <c r="D23" s="48" t="s">
        <v>2</v>
      </c>
      <c r="E23" s="48" t="s">
        <v>2</v>
      </c>
      <c r="F23" s="48" t="s">
        <v>2</v>
      </c>
      <c r="G23" s="48" t="s">
        <v>63</v>
      </c>
      <c r="H23" s="48" t="s">
        <v>36</v>
      </c>
      <c r="I23" s="49"/>
      <c r="J23" s="48" t="s">
        <v>235</v>
      </c>
      <c r="K23" s="48" t="s">
        <v>37</v>
      </c>
      <c r="L23" s="48" t="s">
        <v>50</v>
      </c>
      <c r="M23" s="48" t="s">
        <v>122</v>
      </c>
      <c r="N23" s="48" t="s">
        <v>41</v>
      </c>
      <c r="O23" s="49"/>
      <c r="P23" s="48" t="s">
        <v>41</v>
      </c>
      <c r="Q23" s="49"/>
      <c r="R23" s="48" t="s">
        <v>237</v>
      </c>
      <c r="S23" s="49"/>
      <c r="T23" s="48" t="s">
        <v>53</v>
      </c>
      <c r="U23" s="48" t="s">
        <v>44</v>
      </c>
      <c r="V23" s="49"/>
      <c r="W23" s="48" t="s">
        <v>274</v>
      </c>
    </row>
    <row r="24" spans="1:23" ht="20" customHeight="1" x14ac:dyDescent="0.2">
      <c r="A24" s="46" t="s">
        <v>1348</v>
      </c>
      <c r="B24" s="47" t="s">
        <v>47</v>
      </c>
      <c r="C24" s="48" t="s">
        <v>256</v>
      </c>
      <c r="D24" s="48" t="s">
        <v>2</v>
      </c>
      <c r="E24" s="48" t="s">
        <v>3</v>
      </c>
      <c r="F24" s="48" t="s">
        <v>3</v>
      </c>
      <c r="G24" s="48" t="s">
        <v>63</v>
      </c>
      <c r="H24" s="48" t="s">
        <v>36</v>
      </c>
      <c r="I24" s="49"/>
      <c r="J24" s="48" t="s">
        <v>235</v>
      </c>
      <c r="K24" s="48" t="s">
        <v>37</v>
      </c>
      <c r="L24" s="48" t="s">
        <v>57</v>
      </c>
      <c r="M24" s="48" t="s">
        <v>39</v>
      </c>
      <c r="N24" s="48" t="s">
        <v>41</v>
      </c>
      <c r="O24" s="49"/>
      <c r="P24" s="48" t="s">
        <v>41</v>
      </c>
      <c r="Q24" s="49"/>
      <c r="R24" s="48" t="s">
        <v>237</v>
      </c>
      <c r="S24" s="49"/>
      <c r="T24" s="48" t="s">
        <v>106</v>
      </c>
      <c r="U24" s="48" t="s">
        <v>44</v>
      </c>
      <c r="V24" s="49"/>
      <c r="W24" s="48" t="s">
        <v>103</v>
      </c>
    </row>
    <row r="25" spans="1:23" ht="20" customHeight="1" x14ac:dyDescent="0.2">
      <c r="A25" s="46" t="s">
        <v>1349</v>
      </c>
      <c r="B25" s="47" t="s">
        <v>47</v>
      </c>
      <c r="C25" s="48" t="s">
        <v>234</v>
      </c>
      <c r="D25" s="48" t="s">
        <v>1</v>
      </c>
      <c r="E25" s="48" t="s">
        <v>1</v>
      </c>
      <c r="F25" s="48" t="s">
        <v>1</v>
      </c>
      <c r="G25" s="48" t="s">
        <v>63</v>
      </c>
      <c r="H25" s="48" t="s">
        <v>36</v>
      </c>
      <c r="I25" s="49"/>
      <c r="J25" s="48" t="s">
        <v>235</v>
      </c>
      <c r="K25" s="48" t="s">
        <v>37</v>
      </c>
      <c r="L25" s="48" t="s">
        <v>57</v>
      </c>
      <c r="M25" s="48" t="s">
        <v>39</v>
      </c>
      <c r="N25" s="48" t="s">
        <v>41</v>
      </c>
      <c r="O25" s="49"/>
      <c r="P25" s="48" t="s">
        <v>41</v>
      </c>
      <c r="Q25" s="49"/>
      <c r="R25" s="48" t="s">
        <v>237</v>
      </c>
      <c r="S25" s="49"/>
      <c r="T25" s="48" t="s">
        <v>77</v>
      </c>
      <c r="U25" s="48" t="s">
        <v>44</v>
      </c>
      <c r="V25" s="49"/>
      <c r="W25" s="48" t="s">
        <v>275</v>
      </c>
    </row>
    <row r="26" spans="1:23" ht="20" customHeight="1" x14ac:dyDescent="0.2">
      <c r="A26" s="46" t="s">
        <v>1350</v>
      </c>
      <c r="B26" s="47" t="s">
        <v>47</v>
      </c>
      <c r="C26" s="48" t="s">
        <v>256</v>
      </c>
      <c r="D26" s="48" t="s">
        <v>1</v>
      </c>
      <c r="E26" s="48" t="s">
        <v>2</v>
      </c>
      <c r="F26" s="48" t="s">
        <v>1</v>
      </c>
      <c r="G26" s="48" t="s">
        <v>63</v>
      </c>
      <c r="H26" s="48" t="s">
        <v>36</v>
      </c>
      <c r="I26" s="49"/>
      <c r="J26" s="48" t="s">
        <v>235</v>
      </c>
      <c r="K26" s="48" t="s">
        <v>37</v>
      </c>
      <c r="L26" s="48" t="s">
        <v>57</v>
      </c>
      <c r="M26" s="48" t="s">
        <v>39</v>
      </c>
      <c r="N26" s="48" t="s">
        <v>41</v>
      </c>
      <c r="O26" s="49"/>
      <c r="P26" s="48" t="s">
        <v>41</v>
      </c>
      <c r="Q26" s="49"/>
      <c r="R26" s="48" t="s">
        <v>237</v>
      </c>
      <c r="S26" s="49"/>
      <c r="T26" s="48" t="s">
        <v>77</v>
      </c>
      <c r="U26" s="48" t="s">
        <v>44</v>
      </c>
      <c r="V26" s="49"/>
      <c r="W26" s="48" t="s">
        <v>276</v>
      </c>
    </row>
    <row r="27" spans="1:23" ht="20" customHeight="1" x14ac:dyDescent="0.2">
      <c r="A27" s="46" t="s">
        <v>1351</v>
      </c>
      <c r="B27" s="47" t="s">
        <v>33</v>
      </c>
      <c r="C27" s="48" t="s">
        <v>256</v>
      </c>
      <c r="D27" s="48" t="s">
        <v>2</v>
      </c>
      <c r="E27" s="48" t="s">
        <v>2</v>
      </c>
      <c r="F27" s="48" t="s">
        <v>2</v>
      </c>
      <c r="G27" s="48" t="s">
        <v>63</v>
      </c>
      <c r="H27" s="48" t="s">
        <v>36</v>
      </c>
      <c r="I27" s="49"/>
      <c r="J27" s="48" t="s">
        <v>235</v>
      </c>
      <c r="K27" s="48" t="s">
        <v>37</v>
      </c>
      <c r="L27" s="48" t="s">
        <v>216</v>
      </c>
      <c r="M27" s="48" t="s">
        <v>277</v>
      </c>
      <c r="N27" s="48" t="s">
        <v>41</v>
      </c>
      <c r="O27" s="49"/>
      <c r="P27" s="48" t="s">
        <v>41</v>
      </c>
      <c r="Q27" s="49"/>
      <c r="R27" s="48" t="s">
        <v>41</v>
      </c>
      <c r="S27" s="49"/>
      <c r="T27" s="48" t="s">
        <v>45</v>
      </c>
      <c r="U27" s="48" t="s">
        <v>59</v>
      </c>
      <c r="V27" s="49"/>
      <c r="W27" s="48" t="s">
        <v>278</v>
      </c>
    </row>
    <row r="28" spans="1:23" ht="20" customHeight="1" x14ac:dyDescent="0.2">
      <c r="A28" s="46" t="s">
        <v>1352</v>
      </c>
      <c r="B28" s="47" t="s">
        <v>47</v>
      </c>
      <c r="C28" s="48" t="s">
        <v>256</v>
      </c>
      <c r="D28" s="48" t="s">
        <v>2</v>
      </c>
      <c r="E28" s="48" t="s">
        <v>3</v>
      </c>
      <c r="F28" s="48" t="s">
        <v>3</v>
      </c>
      <c r="G28" s="48" t="s">
        <v>68</v>
      </c>
      <c r="H28" s="48" t="s">
        <v>36</v>
      </c>
      <c r="I28" s="49"/>
      <c r="J28" s="48" t="s">
        <v>235</v>
      </c>
      <c r="K28" s="48" t="s">
        <v>56</v>
      </c>
      <c r="L28" s="48" t="s">
        <v>50</v>
      </c>
      <c r="M28" s="48" t="s">
        <v>239</v>
      </c>
      <c r="N28" s="48" t="s">
        <v>41</v>
      </c>
      <c r="O28" s="49"/>
      <c r="P28" s="48" t="s">
        <v>41</v>
      </c>
      <c r="Q28" s="49"/>
      <c r="R28" s="48" t="s">
        <v>237</v>
      </c>
      <c r="S28" s="49"/>
      <c r="T28" s="48" t="s">
        <v>45</v>
      </c>
      <c r="U28" s="48" t="s">
        <v>44</v>
      </c>
      <c r="V28" s="49"/>
      <c r="W28" s="48" t="s">
        <v>279</v>
      </c>
    </row>
    <row r="29" spans="1:23" ht="20" customHeight="1" x14ac:dyDescent="0.2">
      <c r="A29" s="46" t="s">
        <v>1353</v>
      </c>
      <c r="B29" s="47" t="s">
        <v>47</v>
      </c>
      <c r="C29" s="48" t="s">
        <v>256</v>
      </c>
      <c r="D29" s="48" t="s">
        <v>2</v>
      </c>
      <c r="E29" s="48" t="s">
        <v>2</v>
      </c>
      <c r="F29" s="48" t="s">
        <v>1</v>
      </c>
      <c r="G29" s="48" t="s">
        <v>63</v>
      </c>
      <c r="H29" s="48" t="s">
        <v>36</v>
      </c>
      <c r="I29" s="49"/>
      <c r="J29" s="48" t="s">
        <v>235</v>
      </c>
      <c r="K29" s="48" t="s">
        <v>37</v>
      </c>
      <c r="L29" s="48" t="s">
        <v>50</v>
      </c>
      <c r="M29" s="48" t="s">
        <v>277</v>
      </c>
      <c r="N29" s="48" t="s">
        <v>41</v>
      </c>
      <c r="O29" s="49"/>
      <c r="P29" s="48" t="s">
        <v>41</v>
      </c>
      <c r="Q29" s="49"/>
      <c r="R29" s="48" t="s">
        <v>237</v>
      </c>
      <c r="S29" s="49"/>
      <c r="T29" s="48" t="s">
        <v>45</v>
      </c>
      <c r="U29" s="48" t="s">
        <v>59</v>
      </c>
      <c r="V29" s="49"/>
      <c r="W29" s="48" t="s">
        <v>280</v>
      </c>
    </row>
    <row r="30" spans="1:23" ht="20" customHeight="1" x14ac:dyDescent="0.2">
      <c r="A30" s="46" t="s">
        <v>1354</v>
      </c>
      <c r="B30" s="47" t="s">
        <v>47</v>
      </c>
      <c r="C30" s="48" t="s">
        <v>256</v>
      </c>
      <c r="D30" s="48" t="s">
        <v>1</v>
      </c>
      <c r="E30" s="48" t="s">
        <v>1</v>
      </c>
      <c r="F30" s="48" t="s">
        <v>2</v>
      </c>
      <c r="G30" s="48" t="s">
        <v>63</v>
      </c>
      <c r="H30" s="48" t="s">
        <v>36</v>
      </c>
      <c r="I30" s="49"/>
      <c r="J30" s="48" t="s">
        <v>235</v>
      </c>
      <c r="K30" s="48" t="s">
        <v>64</v>
      </c>
      <c r="L30" s="48" t="s">
        <v>50</v>
      </c>
      <c r="M30" s="48" t="s">
        <v>277</v>
      </c>
      <c r="N30" s="48" t="s">
        <v>41</v>
      </c>
      <c r="O30" s="49"/>
      <c r="P30" s="48" t="s">
        <v>41</v>
      </c>
      <c r="Q30" s="49"/>
      <c r="R30" s="48" t="s">
        <v>237</v>
      </c>
      <c r="S30" s="49"/>
      <c r="T30" s="48" t="s">
        <v>53</v>
      </c>
      <c r="U30" s="48" t="s">
        <v>44</v>
      </c>
      <c r="V30" s="49"/>
      <c r="W30" s="48" t="s">
        <v>281</v>
      </c>
    </row>
    <row r="31" spans="1:23" ht="20" customHeight="1" x14ac:dyDescent="0.2">
      <c r="A31" s="46" t="s">
        <v>1355</v>
      </c>
      <c r="B31" s="47" t="s">
        <v>47</v>
      </c>
      <c r="C31" s="48" t="s">
        <v>256</v>
      </c>
      <c r="D31" s="48" t="s">
        <v>2</v>
      </c>
      <c r="E31" s="48" t="s">
        <v>2</v>
      </c>
      <c r="F31" s="48" t="s">
        <v>2</v>
      </c>
      <c r="G31" s="48" t="s">
        <v>63</v>
      </c>
      <c r="H31" s="48" t="s">
        <v>36</v>
      </c>
      <c r="I31" s="49"/>
      <c r="J31" s="48" t="s">
        <v>235</v>
      </c>
      <c r="K31" s="48" t="s">
        <v>37</v>
      </c>
      <c r="L31" s="48" t="s">
        <v>57</v>
      </c>
      <c r="M31" s="48" t="s">
        <v>39</v>
      </c>
      <c r="N31" s="48" t="s">
        <v>41</v>
      </c>
      <c r="O31" s="49"/>
      <c r="P31" s="48" t="s">
        <v>41</v>
      </c>
      <c r="Q31" s="49"/>
      <c r="R31" s="48" t="s">
        <v>237</v>
      </c>
      <c r="S31" s="49"/>
      <c r="T31" s="48" t="s">
        <v>106</v>
      </c>
      <c r="U31" s="48" t="s">
        <v>44</v>
      </c>
      <c r="V31" s="49"/>
      <c r="W31" s="48" t="s">
        <v>282</v>
      </c>
    </row>
    <row r="32" spans="1:23" ht="20" customHeight="1" x14ac:dyDescent="0.2">
      <c r="A32" s="46" t="s">
        <v>1356</v>
      </c>
      <c r="B32" s="47" t="s">
        <v>47</v>
      </c>
      <c r="C32" s="48" t="s">
        <v>256</v>
      </c>
      <c r="D32" s="48" t="s">
        <v>2</v>
      </c>
      <c r="E32" s="48" t="s">
        <v>2</v>
      </c>
      <c r="F32" s="48" t="s">
        <v>2</v>
      </c>
      <c r="G32" s="48" t="s">
        <v>63</v>
      </c>
      <c r="H32" s="48" t="s">
        <v>36</v>
      </c>
      <c r="I32" s="49"/>
      <c r="J32" s="48" t="s">
        <v>235</v>
      </c>
      <c r="K32" s="48" t="s">
        <v>37</v>
      </c>
      <c r="L32" s="48" t="s">
        <v>252</v>
      </c>
      <c r="M32" s="48" t="s">
        <v>239</v>
      </c>
      <c r="N32" s="48" t="s">
        <v>41</v>
      </c>
      <c r="O32" s="49"/>
      <c r="P32" s="48" t="s">
        <v>41</v>
      </c>
      <c r="Q32" s="49"/>
      <c r="R32" s="48" t="s">
        <v>237</v>
      </c>
      <c r="S32" s="49"/>
      <c r="T32" s="48" t="s">
        <v>45</v>
      </c>
      <c r="U32" s="48" t="s">
        <v>44</v>
      </c>
      <c r="V32" s="49"/>
      <c r="W32" s="48" t="s">
        <v>283</v>
      </c>
    </row>
    <row r="33" spans="1:23" ht="20" customHeight="1" x14ac:dyDescent="0.2">
      <c r="A33" s="46" t="s">
        <v>1357</v>
      </c>
      <c r="B33" s="47" t="s">
        <v>33</v>
      </c>
      <c r="C33" s="48" t="s">
        <v>256</v>
      </c>
      <c r="D33" s="48" t="s">
        <v>2</v>
      </c>
      <c r="E33" s="48" t="s">
        <v>2</v>
      </c>
      <c r="F33" s="48" t="s">
        <v>2</v>
      </c>
      <c r="G33" s="48" t="s">
        <v>63</v>
      </c>
      <c r="H33" s="48" t="s">
        <v>36</v>
      </c>
      <c r="I33" s="49"/>
      <c r="J33" s="48" t="s">
        <v>235</v>
      </c>
      <c r="K33" s="48" t="s">
        <v>37</v>
      </c>
      <c r="L33" s="48" t="s">
        <v>50</v>
      </c>
      <c r="M33" s="48" t="s">
        <v>39</v>
      </c>
      <c r="N33" s="48" t="s">
        <v>41</v>
      </c>
      <c r="O33" s="49"/>
      <c r="P33" s="48" t="s">
        <v>41</v>
      </c>
      <c r="Q33" s="49"/>
      <c r="R33" s="48" t="s">
        <v>237</v>
      </c>
      <c r="S33" s="49"/>
      <c r="T33" s="48" t="s">
        <v>53</v>
      </c>
      <c r="U33" s="48" t="s">
        <v>44</v>
      </c>
      <c r="V33" s="49"/>
      <c r="W33" s="48" t="s">
        <v>284</v>
      </c>
    </row>
    <row r="34" spans="1:23" ht="20" customHeight="1" x14ac:dyDescent="0.2">
      <c r="A34" s="46" t="s">
        <v>1358</v>
      </c>
      <c r="B34" s="47" t="s">
        <v>33</v>
      </c>
      <c r="C34" s="48" t="s">
        <v>256</v>
      </c>
      <c r="D34" s="48" t="s">
        <v>3</v>
      </c>
      <c r="E34" s="48" t="s">
        <v>3</v>
      </c>
      <c r="F34" s="48" t="s">
        <v>3</v>
      </c>
      <c r="G34" s="48" t="s">
        <v>35</v>
      </c>
      <c r="H34" s="48" t="s">
        <v>36</v>
      </c>
      <c r="I34" s="49"/>
      <c r="J34" s="48" t="s">
        <v>235</v>
      </c>
      <c r="K34" s="48" t="s">
        <v>56</v>
      </c>
      <c r="L34" s="48" t="s">
        <v>50</v>
      </c>
      <c r="M34" s="48" t="s">
        <v>39</v>
      </c>
      <c r="N34" s="48" t="s">
        <v>41</v>
      </c>
      <c r="O34" s="49"/>
      <c r="P34" s="48" t="s">
        <v>41</v>
      </c>
      <c r="Q34" s="49"/>
      <c r="R34" s="48" t="s">
        <v>41</v>
      </c>
      <c r="S34" s="49"/>
      <c r="T34" s="48" t="s">
        <v>53</v>
      </c>
      <c r="U34" s="48" t="s">
        <v>74</v>
      </c>
      <c r="V34" s="49"/>
      <c r="W34" s="48" t="s">
        <v>285</v>
      </c>
    </row>
    <row r="35" spans="1:23" ht="20" customHeight="1" x14ac:dyDescent="0.2">
      <c r="A35" s="46" t="s">
        <v>1359</v>
      </c>
      <c r="B35" s="47" t="s">
        <v>33</v>
      </c>
      <c r="C35" s="48" t="s">
        <v>256</v>
      </c>
      <c r="D35" s="48" t="s">
        <v>3</v>
      </c>
      <c r="E35" s="48" t="s">
        <v>3</v>
      </c>
      <c r="F35" s="48" t="s">
        <v>3</v>
      </c>
      <c r="G35" s="48" t="s">
        <v>68</v>
      </c>
      <c r="H35" s="48" t="s">
        <v>48</v>
      </c>
      <c r="I35" s="48" t="s">
        <v>286</v>
      </c>
      <c r="J35" s="48" t="s">
        <v>243</v>
      </c>
      <c r="K35" s="48" t="s">
        <v>37</v>
      </c>
      <c r="L35" s="48" t="s">
        <v>265</v>
      </c>
      <c r="M35" s="48" t="s">
        <v>239</v>
      </c>
      <c r="N35" s="48" t="s">
        <v>41</v>
      </c>
      <c r="O35" s="49"/>
      <c r="P35" s="48" t="s">
        <v>41</v>
      </c>
      <c r="Q35" s="49"/>
      <c r="R35" s="48" t="s">
        <v>41</v>
      </c>
      <c r="S35" s="49"/>
      <c r="T35" s="48" t="s">
        <v>53</v>
      </c>
      <c r="U35" s="48" t="s">
        <v>44</v>
      </c>
      <c r="V35" s="49"/>
      <c r="W35" s="48" t="s">
        <v>287</v>
      </c>
    </row>
    <row r="36" spans="1:23" ht="20" customHeight="1" x14ac:dyDescent="0.2">
      <c r="A36" s="46" t="s">
        <v>1360</v>
      </c>
      <c r="B36" s="47" t="s">
        <v>47</v>
      </c>
      <c r="C36" s="48" t="s">
        <v>256</v>
      </c>
      <c r="D36" s="48" t="s">
        <v>1</v>
      </c>
      <c r="E36" s="48" t="s">
        <v>1</v>
      </c>
      <c r="F36" s="48" t="s">
        <v>1</v>
      </c>
      <c r="G36" s="48" t="s">
        <v>55</v>
      </c>
      <c r="H36" s="48" t="s">
        <v>36</v>
      </c>
      <c r="I36" s="49"/>
      <c r="J36" s="48" t="s">
        <v>235</v>
      </c>
      <c r="K36" s="48" t="s">
        <v>56</v>
      </c>
      <c r="L36" s="48" t="s">
        <v>50</v>
      </c>
      <c r="M36" s="48" t="s">
        <v>288</v>
      </c>
      <c r="N36" s="48" t="s">
        <v>41</v>
      </c>
      <c r="O36" s="49"/>
      <c r="P36" s="48" t="s">
        <v>41</v>
      </c>
      <c r="Q36" s="49"/>
      <c r="R36" s="48" t="s">
        <v>237</v>
      </c>
      <c r="S36" s="49"/>
      <c r="T36" s="48" t="s">
        <v>53</v>
      </c>
      <c r="U36" s="48" t="s">
        <v>59</v>
      </c>
      <c r="V36" s="49"/>
      <c r="W36" s="48" t="s">
        <v>289</v>
      </c>
    </row>
    <row r="37" spans="1:23" ht="20" customHeight="1" x14ac:dyDescent="0.2">
      <c r="A37" s="46" t="s">
        <v>1361</v>
      </c>
      <c r="B37" s="47" t="s">
        <v>47</v>
      </c>
      <c r="C37" s="48" t="s">
        <v>256</v>
      </c>
      <c r="D37" s="48" t="s">
        <v>2</v>
      </c>
      <c r="E37" s="48" t="s">
        <v>2</v>
      </c>
      <c r="F37" s="48" t="s">
        <v>1</v>
      </c>
      <c r="G37" s="48" t="s">
        <v>63</v>
      </c>
      <c r="H37" s="48" t="s">
        <v>36</v>
      </c>
      <c r="I37" s="49"/>
      <c r="J37" s="48" t="s">
        <v>235</v>
      </c>
      <c r="K37" s="48" t="s">
        <v>37</v>
      </c>
      <c r="L37" s="48" t="s">
        <v>50</v>
      </c>
      <c r="M37" s="48" t="s">
        <v>239</v>
      </c>
      <c r="N37" s="48" t="s">
        <v>41</v>
      </c>
      <c r="O37" s="49"/>
      <c r="P37" s="48" t="s">
        <v>41</v>
      </c>
      <c r="Q37" s="49"/>
      <c r="R37" s="48" t="s">
        <v>237</v>
      </c>
      <c r="S37" s="49"/>
      <c r="T37" s="48" t="s">
        <v>53</v>
      </c>
      <c r="U37" s="48" t="s">
        <v>44</v>
      </c>
      <c r="V37" s="49"/>
      <c r="W37" s="48" t="s">
        <v>290</v>
      </c>
    </row>
    <row r="38" spans="1:23" ht="20" customHeight="1" x14ac:dyDescent="0.2">
      <c r="A38" s="46" t="s">
        <v>1362</v>
      </c>
      <c r="B38" s="47" t="s">
        <v>47</v>
      </c>
      <c r="C38" s="48" t="s">
        <v>256</v>
      </c>
      <c r="D38" s="48" t="s">
        <v>2</v>
      </c>
      <c r="E38" s="48" t="s">
        <v>2</v>
      </c>
      <c r="F38" s="48" t="s">
        <v>2</v>
      </c>
      <c r="G38" s="48" t="s">
        <v>63</v>
      </c>
      <c r="H38" s="48" t="s">
        <v>36</v>
      </c>
      <c r="I38" s="49"/>
      <c r="J38" s="48" t="s">
        <v>235</v>
      </c>
      <c r="K38" s="48" t="s">
        <v>64</v>
      </c>
      <c r="L38" s="48" t="s">
        <v>50</v>
      </c>
      <c r="M38" s="48" t="s">
        <v>291</v>
      </c>
      <c r="N38" s="48" t="s">
        <v>41</v>
      </c>
      <c r="O38" s="49"/>
      <c r="P38" s="48" t="s">
        <v>41</v>
      </c>
      <c r="Q38" s="49"/>
      <c r="R38" s="48" t="s">
        <v>237</v>
      </c>
      <c r="S38" s="49"/>
      <c r="T38" s="48" t="s">
        <v>45</v>
      </c>
      <c r="U38" s="48" t="s">
        <v>59</v>
      </c>
      <c r="V38" s="49"/>
      <c r="W38" s="48" t="s">
        <v>292</v>
      </c>
    </row>
    <row r="39" spans="1:23" ht="20" customHeight="1" x14ac:dyDescent="0.2">
      <c r="A39" s="46" t="s">
        <v>1363</v>
      </c>
      <c r="B39" s="47" t="s">
        <v>47</v>
      </c>
      <c r="C39" s="48" t="s">
        <v>256</v>
      </c>
      <c r="D39" s="48" t="s">
        <v>3</v>
      </c>
      <c r="E39" s="48" t="s">
        <v>2</v>
      </c>
      <c r="F39" s="48" t="s">
        <v>3</v>
      </c>
      <c r="G39" s="48" t="s">
        <v>63</v>
      </c>
      <c r="H39" s="48" t="s">
        <v>36</v>
      </c>
      <c r="I39" s="49"/>
      <c r="J39" s="48" t="s">
        <v>235</v>
      </c>
      <c r="K39" s="48" t="s">
        <v>37</v>
      </c>
      <c r="L39" s="48" t="s">
        <v>69</v>
      </c>
      <c r="M39" s="48" t="s">
        <v>239</v>
      </c>
      <c r="N39" s="48" t="s">
        <v>41</v>
      </c>
      <c r="O39" s="49"/>
      <c r="P39" s="48" t="s">
        <v>41</v>
      </c>
      <c r="Q39" s="49"/>
      <c r="R39" s="48" t="s">
        <v>237</v>
      </c>
      <c r="S39" s="49"/>
      <c r="T39" s="48" t="s">
        <v>53</v>
      </c>
      <c r="U39" s="48" t="s">
        <v>74</v>
      </c>
      <c r="V39" s="49"/>
      <c r="W39" s="48" t="s">
        <v>293</v>
      </c>
    </row>
    <row r="40" spans="1:23" ht="20" customHeight="1" x14ac:dyDescent="0.2">
      <c r="A40" s="46" t="s">
        <v>1364</v>
      </c>
      <c r="B40" s="47" t="s">
        <v>47</v>
      </c>
      <c r="C40" s="48" t="s">
        <v>256</v>
      </c>
      <c r="D40" s="48" t="s">
        <v>1</v>
      </c>
      <c r="E40" s="48" t="s">
        <v>1</v>
      </c>
      <c r="F40" s="48" t="s">
        <v>1</v>
      </c>
      <c r="G40" s="48" t="s">
        <v>55</v>
      </c>
      <c r="H40" s="48" t="s">
        <v>36</v>
      </c>
      <c r="I40" s="49"/>
      <c r="J40" s="48" t="s">
        <v>235</v>
      </c>
      <c r="K40" s="48" t="s">
        <v>56</v>
      </c>
      <c r="L40" s="48" t="s">
        <v>57</v>
      </c>
      <c r="M40" s="48" t="s">
        <v>39</v>
      </c>
      <c r="N40" s="48" t="s">
        <v>41</v>
      </c>
      <c r="O40" s="49"/>
      <c r="P40" s="48" t="s">
        <v>41</v>
      </c>
      <c r="Q40" s="49"/>
      <c r="R40" s="48" t="s">
        <v>237</v>
      </c>
      <c r="S40" s="49"/>
      <c r="T40" s="48" t="s">
        <v>45</v>
      </c>
      <c r="U40" s="48" t="s">
        <v>59</v>
      </c>
      <c r="V40" s="49"/>
      <c r="W40" s="48" t="s">
        <v>145</v>
      </c>
    </row>
    <row r="41" spans="1:23" ht="20" customHeight="1" x14ac:dyDescent="0.2">
      <c r="A41" s="46" t="s">
        <v>1365</v>
      </c>
      <c r="B41" s="47" t="s">
        <v>47</v>
      </c>
      <c r="C41" s="48" t="s">
        <v>234</v>
      </c>
      <c r="D41" s="48" t="s">
        <v>2</v>
      </c>
      <c r="E41" s="48" t="s">
        <v>2</v>
      </c>
      <c r="F41" s="48" t="s">
        <v>2</v>
      </c>
      <c r="G41" s="48" t="s">
        <v>63</v>
      </c>
      <c r="H41" s="48" t="s">
        <v>36</v>
      </c>
      <c r="I41" s="49"/>
      <c r="J41" s="48" t="s">
        <v>254</v>
      </c>
      <c r="K41" s="48" t="s">
        <v>37</v>
      </c>
      <c r="L41" s="48" t="s">
        <v>294</v>
      </c>
      <c r="M41" s="48" t="s">
        <v>39</v>
      </c>
      <c r="N41" s="48" t="s">
        <v>41</v>
      </c>
      <c r="O41" s="49"/>
      <c r="P41" s="48" t="s">
        <v>41</v>
      </c>
      <c r="Q41" s="49"/>
      <c r="R41" s="48" t="s">
        <v>237</v>
      </c>
      <c r="S41" s="49"/>
      <c r="T41" s="48" t="s">
        <v>60</v>
      </c>
      <c r="U41" s="48" t="s">
        <v>59</v>
      </c>
      <c r="V41" s="49"/>
      <c r="W41" s="48" t="s">
        <v>295</v>
      </c>
    </row>
    <row r="42" spans="1:23" ht="20" customHeight="1" x14ac:dyDescent="0.2">
      <c r="A42" s="46" t="s">
        <v>1366</v>
      </c>
      <c r="B42" s="47" t="s">
        <v>47</v>
      </c>
      <c r="C42" s="48" t="s">
        <v>256</v>
      </c>
      <c r="D42" s="48" t="s">
        <v>1</v>
      </c>
      <c r="E42" s="48" t="s">
        <v>1</v>
      </c>
      <c r="F42" s="48" t="s">
        <v>1</v>
      </c>
      <c r="G42" s="48" t="s">
        <v>63</v>
      </c>
      <c r="H42" s="48" t="s">
        <v>36</v>
      </c>
      <c r="I42" s="49"/>
      <c r="J42" s="48" t="s">
        <v>235</v>
      </c>
      <c r="K42" s="48" t="s">
        <v>64</v>
      </c>
      <c r="L42" s="48" t="s">
        <v>50</v>
      </c>
      <c r="M42" s="48" t="s">
        <v>239</v>
      </c>
      <c r="N42" s="48" t="s">
        <v>41</v>
      </c>
      <c r="O42" s="49"/>
      <c r="P42" s="48" t="s">
        <v>41</v>
      </c>
      <c r="Q42" s="49"/>
      <c r="R42" s="48" t="s">
        <v>237</v>
      </c>
      <c r="S42" s="49"/>
      <c r="T42" s="48" t="s">
        <v>53</v>
      </c>
      <c r="U42" s="48" t="s">
        <v>59</v>
      </c>
      <c r="V42" s="49"/>
      <c r="W42" s="48" t="s">
        <v>296</v>
      </c>
    </row>
    <row r="43" spans="1:23" ht="20" customHeight="1" x14ac:dyDescent="0.2">
      <c r="A43" s="46" t="s">
        <v>1367</v>
      </c>
      <c r="B43" s="47" t="s">
        <v>33</v>
      </c>
      <c r="C43" s="48" t="s">
        <v>256</v>
      </c>
      <c r="D43" s="48" t="s">
        <v>2</v>
      </c>
      <c r="E43" s="48" t="s">
        <v>2</v>
      </c>
      <c r="F43" s="48" t="s">
        <v>2</v>
      </c>
      <c r="G43" s="48" t="s">
        <v>63</v>
      </c>
      <c r="H43" s="48" t="s">
        <v>36</v>
      </c>
      <c r="I43" s="49"/>
      <c r="J43" s="48" t="s">
        <v>235</v>
      </c>
      <c r="K43" s="48" t="s">
        <v>37</v>
      </c>
      <c r="L43" s="48" t="s">
        <v>252</v>
      </c>
      <c r="M43" s="48" t="s">
        <v>277</v>
      </c>
      <c r="N43" s="48" t="s">
        <v>41</v>
      </c>
      <c r="O43" s="49"/>
      <c r="P43" s="48" t="s">
        <v>41</v>
      </c>
      <c r="Q43" s="49"/>
      <c r="R43" s="48" t="s">
        <v>237</v>
      </c>
      <c r="S43" s="49"/>
      <c r="T43" s="48" t="s">
        <v>106</v>
      </c>
      <c r="U43" s="48" t="s">
        <v>44</v>
      </c>
      <c r="V43" s="49"/>
      <c r="W43" s="48" t="s">
        <v>297</v>
      </c>
    </row>
    <row r="44" spans="1:23" ht="20" customHeight="1" x14ac:dyDescent="0.2">
      <c r="A44" s="46" t="s">
        <v>1368</v>
      </c>
      <c r="B44" s="47" t="s">
        <v>47</v>
      </c>
      <c r="C44" s="48" t="s">
        <v>234</v>
      </c>
      <c r="D44" s="48" t="s">
        <v>2</v>
      </c>
      <c r="E44" s="48" t="s">
        <v>2</v>
      </c>
      <c r="F44" s="48" t="s">
        <v>3</v>
      </c>
      <c r="G44" s="48" t="s">
        <v>63</v>
      </c>
      <c r="H44" s="48" t="s">
        <v>36</v>
      </c>
      <c r="I44" s="49"/>
      <c r="J44" s="48" t="s">
        <v>235</v>
      </c>
      <c r="K44" s="48" t="s">
        <v>37</v>
      </c>
      <c r="L44" s="48" t="s">
        <v>50</v>
      </c>
      <c r="M44" s="48" t="s">
        <v>39</v>
      </c>
      <c r="N44" s="48" t="s">
        <v>41</v>
      </c>
      <c r="O44" s="49"/>
      <c r="P44" s="48" t="s">
        <v>41</v>
      </c>
      <c r="Q44" s="49"/>
      <c r="R44" s="48" t="s">
        <v>237</v>
      </c>
      <c r="S44" s="49"/>
      <c r="T44" s="48" t="s">
        <v>53</v>
      </c>
      <c r="U44" s="48" t="s">
        <v>44</v>
      </c>
      <c r="V44" s="49"/>
      <c r="W44" s="48" t="s">
        <v>298</v>
      </c>
    </row>
    <row r="45" spans="1:23" ht="20" customHeight="1" x14ac:dyDescent="0.2">
      <c r="A45" s="46" t="s">
        <v>1369</v>
      </c>
      <c r="B45" s="47" t="s">
        <v>47</v>
      </c>
      <c r="C45" s="48" t="s">
        <v>256</v>
      </c>
      <c r="D45" s="48" t="s">
        <v>1</v>
      </c>
      <c r="E45" s="48" t="s">
        <v>1</v>
      </c>
      <c r="F45" s="48" t="s">
        <v>1</v>
      </c>
      <c r="G45" s="48" t="s">
        <v>55</v>
      </c>
      <c r="H45" s="48" t="s">
        <v>36</v>
      </c>
      <c r="I45" s="49"/>
      <c r="J45" s="48" t="s">
        <v>235</v>
      </c>
      <c r="K45" s="48" t="s">
        <v>37</v>
      </c>
      <c r="L45" s="48" t="s">
        <v>57</v>
      </c>
      <c r="M45" s="48" t="s">
        <v>39</v>
      </c>
      <c r="N45" s="48" t="s">
        <v>41</v>
      </c>
      <c r="O45" s="49"/>
      <c r="P45" s="48" t="s">
        <v>41</v>
      </c>
      <c r="Q45" s="49"/>
      <c r="R45" s="48" t="s">
        <v>237</v>
      </c>
      <c r="S45" s="49"/>
      <c r="T45" s="48" t="s">
        <v>45</v>
      </c>
      <c r="U45" s="48" t="s">
        <v>59</v>
      </c>
      <c r="V45" s="49"/>
      <c r="W45" s="48" t="s">
        <v>299</v>
      </c>
    </row>
    <row r="46" spans="1:23" ht="20" customHeight="1" x14ac:dyDescent="0.2">
      <c r="A46" s="46" t="s">
        <v>1370</v>
      </c>
      <c r="B46" s="47" t="s">
        <v>47</v>
      </c>
      <c r="C46" s="48" t="s">
        <v>256</v>
      </c>
      <c r="D46" s="48" t="s">
        <v>2</v>
      </c>
      <c r="E46" s="48" t="s">
        <v>1</v>
      </c>
      <c r="F46" s="48" t="s">
        <v>1</v>
      </c>
      <c r="G46" s="48" t="s">
        <v>63</v>
      </c>
      <c r="H46" s="48" t="s">
        <v>36</v>
      </c>
      <c r="I46" s="49"/>
      <c r="J46" s="48" t="s">
        <v>235</v>
      </c>
      <c r="K46" s="48" t="s">
        <v>37</v>
      </c>
      <c r="L46" s="48" t="s">
        <v>57</v>
      </c>
      <c r="M46" s="48" t="s">
        <v>39</v>
      </c>
      <c r="N46" s="48" t="s">
        <v>41</v>
      </c>
      <c r="O46" s="49"/>
      <c r="P46" s="48" t="s">
        <v>41</v>
      </c>
      <c r="Q46" s="49"/>
      <c r="R46" s="48" t="s">
        <v>237</v>
      </c>
      <c r="S46" s="49"/>
      <c r="T46" s="48" t="s">
        <v>53</v>
      </c>
      <c r="U46" s="48" t="s">
        <v>59</v>
      </c>
      <c r="V46" s="49"/>
      <c r="W46" s="48" t="s">
        <v>300</v>
      </c>
    </row>
    <row r="47" spans="1:23" ht="20" customHeight="1" x14ac:dyDescent="0.2">
      <c r="A47" s="46" t="s">
        <v>1371</v>
      </c>
      <c r="B47" s="47" t="s">
        <v>47</v>
      </c>
      <c r="C47" s="48" t="s">
        <v>256</v>
      </c>
      <c r="D47" s="48" t="s">
        <v>2</v>
      </c>
      <c r="E47" s="48" t="s">
        <v>2</v>
      </c>
      <c r="F47" s="48" t="s">
        <v>1</v>
      </c>
      <c r="G47" s="48" t="s">
        <v>63</v>
      </c>
      <c r="H47" s="48" t="s">
        <v>36</v>
      </c>
      <c r="I47" s="49"/>
      <c r="J47" s="48" t="s">
        <v>235</v>
      </c>
      <c r="K47" s="48" t="s">
        <v>37</v>
      </c>
      <c r="L47" s="48" t="s">
        <v>50</v>
      </c>
      <c r="M47" s="48" t="s">
        <v>277</v>
      </c>
      <c r="N47" s="48" t="s">
        <v>41</v>
      </c>
      <c r="O47" s="49"/>
      <c r="P47" s="48" t="s">
        <v>41</v>
      </c>
      <c r="Q47" s="49"/>
      <c r="R47" s="48" t="s">
        <v>237</v>
      </c>
      <c r="S47" s="49"/>
      <c r="T47" s="48" t="s">
        <v>106</v>
      </c>
      <c r="U47" s="48" t="s">
        <v>44</v>
      </c>
      <c r="V47" s="49"/>
      <c r="W47" s="48" t="s">
        <v>301</v>
      </c>
    </row>
    <row r="48" spans="1:23" ht="20" customHeight="1" x14ac:dyDescent="0.2">
      <c r="A48" s="46" t="s">
        <v>1372</v>
      </c>
      <c r="B48" s="47" t="s">
        <v>47</v>
      </c>
      <c r="C48" s="48" t="s">
        <v>256</v>
      </c>
      <c r="D48" s="48" t="s">
        <v>3</v>
      </c>
      <c r="E48" s="48" t="s">
        <v>2</v>
      </c>
      <c r="F48" s="48" t="s">
        <v>2</v>
      </c>
      <c r="G48" s="48" t="s">
        <v>63</v>
      </c>
      <c r="H48" s="48" t="s">
        <v>36</v>
      </c>
      <c r="I48" s="49"/>
      <c r="J48" s="48" t="s">
        <v>235</v>
      </c>
      <c r="K48" s="48" t="s">
        <v>37</v>
      </c>
      <c r="L48" s="48" t="s">
        <v>79</v>
      </c>
      <c r="M48" s="48" t="s">
        <v>239</v>
      </c>
      <c r="N48" s="48" t="s">
        <v>41</v>
      </c>
      <c r="O48" s="49"/>
      <c r="P48" s="48" t="s">
        <v>41</v>
      </c>
      <c r="Q48" s="49"/>
      <c r="R48" s="48" t="s">
        <v>237</v>
      </c>
      <c r="S48" s="49"/>
      <c r="T48" s="48" t="s">
        <v>53</v>
      </c>
      <c r="U48" s="48" t="s">
        <v>44</v>
      </c>
      <c r="V48" s="49"/>
      <c r="W48" s="48" t="s">
        <v>1373</v>
      </c>
    </row>
    <row r="49" spans="1:23" ht="20" customHeight="1" x14ac:dyDescent="0.2">
      <c r="A49" s="46" t="s">
        <v>1374</v>
      </c>
      <c r="B49" s="47" t="s">
        <v>33</v>
      </c>
      <c r="C49" s="48" t="s">
        <v>1375</v>
      </c>
      <c r="D49" s="48" t="s">
        <v>1</v>
      </c>
      <c r="E49" s="48" t="s">
        <v>1</v>
      </c>
      <c r="F49" s="48" t="s">
        <v>1</v>
      </c>
      <c r="G49" s="48" t="s">
        <v>55</v>
      </c>
      <c r="H49" s="48" t="s">
        <v>36</v>
      </c>
      <c r="I49" s="49"/>
      <c r="J49" s="48" t="s">
        <v>235</v>
      </c>
      <c r="K49" s="48" t="s">
        <v>37</v>
      </c>
      <c r="L49" s="48" t="s">
        <v>57</v>
      </c>
      <c r="M49" s="48" t="s">
        <v>39</v>
      </c>
      <c r="N49" s="48" t="s">
        <v>41</v>
      </c>
      <c r="O49" s="49"/>
      <c r="P49" s="48" t="s">
        <v>41</v>
      </c>
      <c r="Q49" s="49"/>
      <c r="R49" s="48" t="s">
        <v>237</v>
      </c>
      <c r="S49" s="49"/>
      <c r="T49" s="48" t="s">
        <v>45</v>
      </c>
      <c r="U49" s="48" t="s">
        <v>59</v>
      </c>
      <c r="V49" s="49"/>
      <c r="W49" s="48" t="s">
        <v>1376</v>
      </c>
    </row>
    <row r="50" spans="1:23" ht="20" customHeight="1" x14ac:dyDescent="0.2">
      <c r="A50" s="46" t="s">
        <v>1377</v>
      </c>
      <c r="B50" s="47" t="s">
        <v>47</v>
      </c>
      <c r="C50" s="48" t="s">
        <v>1375</v>
      </c>
      <c r="D50" s="48" t="s">
        <v>1</v>
      </c>
      <c r="E50" s="48" t="s">
        <v>1</v>
      </c>
      <c r="F50" s="48" t="s">
        <v>1</v>
      </c>
      <c r="G50" s="48" t="s">
        <v>55</v>
      </c>
      <c r="H50" s="48" t="s">
        <v>36</v>
      </c>
      <c r="I50" s="49"/>
      <c r="J50" s="48" t="s">
        <v>235</v>
      </c>
      <c r="K50" s="48" t="s">
        <v>37</v>
      </c>
      <c r="L50" s="48" t="s">
        <v>50</v>
      </c>
      <c r="M50" s="48" t="s">
        <v>39</v>
      </c>
      <c r="N50" s="48" t="s">
        <v>41</v>
      </c>
      <c r="O50" s="49"/>
      <c r="P50" s="48" t="s">
        <v>41</v>
      </c>
      <c r="Q50" s="49"/>
      <c r="R50" s="48" t="s">
        <v>237</v>
      </c>
      <c r="S50" s="49"/>
      <c r="T50" s="48" t="s">
        <v>60</v>
      </c>
      <c r="U50" s="48" t="s">
        <v>59</v>
      </c>
      <c r="V50" s="49"/>
      <c r="W50" s="48" t="s">
        <v>1378</v>
      </c>
    </row>
    <row r="51" spans="1:23" ht="20" customHeight="1" x14ac:dyDescent="0.2">
      <c r="A51" s="46" t="s">
        <v>1379</v>
      </c>
      <c r="B51" s="47" t="s">
        <v>47</v>
      </c>
      <c r="C51" s="48" t="s">
        <v>1375</v>
      </c>
      <c r="D51" s="48" t="s">
        <v>1</v>
      </c>
      <c r="E51" s="48" t="s">
        <v>1</v>
      </c>
      <c r="F51" s="48" t="s">
        <v>3</v>
      </c>
      <c r="G51" s="48" t="s">
        <v>68</v>
      </c>
      <c r="H51" s="48" t="s">
        <v>36</v>
      </c>
      <c r="I51" s="49"/>
      <c r="J51" s="48" t="s">
        <v>235</v>
      </c>
      <c r="K51" s="48" t="s">
        <v>64</v>
      </c>
      <c r="L51" s="48" t="s">
        <v>57</v>
      </c>
      <c r="M51" s="48" t="s">
        <v>39</v>
      </c>
      <c r="N51" s="48" t="s">
        <v>41</v>
      </c>
      <c r="O51" s="49"/>
      <c r="P51" s="48" t="s">
        <v>41</v>
      </c>
      <c r="Q51" s="49"/>
      <c r="R51" s="48" t="s">
        <v>237</v>
      </c>
      <c r="S51" s="49"/>
      <c r="T51" s="48" t="s">
        <v>60</v>
      </c>
      <c r="U51" s="48" t="s">
        <v>44</v>
      </c>
      <c r="V51" s="49"/>
      <c r="W51" s="48" t="s">
        <v>1380</v>
      </c>
    </row>
    <row r="52" spans="1:23" ht="20" customHeight="1" x14ac:dyDescent="0.2">
      <c r="A52" s="46" t="s">
        <v>1381</v>
      </c>
      <c r="B52" s="47" t="s">
        <v>47</v>
      </c>
      <c r="C52" s="48" t="s">
        <v>256</v>
      </c>
      <c r="D52" s="48" t="s">
        <v>2</v>
      </c>
      <c r="E52" s="48" t="s">
        <v>1</v>
      </c>
      <c r="F52" s="48" t="s">
        <v>2</v>
      </c>
      <c r="G52" s="48" t="s">
        <v>63</v>
      </c>
      <c r="H52" s="48" t="s">
        <v>36</v>
      </c>
      <c r="I52" s="49"/>
      <c r="J52" s="48" t="s">
        <v>235</v>
      </c>
      <c r="K52" s="48" t="s">
        <v>64</v>
      </c>
      <c r="L52" s="48" t="s">
        <v>57</v>
      </c>
      <c r="M52" s="48" t="s">
        <v>39</v>
      </c>
      <c r="N52" s="48" t="s">
        <v>41</v>
      </c>
      <c r="O52" s="49"/>
      <c r="P52" s="48" t="s">
        <v>41</v>
      </c>
      <c r="Q52" s="49"/>
      <c r="R52" s="48" t="s">
        <v>237</v>
      </c>
      <c r="S52" s="49"/>
      <c r="T52" s="48" t="s">
        <v>106</v>
      </c>
      <c r="U52" s="48" t="s">
        <v>59</v>
      </c>
      <c r="V52" s="49"/>
      <c r="W52" s="48" t="s">
        <v>1382</v>
      </c>
    </row>
    <row r="53" spans="1:23" ht="20" customHeight="1" x14ac:dyDescent="0.2">
      <c r="A53" s="46" t="s">
        <v>1383</v>
      </c>
      <c r="B53" s="47" t="s">
        <v>33</v>
      </c>
      <c r="C53" s="48" t="s">
        <v>1375</v>
      </c>
      <c r="D53" s="48" t="s">
        <v>2</v>
      </c>
      <c r="E53" s="48" t="s">
        <v>91</v>
      </c>
      <c r="F53" s="48" t="s">
        <v>2</v>
      </c>
      <c r="G53" s="48" t="s">
        <v>68</v>
      </c>
      <c r="H53" s="48" t="s">
        <v>36</v>
      </c>
      <c r="I53" s="49"/>
      <c r="J53" s="48" t="s">
        <v>235</v>
      </c>
      <c r="K53" s="48" t="s">
        <v>64</v>
      </c>
      <c r="L53" s="48" t="s">
        <v>57</v>
      </c>
      <c r="M53" s="48" t="s">
        <v>239</v>
      </c>
      <c r="N53" s="48" t="s">
        <v>41</v>
      </c>
      <c r="O53" s="49"/>
      <c r="P53" s="48" t="s">
        <v>94</v>
      </c>
      <c r="Q53" s="48" t="s">
        <v>1384</v>
      </c>
      <c r="R53" s="48" t="s">
        <v>237</v>
      </c>
      <c r="S53" s="49"/>
      <c r="T53" s="48" t="s">
        <v>53</v>
      </c>
      <c r="U53" s="48" t="s">
        <v>44</v>
      </c>
      <c r="V53" s="49"/>
      <c r="W53" s="48" t="s">
        <v>1385</v>
      </c>
    </row>
    <row r="54" spans="1:23" ht="20" customHeight="1" x14ac:dyDescent="0.2">
      <c r="A54" s="46" t="s">
        <v>1386</v>
      </c>
      <c r="B54" s="47" t="s">
        <v>47</v>
      </c>
      <c r="C54" s="48" t="s">
        <v>256</v>
      </c>
      <c r="D54" s="48" t="s">
        <v>2</v>
      </c>
      <c r="E54" s="48" t="s">
        <v>2</v>
      </c>
      <c r="F54" s="48" t="s">
        <v>2</v>
      </c>
      <c r="G54" s="48" t="s">
        <v>63</v>
      </c>
      <c r="H54" s="48" t="s">
        <v>36</v>
      </c>
      <c r="I54" s="49"/>
      <c r="J54" s="48" t="s">
        <v>235</v>
      </c>
      <c r="K54" s="48" t="s">
        <v>56</v>
      </c>
      <c r="L54" s="48" t="s">
        <v>57</v>
      </c>
      <c r="M54" s="48" t="s">
        <v>39</v>
      </c>
      <c r="N54" s="48" t="s">
        <v>41</v>
      </c>
      <c r="O54" s="49"/>
      <c r="P54" s="48" t="s">
        <v>41</v>
      </c>
      <c r="Q54" s="49"/>
      <c r="R54" s="48" t="s">
        <v>237</v>
      </c>
      <c r="S54" s="49"/>
      <c r="T54" s="48" t="s">
        <v>106</v>
      </c>
      <c r="U54" s="48" t="s">
        <v>59</v>
      </c>
      <c r="V54" s="49"/>
      <c r="W54" s="48" t="s">
        <v>1387</v>
      </c>
    </row>
    <row r="55" spans="1:23" ht="20" customHeight="1" x14ac:dyDescent="0.2">
      <c r="A55" s="46" t="s">
        <v>1388</v>
      </c>
      <c r="B55" s="47" t="s">
        <v>33</v>
      </c>
      <c r="C55" s="48" t="s">
        <v>256</v>
      </c>
      <c r="D55" s="48" t="s">
        <v>1</v>
      </c>
      <c r="E55" s="48" t="s">
        <v>1</v>
      </c>
      <c r="F55" s="48" t="s">
        <v>1</v>
      </c>
      <c r="G55" s="48" t="s">
        <v>55</v>
      </c>
      <c r="H55" s="48" t="s">
        <v>36</v>
      </c>
      <c r="I55" s="49"/>
      <c r="J55" s="48" t="s">
        <v>235</v>
      </c>
      <c r="K55" s="48" t="s">
        <v>56</v>
      </c>
      <c r="L55" s="48" t="s">
        <v>57</v>
      </c>
      <c r="M55" s="48" t="s">
        <v>39</v>
      </c>
      <c r="N55" s="48" t="s">
        <v>41</v>
      </c>
      <c r="O55" s="49"/>
      <c r="P55" s="48" t="s">
        <v>41</v>
      </c>
      <c r="Q55" s="49"/>
      <c r="R55" s="48" t="s">
        <v>237</v>
      </c>
      <c r="S55" s="49"/>
      <c r="T55" s="48" t="s">
        <v>53</v>
      </c>
      <c r="U55" s="48" t="s">
        <v>59</v>
      </c>
      <c r="V55" s="49"/>
      <c r="W55" s="48" t="s">
        <v>1389</v>
      </c>
    </row>
    <row r="56" spans="1:23" ht="20" customHeight="1" x14ac:dyDescent="0.2">
      <c r="A56" s="46" t="s">
        <v>1390</v>
      </c>
      <c r="B56" s="47" t="s">
        <v>47</v>
      </c>
      <c r="C56" s="48" t="s">
        <v>256</v>
      </c>
      <c r="D56" s="48" t="s">
        <v>2</v>
      </c>
      <c r="E56" s="48" t="s">
        <v>2</v>
      </c>
      <c r="F56" s="48" t="s">
        <v>2</v>
      </c>
      <c r="G56" s="48" t="s">
        <v>63</v>
      </c>
      <c r="H56" s="48" t="s">
        <v>36</v>
      </c>
      <c r="I56" s="49"/>
      <c r="J56" s="48" t="s">
        <v>235</v>
      </c>
      <c r="K56" s="48" t="s">
        <v>37</v>
      </c>
      <c r="L56" s="48" t="s">
        <v>50</v>
      </c>
      <c r="M56" s="48" t="s">
        <v>39</v>
      </c>
      <c r="N56" s="48" t="s">
        <v>41</v>
      </c>
      <c r="O56" s="49"/>
      <c r="P56" s="48" t="s">
        <v>41</v>
      </c>
      <c r="Q56" s="49"/>
      <c r="R56" s="48" t="s">
        <v>237</v>
      </c>
      <c r="S56" s="49"/>
      <c r="T56" s="48" t="s">
        <v>45</v>
      </c>
      <c r="U56" s="48" t="s">
        <v>44</v>
      </c>
      <c r="V56" s="49"/>
      <c r="W56" s="48" t="s">
        <v>145</v>
      </c>
    </row>
    <row r="57" spans="1:23" ht="20" customHeight="1" x14ac:dyDescent="0.2">
      <c r="A57" s="46" t="s">
        <v>1391</v>
      </c>
      <c r="B57" s="47" t="s">
        <v>33</v>
      </c>
      <c r="C57" s="48" t="s">
        <v>1375</v>
      </c>
      <c r="D57" s="48" t="s">
        <v>3</v>
      </c>
      <c r="E57" s="48" t="s">
        <v>3</v>
      </c>
      <c r="F57" s="48" t="s">
        <v>3</v>
      </c>
      <c r="G57" s="48" t="s">
        <v>68</v>
      </c>
      <c r="H57" s="48" t="s">
        <v>48</v>
      </c>
      <c r="I57" s="48" t="s">
        <v>1392</v>
      </c>
      <c r="J57" s="48" t="s">
        <v>235</v>
      </c>
      <c r="K57" s="48" t="s">
        <v>37</v>
      </c>
      <c r="L57" s="48" t="s">
        <v>294</v>
      </c>
      <c r="M57" s="48" t="s">
        <v>239</v>
      </c>
      <c r="N57" s="48" t="s">
        <v>41</v>
      </c>
      <c r="O57" s="49"/>
      <c r="P57" s="48" t="s">
        <v>41</v>
      </c>
      <c r="Q57" s="49"/>
      <c r="R57" s="48" t="s">
        <v>237</v>
      </c>
      <c r="S57" s="49"/>
      <c r="T57" s="48" t="s">
        <v>53</v>
      </c>
      <c r="U57" s="48" t="s">
        <v>44</v>
      </c>
      <c r="V57" s="49"/>
      <c r="W57" s="48" t="s">
        <v>1393</v>
      </c>
    </row>
    <row r="58" spans="1:23" ht="20" customHeight="1" x14ac:dyDescent="0.2">
      <c r="A58" s="46" t="s">
        <v>1394</v>
      </c>
      <c r="B58" s="47" t="s">
        <v>47</v>
      </c>
      <c r="C58" s="48" t="s">
        <v>256</v>
      </c>
      <c r="D58" s="48" t="s">
        <v>2</v>
      </c>
      <c r="E58" s="48" t="s">
        <v>2</v>
      </c>
      <c r="F58" s="48" t="s">
        <v>1</v>
      </c>
      <c r="G58" s="48" t="s">
        <v>63</v>
      </c>
      <c r="H58" s="48" t="s">
        <v>36</v>
      </c>
      <c r="I58" s="49"/>
      <c r="J58" s="48" t="s">
        <v>235</v>
      </c>
      <c r="K58" s="48" t="s">
        <v>64</v>
      </c>
      <c r="L58" s="48" t="s">
        <v>50</v>
      </c>
      <c r="M58" s="48" t="s">
        <v>39</v>
      </c>
      <c r="N58" s="48" t="s">
        <v>41</v>
      </c>
      <c r="O58" s="49"/>
      <c r="P58" s="48" t="s">
        <v>41</v>
      </c>
      <c r="Q58" s="49"/>
      <c r="R58" s="48" t="s">
        <v>237</v>
      </c>
      <c r="S58" s="49"/>
      <c r="T58" s="48" t="s">
        <v>60</v>
      </c>
      <c r="U58" s="48" t="s">
        <v>44</v>
      </c>
      <c r="V58" s="49"/>
      <c r="W58" s="48" t="s">
        <v>1395</v>
      </c>
    </row>
    <row r="59" spans="1:23" ht="20" customHeight="1" x14ac:dyDescent="0.2">
      <c r="A59" s="46" t="s">
        <v>1396</v>
      </c>
      <c r="B59" s="47" t="s">
        <v>47</v>
      </c>
      <c r="C59" s="48" t="s">
        <v>256</v>
      </c>
      <c r="D59" s="48" t="s">
        <v>2</v>
      </c>
      <c r="E59" s="48" t="s">
        <v>3</v>
      </c>
      <c r="F59" s="48" t="s">
        <v>3</v>
      </c>
      <c r="G59" s="48" t="s">
        <v>68</v>
      </c>
      <c r="H59" s="48" t="s">
        <v>36</v>
      </c>
      <c r="I59" s="49"/>
      <c r="J59" s="48" t="s">
        <v>235</v>
      </c>
      <c r="K59" s="48" t="s">
        <v>37</v>
      </c>
      <c r="L59" s="48" t="s">
        <v>50</v>
      </c>
      <c r="M59" s="48" t="s">
        <v>247</v>
      </c>
      <c r="N59" s="48" t="s">
        <v>41</v>
      </c>
      <c r="O59" s="49"/>
      <c r="P59" s="48" t="s">
        <v>41</v>
      </c>
      <c r="Q59" s="49"/>
      <c r="R59" s="48" t="s">
        <v>237</v>
      </c>
      <c r="S59" s="49"/>
      <c r="T59" s="48" t="s">
        <v>106</v>
      </c>
      <c r="U59" s="48" t="s">
        <v>44</v>
      </c>
      <c r="V59" s="49"/>
      <c r="W59" s="48" t="s">
        <v>1397</v>
      </c>
    </row>
    <row r="60" spans="1:23" ht="20" customHeight="1" x14ac:dyDescent="0.2">
      <c r="A60" s="46" t="s">
        <v>1398</v>
      </c>
      <c r="B60" s="47" t="s">
        <v>47</v>
      </c>
      <c r="C60" s="48" t="s">
        <v>256</v>
      </c>
      <c r="D60" s="48" t="s">
        <v>2</v>
      </c>
      <c r="E60" s="48" t="s">
        <v>3</v>
      </c>
      <c r="F60" s="48" t="s">
        <v>3</v>
      </c>
      <c r="G60" s="48" t="s">
        <v>35</v>
      </c>
      <c r="H60" s="48" t="s">
        <v>36</v>
      </c>
      <c r="I60" s="49"/>
      <c r="J60" s="48" t="s">
        <v>235</v>
      </c>
      <c r="K60" s="48" t="s">
        <v>64</v>
      </c>
      <c r="L60" s="48" t="s">
        <v>50</v>
      </c>
      <c r="M60" s="48" t="s">
        <v>239</v>
      </c>
      <c r="N60" s="48" t="s">
        <v>41</v>
      </c>
      <c r="O60" s="49"/>
      <c r="P60" s="48" t="s">
        <v>41</v>
      </c>
      <c r="Q60" s="49"/>
      <c r="R60" s="48" t="s">
        <v>237</v>
      </c>
      <c r="S60" s="49"/>
      <c r="T60" s="48" t="s">
        <v>45</v>
      </c>
      <c r="U60" s="48" t="s">
        <v>74</v>
      </c>
      <c r="V60" s="49"/>
      <c r="W60" s="48" t="s">
        <v>1399</v>
      </c>
    </row>
    <row r="61" spans="1:23" ht="20" customHeight="1" x14ac:dyDescent="0.2">
      <c r="A61" s="46" t="s">
        <v>1400</v>
      </c>
      <c r="B61" s="47" t="s">
        <v>33</v>
      </c>
      <c r="C61" s="48" t="s">
        <v>256</v>
      </c>
      <c r="D61" s="48" t="s">
        <v>1</v>
      </c>
      <c r="E61" s="48" t="s">
        <v>2</v>
      </c>
      <c r="F61" s="48" t="s">
        <v>2</v>
      </c>
      <c r="G61" s="48" t="s">
        <v>68</v>
      </c>
      <c r="H61" s="48" t="s">
        <v>36</v>
      </c>
      <c r="I61" s="49"/>
      <c r="J61" s="48" t="s">
        <v>235</v>
      </c>
      <c r="K61" s="48" t="s">
        <v>56</v>
      </c>
      <c r="L61" s="48" t="s">
        <v>57</v>
      </c>
      <c r="M61" s="48" t="s">
        <v>39</v>
      </c>
      <c r="N61" s="48" t="s">
        <v>41</v>
      </c>
      <c r="O61" s="49"/>
      <c r="P61" s="48" t="s">
        <v>41</v>
      </c>
      <c r="Q61" s="49"/>
      <c r="R61" s="48" t="s">
        <v>237</v>
      </c>
      <c r="S61" s="49"/>
      <c r="T61" s="48" t="s">
        <v>45</v>
      </c>
      <c r="U61" s="48" t="s">
        <v>59</v>
      </c>
      <c r="V61" s="49"/>
      <c r="W61" s="48" t="s">
        <v>1401</v>
      </c>
    </row>
    <row r="62" spans="1:23" ht="20" customHeight="1" x14ac:dyDescent="0.2">
      <c r="A62" s="46" t="s">
        <v>1402</v>
      </c>
      <c r="B62" s="47" t="s">
        <v>33</v>
      </c>
      <c r="C62" s="48" t="s">
        <v>256</v>
      </c>
      <c r="D62" s="48" t="s">
        <v>3</v>
      </c>
      <c r="E62" s="48" t="s">
        <v>91</v>
      </c>
      <c r="F62" s="48" t="s">
        <v>91</v>
      </c>
      <c r="G62" s="48" t="s">
        <v>35</v>
      </c>
      <c r="H62" s="48" t="s">
        <v>48</v>
      </c>
      <c r="I62" s="48" t="s">
        <v>1403</v>
      </c>
      <c r="J62" s="48" t="s">
        <v>235</v>
      </c>
      <c r="K62" s="48" t="s">
        <v>37</v>
      </c>
      <c r="L62" s="48" t="s">
        <v>294</v>
      </c>
      <c r="M62" s="48" t="s">
        <v>247</v>
      </c>
      <c r="N62" s="48" t="s">
        <v>41</v>
      </c>
      <c r="O62" s="49"/>
      <c r="P62" s="48" t="s">
        <v>41</v>
      </c>
      <c r="Q62" s="49"/>
      <c r="R62" s="48" t="s">
        <v>41</v>
      </c>
      <c r="S62" s="49"/>
      <c r="T62" s="48" t="s">
        <v>60</v>
      </c>
      <c r="U62" s="48" t="s">
        <v>74</v>
      </c>
      <c r="V62" s="49"/>
      <c r="W62" s="48" t="s">
        <v>1404</v>
      </c>
    </row>
    <row r="63" spans="1:23" ht="20" customHeight="1" x14ac:dyDescent="0.2">
      <c r="A63" s="46" t="s">
        <v>1405</v>
      </c>
      <c r="B63" s="47" t="s">
        <v>47</v>
      </c>
      <c r="C63" s="48" t="s">
        <v>256</v>
      </c>
      <c r="D63" s="48" t="s">
        <v>2</v>
      </c>
      <c r="E63" s="48" t="s">
        <v>2</v>
      </c>
      <c r="F63" s="48" t="s">
        <v>2</v>
      </c>
      <c r="G63" s="48" t="s">
        <v>63</v>
      </c>
      <c r="H63" s="48" t="s">
        <v>36</v>
      </c>
      <c r="I63" s="49"/>
      <c r="J63" s="48" t="s">
        <v>235</v>
      </c>
      <c r="K63" s="48" t="s">
        <v>37</v>
      </c>
      <c r="L63" s="48" t="s">
        <v>57</v>
      </c>
      <c r="M63" s="48" t="s">
        <v>39</v>
      </c>
      <c r="N63" s="48" t="s">
        <v>41</v>
      </c>
      <c r="O63" s="49"/>
      <c r="P63" s="48" t="s">
        <v>41</v>
      </c>
      <c r="Q63" s="49"/>
      <c r="R63" s="48" t="s">
        <v>237</v>
      </c>
      <c r="S63" s="49"/>
      <c r="T63" s="48" t="s">
        <v>53</v>
      </c>
      <c r="U63" s="48" t="s">
        <v>59</v>
      </c>
      <c r="V63" s="49"/>
      <c r="W63" s="48" t="s">
        <v>1406</v>
      </c>
    </row>
    <row r="64" spans="1:23" ht="20" customHeight="1" x14ac:dyDescent="0.2">
      <c r="A64" s="46" t="s">
        <v>1407</v>
      </c>
      <c r="B64" s="47" t="s">
        <v>47</v>
      </c>
      <c r="C64" s="48" t="s">
        <v>256</v>
      </c>
      <c r="D64" s="48" t="s">
        <v>1</v>
      </c>
      <c r="E64" s="48" t="s">
        <v>2</v>
      </c>
      <c r="F64" s="48" t="s">
        <v>2</v>
      </c>
      <c r="G64" s="48" t="s">
        <v>63</v>
      </c>
      <c r="H64" s="48" t="s">
        <v>36</v>
      </c>
      <c r="I64" s="49"/>
      <c r="J64" s="48" t="s">
        <v>235</v>
      </c>
      <c r="K64" s="48" t="s">
        <v>64</v>
      </c>
      <c r="L64" s="48" t="s">
        <v>252</v>
      </c>
      <c r="M64" s="48" t="s">
        <v>239</v>
      </c>
      <c r="N64" s="48" t="s">
        <v>41</v>
      </c>
      <c r="O64" s="49"/>
      <c r="P64" s="48" t="s">
        <v>41</v>
      </c>
      <c r="Q64" s="49"/>
      <c r="R64" s="48" t="s">
        <v>237</v>
      </c>
      <c r="S64" s="49"/>
      <c r="T64" s="48" t="s">
        <v>106</v>
      </c>
      <c r="U64" s="48" t="s">
        <v>44</v>
      </c>
      <c r="V64" s="49"/>
      <c r="W64" s="48" t="s">
        <v>1408</v>
      </c>
    </row>
    <row r="65" spans="1:23" ht="20" customHeight="1" x14ac:dyDescent="0.2">
      <c r="A65" s="46" t="s">
        <v>1409</v>
      </c>
      <c r="B65" s="47" t="s">
        <v>33</v>
      </c>
      <c r="C65" s="48" t="s">
        <v>256</v>
      </c>
      <c r="D65" s="48" t="s">
        <v>2</v>
      </c>
      <c r="E65" s="48" t="s">
        <v>2</v>
      </c>
      <c r="F65" s="48" t="s">
        <v>2</v>
      </c>
      <c r="G65" s="48" t="s">
        <v>63</v>
      </c>
      <c r="H65" s="48" t="s">
        <v>36</v>
      </c>
      <c r="I65" s="49"/>
      <c r="J65" s="48" t="s">
        <v>235</v>
      </c>
      <c r="K65" s="48" t="s">
        <v>37</v>
      </c>
      <c r="L65" s="48" t="s">
        <v>57</v>
      </c>
      <c r="M65" s="48" t="s">
        <v>39</v>
      </c>
      <c r="N65" s="48" t="s">
        <v>94</v>
      </c>
      <c r="O65" s="48" t="s">
        <v>1410</v>
      </c>
      <c r="P65" s="48" t="s">
        <v>41</v>
      </c>
      <c r="Q65" s="49"/>
      <c r="R65" s="48" t="s">
        <v>237</v>
      </c>
      <c r="S65" s="49"/>
      <c r="T65" s="48" t="s">
        <v>45</v>
      </c>
      <c r="U65" s="48" t="s">
        <v>44</v>
      </c>
      <c r="V65" s="49"/>
      <c r="W65" s="48" t="s">
        <v>1411</v>
      </c>
    </row>
    <row r="66" spans="1:23" ht="20" customHeight="1" x14ac:dyDescent="0.2">
      <c r="A66" s="46" t="s">
        <v>1412</v>
      </c>
      <c r="B66" s="47" t="s">
        <v>47</v>
      </c>
      <c r="C66" s="48" t="s">
        <v>256</v>
      </c>
      <c r="D66" s="48" t="s">
        <v>2</v>
      </c>
      <c r="E66" s="48" t="s">
        <v>2</v>
      </c>
      <c r="F66" s="48" t="s">
        <v>2</v>
      </c>
      <c r="G66" s="48" t="s">
        <v>63</v>
      </c>
      <c r="H66" s="48" t="s">
        <v>36</v>
      </c>
      <c r="I66" s="49"/>
      <c r="J66" s="48" t="s">
        <v>235</v>
      </c>
      <c r="K66" s="48" t="s">
        <v>64</v>
      </c>
      <c r="L66" s="48" t="s">
        <v>57</v>
      </c>
      <c r="M66" s="48" t="s">
        <v>39</v>
      </c>
      <c r="N66" s="48" t="s">
        <v>41</v>
      </c>
      <c r="O66" s="49"/>
      <c r="P66" s="48" t="s">
        <v>41</v>
      </c>
      <c r="Q66" s="49"/>
      <c r="R66" s="48" t="s">
        <v>237</v>
      </c>
      <c r="S66" s="49"/>
      <c r="T66" s="48" t="s">
        <v>53</v>
      </c>
      <c r="U66" s="48" t="s">
        <v>44</v>
      </c>
      <c r="V66" s="49"/>
      <c r="W66" s="48" t="s">
        <v>1413</v>
      </c>
    </row>
    <row r="67" spans="1:23" ht="20" customHeight="1" x14ac:dyDescent="0.2">
      <c r="A67" s="46" t="s">
        <v>1414</v>
      </c>
      <c r="B67" s="47" t="s">
        <v>33</v>
      </c>
      <c r="C67" s="48" t="s">
        <v>256</v>
      </c>
      <c r="D67" s="48" t="s">
        <v>2</v>
      </c>
      <c r="E67" s="48" t="s">
        <v>3</v>
      </c>
      <c r="F67" s="48" t="s">
        <v>3</v>
      </c>
      <c r="G67" s="48" t="s">
        <v>35</v>
      </c>
      <c r="H67" s="48" t="s">
        <v>36</v>
      </c>
      <c r="I67" s="49"/>
      <c r="J67" s="48" t="s">
        <v>243</v>
      </c>
      <c r="K67" s="48" t="s">
        <v>37</v>
      </c>
      <c r="L67" s="48" t="s">
        <v>50</v>
      </c>
      <c r="M67" s="48" t="s">
        <v>247</v>
      </c>
      <c r="N67" s="48" t="s">
        <v>41</v>
      </c>
      <c r="O67" s="49"/>
      <c r="P67" s="48" t="s">
        <v>41</v>
      </c>
      <c r="Q67" s="49"/>
      <c r="R67" s="48" t="s">
        <v>237</v>
      </c>
      <c r="S67" s="49"/>
      <c r="T67" s="48" t="s">
        <v>53</v>
      </c>
      <c r="U67" s="48" t="s">
        <v>44</v>
      </c>
      <c r="V67" s="49"/>
      <c r="W67" s="48" t="s">
        <v>1415</v>
      </c>
    </row>
    <row r="68" spans="1:23" ht="20" customHeight="1" x14ac:dyDescent="0.2">
      <c r="A68" s="46" t="s">
        <v>1416</v>
      </c>
      <c r="B68" s="47" t="s">
        <v>47</v>
      </c>
      <c r="C68" s="48" t="s">
        <v>256</v>
      </c>
      <c r="D68" s="48" t="s">
        <v>1</v>
      </c>
      <c r="E68" s="48" t="s">
        <v>1</v>
      </c>
      <c r="F68" s="48" t="s">
        <v>1</v>
      </c>
      <c r="G68" s="48" t="s">
        <v>63</v>
      </c>
      <c r="H68" s="48" t="s">
        <v>36</v>
      </c>
      <c r="I68" s="49"/>
      <c r="J68" s="48" t="s">
        <v>235</v>
      </c>
      <c r="K68" s="48" t="s">
        <v>64</v>
      </c>
      <c r="L68" s="48" t="s">
        <v>57</v>
      </c>
      <c r="M68" s="48" t="s">
        <v>39</v>
      </c>
      <c r="N68" s="48" t="s">
        <v>41</v>
      </c>
      <c r="O68" s="49"/>
      <c r="P68" s="48" t="s">
        <v>41</v>
      </c>
      <c r="Q68" s="49"/>
      <c r="R68" s="48" t="s">
        <v>237</v>
      </c>
      <c r="S68" s="49"/>
      <c r="T68" s="48" t="s">
        <v>45</v>
      </c>
      <c r="U68" s="48" t="s">
        <v>44</v>
      </c>
      <c r="V68" s="49"/>
      <c r="W68" s="48" t="s">
        <v>267</v>
      </c>
    </row>
    <row r="69" spans="1:23" ht="20" customHeight="1" x14ac:dyDescent="0.2">
      <c r="A69" s="46" t="s">
        <v>1417</v>
      </c>
      <c r="B69" s="47" t="s">
        <v>47</v>
      </c>
      <c r="C69" s="48" t="s">
        <v>256</v>
      </c>
      <c r="D69" s="48" t="s">
        <v>2</v>
      </c>
      <c r="E69" s="48" t="s">
        <v>2</v>
      </c>
      <c r="F69" s="48" t="s">
        <v>1</v>
      </c>
      <c r="G69" s="48" t="s">
        <v>55</v>
      </c>
      <c r="H69" s="48" t="s">
        <v>36</v>
      </c>
      <c r="I69" s="49"/>
      <c r="J69" s="48" t="s">
        <v>254</v>
      </c>
      <c r="K69" s="48" t="s">
        <v>37</v>
      </c>
      <c r="L69" s="48" t="s">
        <v>50</v>
      </c>
      <c r="M69" s="48" t="s">
        <v>1418</v>
      </c>
      <c r="N69" s="48" t="s">
        <v>41</v>
      </c>
      <c r="O69" s="49"/>
      <c r="P69" s="48" t="s">
        <v>41</v>
      </c>
      <c r="Q69" s="49"/>
      <c r="R69" s="48" t="s">
        <v>237</v>
      </c>
      <c r="S69" s="49"/>
      <c r="T69" s="48" t="s">
        <v>260</v>
      </c>
      <c r="U69" s="48" t="s">
        <v>59</v>
      </c>
      <c r="V69" s="49"/>
      <c r="W69" s="48" t="s">
        <v>340</v>
      </c>
    </row>
    <row r="70" spans="1:23" ht="20" customHeight="1" x14ac:dyDescent="0.2">
      <c r="A70" s="46" t="s">
        <v>1419</v>
      </c>
      <c r="B70" s="47" t="s">
        <v>33</v>
      </c>
      <c r="C70" s="48" t="s">
        <v>256</v>
      </c>
      <c r="D70" s="48" t="s">
        <v>2</v>
      </c>
      <c r="E70" s="48" t="s">
        <v>2</v>
      </c>
      <c r="F70" s="48" t="s">
        <v>2</v>
      </c>
      <c r="G70" s="48" t="s">
        <v>68</v>
      </c>
      <c r="H70" s="48" t="s">
        <v>36</v>
      </c>
      <c r="I70" s="49"/>
      <c r="J70" s="48" t="s">
        <v>235</v>
      </c>
      <c r="K70" s="48" t="s">
        <v>56</v>
      </c>
      <c r="L70" s="48" t="s">
        <v>50</v>
      </c>
      <c r="M70" s="48" t="s">
        <v>239</v>
      </c>
      <c r="N70" s="48" t="s">
        <v>41</v>
      </c>
      <c r="O70" s="49"/>
      <c r="P70" s="48" t="s">
        <v>41</v>
      </c>
      <c r="Q70" s="49"/>
      <c r="R70" s="48" t="s">
        <v>237</v>
      </c>
      <c r="S70" s="49"/>
      <c r="T70" s="48" t="s">
        <v>45</v>
      </c>
      <c r="U70" s="48" t="s">
        <v>44</v>
      </c>
      <c r="V70" s="48" t="s">
        <v>447</v>
      </c>
      <c r="W70" s="48" t="s">
        <v>1420</v>
      </c>
    </row>
    <row r="71" spans="1:23" ht="20" customHeight="1" x14ac:dyDescent="0.2">
      <c r="A71" s="46" t="s">
        <v>1421</v>
      </c>
      <c r="B71" s="47" t="s">
        <v>47</v>
      </c>
      <c r="C71" s="48" t="s">
        <v>256</v>
      </c>
      <c r="D71" s="48" t="s">
        <v>2</v>
      </c>
      <c r="E71" s="48" t="s">
        <v>2</v>
      </c>
      <c r="F71" s="48" t="s">
        <v>2</v>
      </c>
      <c r="G71" s="48" t="s">
        <v>63</v>
      </c>
      <c r="H71" s="48" t="s">
        <v>36</v>
      </c>
      <c r="I71" s="49"/>
      <c r="J71" s="48" t="s">
        <v>235</v>
      </c>
      <c r="K71" s="48" t="s">
        <v>37</v>
      </c>
      <c r="L71" s="48" t="s">
        <v>50</v>
      </c>
      <c r="M71" s="48" t="s">
        <v>239</v>
      </c>
      <c r="N71" s="48" t="s">
        <v>41</v>
      </c>
      <c r="O71" s="49"/>
      <c r="P71" s="48" t="s">
        <v>41</v>
      </c>
      <c r="Q71" s="49"/>
      <c r="R71" s="48" t="s">
        <v>237</v>
      </c>
      <c r="S71" s="49"/>
      <c r="T71" s="48" t="s">
        <v>53</v>
      </c>
      <c r="U71" s="48" t="s">
        <v>59</v>
      </c>
      <c r="V71" s="49"/>
      <c r="W71" s="48" t="s">
        <v>1422</v>
      </c>
    </row>
    <row r="72" spans="1:23" ht="20" customHeight="1" x14ac:dyDescent="0.2"/>
  </sheetData>
  <hyperlinks>
    <hyperlink ref="W9" r:id="rId1" display="cuales.se" xr:uid="{CE2E53D5-62B3-F04C-8375-61D923E30D5D}"/>
  </hyperlink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9854C92-AACB-CA46-A40C-BCAE7DB98BF3}">
  <sheetPr filterMode="1"/>
  <dimension ref="A1:V207"/>
  <sheetViews>
    <sheetView topLeftCell="S1" workbookViewId="0">
      <selection activeCell="T1" sqref="T1"/>
    </sheetView>
  </sheetViews>
  <sheetFormatPr baseColWidth="10" defaultColWidth="8.28515625" defaultRowHeight="16" x14ac:dyDescent="0.2"/>
  <cols>
    <col min="1" max="1" width="26" style="41" customWidth="1"/>
    <col min="2" max="2" width="15.85546875" style="41" customWidth="1"/>
    <col min="3" max="3" width="34.7109375" style="41" customWidth="1"/>
    <col min="4" max="4" width="81.85546875" style="41" customWidth="1"/>
    <col min="5" max="5" width="88" style="41" customWidth="1"/>
    <col min="6" max="6" width="94" style="41" customWidth="1"/>
    <col min="7" max="7" width="92.42578125" style="41" customWidth="1"/>
    <col min="8" max="8" width="70.28515625" style="41" customWidth="1"/>
    <col min="9" max="9" width="92.28515625" style="41" customWidth="1"/>
    <col min="10" max="10" width="111.42578125" style="41" customWidth="1"/>
    <col min="11" max="11" width="105.85546875" style="41" customWidth="1"/>
    <col min="12" max="12" width="144" style="41" customWidth="1"/>
    <col min="13" max="13" width="97.85546875" style="41" customWidth="1"/>
    <col min="14" max="14" width="49.7109375" style="41" customWidth="1"/>
    <col min="15" max="15" width="98.28515625" style="41" customWidth="1"/>
    <col min="16" max="16" width="100" style="41" customWidth="1"/>
    <col min="17" max="17" width="166.5703125" style="41" customWidth="1"/>
    <col min="18" max="18" width="57.42578125" style="41" customWidth="1"/>
    <col min="19" max="19" width="112.7109375" style="41" customWidth="1"/>
    <col min="20" max="20" width="72.5703125" style="41" customWidth="1"/>
    <col min="21" max="21" width="45.28515625" style="41" customWidth="1"/>
    <col min="22" max="22" width="166.5703125" style="41" customWidth="1"/>
    <col min="23" max="16384" width="8.28515625" style="41"/>
  </cols>
  <sheetData>
    <row r="1" spans="1:22" ht="32.25" customHeight="1" x14ac:dyDescent="0.2">
      <c r="A1" s="39" t="s">
        <v>10</v>
      </c>
      <c r="B1" s="39" t="s">
        <v>11</v>
      </c>
      <c r="C1" s="39" t="s">
        <v>302</v>
      </c>
      <c r="D1" s="39" t="s">
        <v>0</v>
      </c>
      <c r="E1" s="39" t="s">
        <v>303</v>
      </c>
      <c r="F1" s="39" t="s">
        <v>304</v>
      </c>
      <c r="G1" s="39" t="s">
        <v>305</v>
      </c>
      <c r="H1" s="39" t="s">
        <v>227</v>
      </c>
      <c r="I1" s="39" t="s">
        <v>306</v>
      </c>
      <c r="J1" s="39" t="s">
        <v>307</v>
      </c>
      <c r="K1" s="39" t="s">
        <v>308</v>
      </c>
      <c r="L1" s="39" t="s">
        <v>309</v>
      </c>
      <c r="M1" s="39" t="s">
        <v>310</v>
      </c>
      <c r="N1" s="39" t="s">
        <v>311</v>
      </c>
      <c r="O1" s="39" t="s">
        <v>312</v>
      </c>
      <c r="P1" s="39" t="s">
        <v>311</v>
      </c>
      <c r="Q1" s="39" t="s">
        <v>313</v>
      </c>
      <c r="R1" s="39" t="s">
        <v>311</v>
      </c>
      <c r="S1" s="39" t="s">
        <v>31</v>
      </c>
      <c r="T1" s="40" t="s">
        <v>314</v>
      </c>
      <c r="U1" s="39" t="s">
        <v>315</v>
      </c>
      <c r="V1" s="39" t="s">
        <v>32</v>
      </c>
    </row>
    <row r="2" spans="1:22" ht="20.25" hidden="1" customHeight="1" x14ac:dyDescent="0.2">
      <c r="A2" s="42" t="s">
        <v>1423</v>
      </c>
      <c r="B2" s="43" t="s">
        <v>47</v>
      </c>
      <c r="C2" s="44" t="s">
        <v>316</v>
      </c>
      <c r="D2" s="44" t="s">
        <v>2</v>
      </c>
      <c r="E2" s="44" t="s">
        <v>2</v>
      </c>
      <c r="F2" s="44" t="s">
        <v>2</v>
      </c>
      <c r="G2" s="44" t="s">
        <v>63</v>
      </c>
      <c r="H2" s="44" t="s">
        <v>36</v>
      </c>
      <c r="I2" s="44" t="s">
        <v>317</v>
      </c>
      <c r="J2" s="44" t="s">
        <v>318</v>
      </c>
      <c r="K2" s="44" t="s">
        <v>57</v>
      </c>
      <c r="L2" s="44" t="s">
        <v>319</v>
      </c>
      <c r="M2" s="44" t="s">
        <v>41</v>
      </c>
      <c r="N2" s="45"/>
      <c r="O2" s="44" t="s">
        <v>41</v>
      </c>
      <c r="P2" s="45"/>
      <c r="Q2" s="44" t="s">
        <v>237</v>
      </c>
      <c r="R2" s="45"/>
      <c r="S2" s="44" t="s">
        <v>45</v>
      </c>
      <c r="T2" s="44" t="s">
        <v>44</v>
      </c>
      <c r="U2" s="45"/>
      <c r="V2" s="44" t="s">
        <v>317</v>
      </c>
    </row>
    <row r="3" spans="1:22" ht="20" hidden="1" customHeight="1" x14ac:dyDescent="0.2">
      <c r="A3" s="46" t="s">
        <v>1423</v>
      </c>
      <c r="B3" s="47" t="s">
        <v>47</v>
      </c>
      <c r="C3" s="48" t="s">
        <v>320</v>
      </c>
      <c r="D3" s="48" t="s">
        <v>2</v>
      </c>
      <c r="E3" s="48" t="s">
        <v>2</v>
      </c>
      <c r="F3" s="48" t="s">
        <v>2</v>
      </c>
      <c r="G3" s="48" t="s">
        <v>63</v>
      </c>
      <c r="H3" s="48" t="s">
        <v>36</v>
      </c>
      <c r="I3" s="48" t="s">
        <v>94</v>
      </c>
      <c r="J3" s="48" t="s">
        <v>318</v>
      </c>
      <c r="K3" s="48" t="s">
        <v>50</v>
      </c>
      <c r="L3" s="48" t="s">
        <v>321</v>
      </c>
      <c r="M3" s="48" t="s">
        <v>41</v>
      </c>
      <c r="N3" s="49"/>
      <c r="O3" s="48" t="s">
        <v>41</v>
      </c>
      <c r="P3" s="49"/>
      <c r="Q3" s="48" t="s">
        <v>41</v>
      </c>
      <c r="R3" s="49"/>
      <c r="S3" s="48" t="s">
        <v>260</v>
      </c>
      <c r="T3" s="48" t="s">
        <v>44</v>
      </c>
      <c r="U3" s="49"/>
      <c r="V3" s="48" t="s">
        <v>322</v>
      </c>
    </row>
    <row r="4" spans="1:22" ht="20" hidden="1" customHeight="1" x14ac:dyDescent="0.2">
      <c r="A4" s="46" t="s">
        <v>1424</v>
      </c>
      <c r="B4" s="47" t="s">
        <v>47</v>
      </c>
      <c r="C4" s="48" t="s">
        <v>323</v>
      </c>
      <c r="D4" s="48" t="s">
        <v>2</v>
      </c>
      <c r="E4" s="48" t="s">
        <v>2</v>
      </c>
      <c r="F4" s="48" t="s">
        <v>2</v>
      </c>
      <c r="G4" s="48" t="s">
        <v>63</v>
      </c>
      <c r="H4" s="48" t="s">
        <v>36</v>
      </c>
      <c r="I4" s="48" t="s">
        <v>94</v>
      </c>
      <c r="J4" s="48" t="s">
        <v>324</v>
      </c>
      <c r="K4" s="48" t="s">
        <v>57</v>
      </c>
      <c r="L4" s="48" t="s">
        <v>321</v>
      </c>
      <c r="M4" s="48" t="s">
        <v>41</v>
      </c>
      <c r="N4" s="49"/>
      <c r="O4" s="48" t="s">
        <v>41</v>
      </c>
      <c r="P4" s="49"/>
      <c r="Q4" s="48" t="s">
        <v>237</v>
      </c>
      <c r="R4" s="49"/>
      <c r="S4" s="48" t="s">
        <v>53</v>
      </c>
      <c r="T4" s="48" t="s">
        <v>59</v>
      </c>
      <c r="U4" s="49"/>
      <c r="V4" s="48" t="s">
        <v>325</v>
      </c>
    </row>
    <row r="5" spans="1:22" ht="20" hidden="1" customHeight="1" x14ac:dyDescent="0.2">
      <c r="A5" s="46" t="s">
        <v>1425</v>
      </c>
      <c r="B5" s="47" t="s">
        <v>47</v>
      </c>
      <c r="C5" s="48" t="s">
        <v>326</v>
      </c>
      <c r="D5" s="48" t="s">
        <v>1</v>
      </c>
      <c r="E5" s="48" t="s">
        <v>1</v>
      </c>
      <c r="F5" s="48" t="s">
        <v>1</v>
      </c>
      <c r="G5" s="48" t="s">
        <v>63</v>
      </c>
      <c r="H5" s="48" t="s">
        <v>36</v>
      </c>
      <c r="I5" s="48" t="s">
        <v>94</v>
      </c>
      <c r="J5" s="48" t="s">
        <v>327</v>
      </c>
      <c r="K5" s="48" t="s">
        <v>129</v>
      </c>
      <c r="L5" s="48" t="s">
        <v>321</v>
      </c>
      <c r="M5" s="48" t="s">
        <v>41</v>
      </c>
      <c r="N5" s="49"/>
      <c r="O5" s="48" t="s">
        <v>41</v>
      </c>
      <c r="P5" s="49"/>
      <c r="Q5" s="48" t="s">
        <v>237</v>
      </c>
      <c r="R5" s="49"/>
      <c r="S5" s="48" t="s">
        <v>260</v>
      </c>
      <c r="T5" s="48" t="s">
        <v>44</v>
      </c>
      <c r="U5" s="49"/>
      <c r="V5" s="48" t="s">
        <v>328</v>
      </c>
    </row>
    <row r="6" spans="1:22" ht="20" hidden="1" customHeight="1" x14ac:dyDescent="0.2">
      <c r="A6" s="46" t="s">
        <v>1426</v>
      </c>
      <c r="B6" s="47" t="s">
        <v>47</v>
      </c>
      <c r="C6" s="48" t="s">
        <v>329</v>
      </c>
      <c r="D6" s="48" t="s">
        <v>2</v>
      </c>
      <c r="E6" s="48" t="s">
        <v>1</v>
      </c>
      <c r="F6" s="48" t="s">
        <v>1</v>
      </c>
      <c r="G6" s="48" t="s">
        <v>63</v>
      </c>
      <c r="H6" s="48" t="s">
        <v>36</v>
      </c>
      <c r="I6" s="48" t="s">
        <v>103</v>
      </c>
      <c r="J6" s="48" t="s">
        <v>324</v>
      </c>
      <c r="K6" s="48" t="s">
        <v>57</v>
      </c>
      <c r="L6" s="48" t="s">
        <v>319</v>
      </c>
      <c r="M6" s="48" t="s">
        <v>41</v>
      </c>
      <c r="N6" s="49"/>
      <c r="O6" s="48" t="s">
        <v>41</v>
      </c>
      <c r="P6" s="49"/>
      <c r="Q6" s="48" t="s">
        <v>237</v>
      </c>
      <c r="R6" s="49"/>
      <c r="S6" s="48" t="s">
        <v>106</v>
      </c>
      <c r="T6" s="48" t="s">
        <v>44</v>
      </c>
      <c r="U6" s="49"/>
      <c r="V6" s="48" t="s">
        <v>103</v>
      </c>
    </row>
    <row r="7" spans="1:22" ht="20" hidden="1" customHeight="1" x14ac:dyDescent="0.2">
      <c r="A7" s="46" t="s">
        <v>1427</v>
      </c>
      <c r="B7" s="47" t="s">
        <v>47</v>
      </c>
      <c r="C7" s="48" t="s">
        <v>316</v>
      </c>
      <c r="D7" s="48" t="s">
        <v>3</v>
      </c>
      <c r="E7" s="48" t="s">
        <v>3</v>
      </c>
      <c r="F7" s="48" t="s">
        <v>3</v>
      </c>
      <c r="G7" s="48" t="s">
        <v>68</v>
      </c>
      <c r="H7" s="48" t="s">
        <v>36</v>
      </c>
      <c r="I7" s="48" t="s">
        <v>94</v>
      </c>
      <c r="J7" s="48" t="s">
        <v>327</v>
      </c>
      <c r="K7" s="48" t="s">
        <v>330</v>
      </c>
      <c r="L7" s="48" t="s">
        <v>319</v>
      </c>
      <c r="M7" s="48" t="s">
        <v>41</v>
      </c>
      <c r="N7" s="49"/>
      <c r="O7" s="48" t="s">
        <v>41</v>
      </c>
      <c r="P7" s="49"/>
      <c r="Q7" s="48" t="s">
        <v>237</v>
      </c>
      <c r="R7" s="49"/>
      <c r="S7" s="48" t="s">
        <v>106</v>
      </c>
      <c r="T7" s="48" t="s">
        <v>44</v>
      </c>
      <c r="U7" s="49"/>
      <c r="V7" s="48" t="s">
        <v>331</v>
      </c>
    </row>
    <row r="8" spans="1:22" ht="20" hidden="1" customHeight="1" x14ac:dyDescent="0.2">
      <c r="A8" s="46" t="s">
        <v>1428</v>
      </c>
      <c r="B8" s="47" t="s">
        <v>33</v>
      </c>
      <c r="C8" s="48" t="s">
        <v>332</v>
      </c>
      <c r="D8" s="48" t="s">
        <v>3</v>
      </c>
      <c r="E8" s="48" t="s">
        <v>91</v>
      </c>
      <c r="F8" s="48" t="s">
        <v>3</v>
      </c>
      <c r="G8" s="48" t="s">
        <v>35</v>
      </c>
      <c r="H8" s="48" t="s">
        <v>48</v>
      </c>
      <c r="I8" s="48" t="s">
        <v>333</v>
      </c>
      <c r="J8" s="48" t="s">
        <v>324</v>
      </c>
      <c r="K8" s="48" t="s">
        <v>334</v>
      </c>
      <c r="L8" s="48" t="s">
        <v>335</v>
      </c>
      <c r="M8" s="48" t="s">
        <v>41</v>
      </c>
      <c r="N8" s="49"/>
      <c r="O8" s="48" t="s">
        <v>94</v>
      </c>
      <c r="P8" s="48" t="s">
        <v>336</v>
      </c>
      <c r="Q8" s="48" t="s">
        <v>41</v>
      </c>
      <c r="R8" s="49"/>
      <c r="S8" s="48" t="s">
        <v>60</v>
      </c>
      <c r="T8" s="48" t="s">
        <v>74</v>
      </c>
      <c r="U8" s="49"/>
      <c r="V8" s="48" t="s">
        <v>317</v>
      </c>
    </row>
    <row r="9" spans="1:22" ht="32" hidden="1" customHeight="1" x14ac:dyDescent="0.2">
      <c r="A9" s="46" t="s">
        <v>1429</v>
      </c>
      <c r="B9" s="47" t="s">
        <v>47</v>
      </c>
      <c r="C9" s="48" t="s">
        <v>329</v>
      </c>
      <c r="D9" s="48" t="s">
        <v>3</v>
      </c>
      <c r="E9" s="48" t="s">
        <v>3</v>
      </c>
      <c r="F9" s="48" t="s">
        <v>3</v>
      </c>
      <c r="G9" s="48" t="s">
        <v>63</v>
      </c>
      <c r="H9" s="48" t="s">
        <v>36</v>
      </c>
      <c r="I9" s="48" t="s">
        <v>94</v>
      </c>
      <c r="J9" s="48" t="s">
        <v>324</v>
      </c>
      <c r="K9" s="48" t="s">
        <v>129</v>
      </c>
      <c r="L9" s="48" t="s">
        <v>319</v>
      </c>
      <c r="M9" s="48" t="s">
        <v>41</v>
      </c>
      <c r="N9" s="49"/>
      <c r="O9" s="48" t="s">
        <v>41</v>
      </c>
      <c r="P9" s="49"/>
      <c r="Q9" s="48" t="s">
        <v>237</v>
      </c>
      <c r="R9" s="49"/>
      <c r="S9" s="48" t="s">
        <v>106</v>
      </c>
      <c r="T9" s="48" t="s">
        <v>44</v>
      </c>
      <c r="U9" s="49"/>
      <c r="V9" s="50" t="s">
        <v>337</v>
      </c>
    </row>
    <row r="10" spans="1:22" ht="20" hidden="1" customHeight="1" x14ac:dyDescent="0.2">
      <c r="A10" s="46" t="s">
        <v>1430</v>
      </c>
      <c r="B10" s="47" t="s">
        <v>33</v>
      </c>
      <c r="C10" s="48" t="s">
        <v>316</v>
      </c>
      <c r="D10" s="48" t="s">
        <v>2</v>
      </c>
      <c r="E10" s="48" t="s">
        <v>2</v>
      </c>
      <c r="F10" s="48" t="s">
        <v>2</v>
      </c>
      <c r="G10" s="48" t="s">
        <v>63</v>
      </c>
      <c r="H10" s="48" t="s">
        <v>36</v>
      </c>
      <c r="I10" s="48" t="s">
        <v>103</v>
      </c>
      <c r="J10" s="48" t="s">
        <v>327</v>
      </c>
      <c r="K10" s="48" t="s">
        <v>50</v>
      </c>
      <c r="L10" s="48" t="s">
        <v>321</v>
      </c>
      <c r="M10" s="48" t="s">
        <v>41</v>
      </c>
      <c r="N10" s="49"/>
      <c r="O10" s="48" t="s">
        <v>41</v>
      </c>
      <c r="P10" s="49"/>
      <c r="Q10" s="48" t="s">
        <v>237</v>
      </c>
      <c r="R10" s="49"/>
      <c r="S10" s="48" t="s">
        <v>45</v>
      </c>
      <c r="T10" s="48" t="s">
        <v>44</v>
      </c>
      <c r="U10" s="49"/>
      <c r="V10" s="48" t="s">
        <v>103</v>
      </c>
    </row>
    <row r="11" spans="1:22" ht="20" hidden="1" customHeight="1" x14ac:dyDescent="0.2">
      <c r="A11" s="46" t="s">
        <v>1431</v>
      </c>
      <c r="B11" s="47" t="s">
        <v>47</v>
      </c>
      <c r="C11" s="48" t="s">
        <v>320</v>
      </c>
      <c r="D11" s="48" t="s">
        <v>2</v>
      </c>
      <c r="E11" s="48" t="s">
        <v>2</v>
      </c>
      <c r="F11" s="48" t="s">
        <v>2</v>
      </c>
      <c r="G11" s="48" t="s">
        <v>68</v>
      </c>
      <c r="H11" s="48" t="s">
        <v>36</v>
      </c>
      <c r="I11" s="48" t="s">
        <v>103</v>
      </c>
      <c r="J11" s="48" t="s">
        <v>324</v>
      </c>
      <c r="K11" s="48" t="s">
        <v>57</v>
      </c>
      <c r="L11" s="48" t="s">
        <v>321</v>
      </c>
      <c r="M11" s="48" t="s">
        <v>41</v>
      </c>
      <c r="N11" s="49"/>
      <c r="O11" s="48" t="s">
        <v>94</v>
      </c>
      <c r="P11" s="48" t="s">
        <v>338</v>
      </c>
      <c r="Q11" s="48" t="s">
        <v>237</v>
      </c>
      <c r="R11" s="49"/>
      <c r="S11" s="48" t="s">
        <v>53</v>
      </c>
      <c r="T11" s="48" t="s">
        <v>44</v>
      </c>
      <c r="U11" s="49"/>
      <c r="V11" s="48" t="s">
        <v>339</v>
      </c>
    </row>
    <row r="12" spans="1:22" ht="20" hidden="1" customHeight="1" x14ac:dyDescent="0.2">
      <c r="A12" s="46" t="s">
        <v>1432</v>
      </c>
      <c r="B12" s="47" t="s">
        <v>47</v>
      </c>
      <c r="C12" s="48" t="s">
        <v>340</v>
      </c>
      <c r="D12" s="48" t="s">
        <v>2</v>
      </c>
      <c r="E12" s="48" t="s">
        <v>1</v>
      </c>
      <c r="F12" s="48" t="s">
        <v>2</v>
      </c>
      <c r="G12" s="48" t="s">
        <v>63</v>
      </c>
      <c r="H12" s="48" t="s">
        <v>36</v>
      </c>
      <c r="I12" s="48" t="s">
        <v>36</v>
      </c>
      <c r="J12" s="48" t="s">
        <v>327</v>
      </c>
      <c r="K12" s="48" t="s">
        <v>57</v>
      </c>
      <c r="L12" s="48" t="s">
        <v>321</v>
      </c>
      <c r="M12" s="48" t="s">
        <v>41</v>
      </c>
      <c r="N12" s="49"/>
      <c r="O12" s="48" t="s">
        <v>41</v>
      </c>
      <c r="P12" s="49"/>
      <c r="Q12" s="48" t="s">
        <v>237</v>
      </c>
      <c r="R12" s="49"/>
      <c r="S12" s="48" t="s">
        <v>53</v>
      </c>
      <c r="T12" s="48" t="s">
        <v>59</v>
      </c>
      <c r="U12" s="49"/>
      <c r="V12" s="48" t="s">
        <v>103</v>
      </c>
    </row>
    <row r="13" spans="1:22" ht="20" hidden="1" customHeight="1" x14ac:dyDescent="0.2">
      <c r="A13" s="46" t="s">
        <v>1433</v>
      </c>
      <c r="B13" s="47" t="s">
        <v>33</v>
      </c>
      <c r="C13" s="48" t="s">
        <v>326</v>
      </c>
      <c r="D13" s="48" t="s">
        <v>91</v>
      </c>
      <c r="E13" s="48" t="s">
        <v>3</v>
      </c>
      <c r="F13" s="48" t="s">
        <v>91</v>
      </c>
      <c r="G13" s="48" t="s">
        <v>35</v>
      </c>
      <c r="H13" s="48" t="s">
        <v>36</v>
      </c>
      <c r="I13" s="48" t="s">
        <v>341</v>
      </c>
      <c r="J13" s="48" t="s">
        <v>324</v>
      </c>
      <c r="K13" s="48" t="s">
        <v>330</v>
      </c>
      <c r="L13" s="48" t="s">
        <v>319</v>
      </c>
      <c r="M13" s="48" t="s">
        <v>94</v>
      </c>
      <c r="N13" s="48" t="s">
        <v>342</v>
      </c>
      <c r="O13" s="48" t="s">
        <v>41</v>
      </c>
      <c r="P13" s="49"/>
      <c r="Q13" s="48" t="s">
        <v>41</v>
      </c>
      <c r="R13" s="49"/>
      <c r="S13" s="48" t="s">
        <v>106</v>
      </c>
      <c r="T13" s="48" t="s">
        <v>74</v>
      </c>
      <c r="U13" s="49"/>
      <c r="V13" s="48" t="s">
        <v>343</v>
      </c>
    </row>
    <row r="14" spans="1:22" ht="20" hidden="1" customHeight="1" x14ac:dyDescent="0.2">
      <c r="A14" s="46" t="s">
        <v>1434</v>
      </c>
      <c r="B14" s="47" t="s">
        <v>47</v>
      </c>
      <c r="C14" s="48" t="s">
        <v>326</v>
      </c>
      <c r="D14" s="48" t="s">
        <v>2</v>
      </c>
      <c r="E14" s="48" t="s">
        <v>2</v>
      </c>
      <c r="F14" s="48" t="s">
        <v>3</v>
      </c>
      <c r="G14" s="48" t="s">
        <v>63</v>
      </c>
      <c r="H14" s="48" t="s">
        <v>36</v>
      </c>
      <c r="I14" s="48" t="s">
        <v>103</v>
      </c>
      <c r="J14" s="48" t="s">
        <v>324</v>
      </c>
      <c r="K14" s="48" t="s">
        <v>344</v>
      </c>
      <c r="L14" s="48" t="s">
        <v>319</v>
      </c>
      <c r="M14" s="48" t="s">
        <v>41</v>
      </c>
      <c r="N14" s="49"/>
      <c r="O14" s="48" t="s">
        <v>41</v>
      </c>
      <c r="P14" s="49"/>
      <c r="Q14" s="48" t="s">
        <v>237</v>
      </c>
      <c r="R14" s="49"/>
      <c r="S14" s="48" t="s">
        <v>60</v>
      </c>
      <c r="T14" s="48" t="s">
        <v>44</v>
      </c>
      <c r="U14" s="49"/>
      <c r="V14" s="48" t="s">
        <v>345</v>
      </c>
    </row>
    <row r="15" spans="1:22" ht="20" hidden="1" customHeight="1" x14ac:dyDescent="0.2">
      <c r="A15" s="46" t="s">
        <v>1435</v>
      </c>
      <c r="B15" s="47" t="s">
        <v>47</v>
      </c>
      <c r="C15" s="48" t="s">
        <v>323</v>
      </c>
      <c r="D15" s="48" t="s">
        <v>2</v>
      </c>
      <c r="E15" s="48" t="s">
        <v>2</v>
      </c>
      <c r="F15" s="48" t="s">
        <v>3</v>
      </c>
      <c r="G15" s="48" t="s">
        <v>68</v>
      </c>
      <c r="H15" s="48" t="s">
        <v>36</v>
      </c>
      <c r="I15" s="48" t="s">
        <v>346</v>
      </c>
      <c r="J15" s="48" t="s">
        <v>318</v>
      </c>
      <c r="K15" s="48" t="s">
        <v>50</v>
      </c>
      <c r="L15" s="48" t="s">
        <v>321</v>
      </c>
      <c r="M15" s="48" t="s">
        <v>41</v>
      </c>
      <c r="N15" s="49"/>
      <c r="O15" s="48" t="s">
        <v>41</v>
      </c>
      <c r="P15" s="49"/>
      <c r="Q15" s="48" t="s">
        <v>237</v>
      </c>
      <c r="R15" s="49"/>
      <c r="S15" s="48" t="s">
        <v>45</v>
      </c>
      <c r="T15" s="48" t="s">
        <v>44</v>
      </c>
      <c r="U15" s="49"/>
      <c r="V15" s="48" t="s">
        <v>347</v>
      </c>
    </row>
    <row r="16" spans="1:22" ht="20" hidden="1" customHeight="1" x14ac:dyDescent="0.2">
      <c r="A16" s="46" t="s">
        <v>1436</v>
      </c>
      <c r="B16" s="47" t="s">
        <v>33</v>
      </c>
      <c r="C16" s="48" t="s">
        <v>316</v>
      </c>
      <c r="D16" s="48" t="s">
        <v>91</v>
      </c>
      <c r="E16" s="48" t="s">
        <v>2</v>
      </c>
      <c r="F16" s="48" t="s">
        <v>3</v>
      </c>
      <c r="G16" s="48" t="s">
        <v>68</v>
      </c>
      <c r="H16" s="48" t="s">
        <v>36</v>
      </c>
      <c r="I16" s="48" t="s">
        <v>88</v>
      </c>
      <c r="J16" s="48" t="s">
        <v>324</v>
      </c>
      <c r="K16" s="48" t="s">
        <v>348</v>
      </c>
      <c r="L16" s="48" t="s">
        <v>335</v>
      </c>
      <c r="M16" s="48" t="s">
        <v>41</v>
      </c>
      <c r="N16" s="49"/>
      <c r="O16" s="48" t="s">
        <v>41</v>
      </c>
      <c r="P16" s="49"/>
      <c r="Q16" s="48" t="s">
        <v>237</v>
      </c>
      <c r="R16" s="49"/>
      <c r="S16" s="48" t="s">
        <v>348</v>
      </c>
      <c r="T16" s="48" t="s">
        <v>44</v>
      </c>
      <c r="U16" s="49"/>
      <c r="V16" s="48" t="s">
        <v>349</v>
      </c>
    </row>
    <row r="17" spans="1:22" ht="20" hidden="1" customHeight="1" x14ac:dyDescent="0.2">
      <c r="A17" s="46" t="s">
        <v>1437</v>
      </c>
      <c r="B17" s="47" t="s">
        <v>47</v>
      </c>
      <c r="C17" s="48" t="s">
        <v>316</v>
      </c>
      <c r="D17" s="48" t="s">
        <v>2</v>
      </c>
      <c r="E17" s="48" t="s">
        <v>2</v>
      </c>
      <c r="F17" s="48" t="s">
        <v>2</v>
      </c>
      <c r="G17" s="48" t="s">
        <v>63</v>
      </c>
      <c r="H17" s="48" t="s">
        <v>36</v>
      </c>
      <c r="I17" s="48" t="s">
        <v>94</v>
      </c>
      <c r="J17" s="48" t="s">
        <v>327</v>
      </c>
      <c r="K17" s="48" t="s">
        <v>50</v>
      </c>
      <c r="L17" s="48" t="s">
        <v>319</v>
      </c>
      <c r="M17" s="48" t="s">
        <v>41</v>
      </c>
      <c r="N17" s="49"/>
      <c r="O17" s="48" t="s">
        <v>41</v>
      </c>
      <c r="P17" s="49"/>
      <c r="Q17" s="48" t="s">
        <v>237</v>
      </c>
      <c r="R17" s="49"/>
      <c r="S17" s="48" t="s">
        <v>60</v>
      </c>
      <c r="T17" s="48" t="s">
        <v>59</v>
      </c>
      <c r="U17" s="49"/>
      <c r="V17" s="48" t="s">
        <v>350</v>
      </c>
    </row>
    <row r="18" spans="1:22" ht="20" hidden="1" customHeight="1" x14ac:dyDescent="0.2">
      <c r="A18" s="46" t="s">
        <v>1438</v>
      </c>
      <c r="B18" s="47" t="s">
        <v>33</v>
      </c>
      <c r="C18" s="48" t="s">
        <v>316</v>
      </c>
      <c r="D18" s="48" t="s">
        <v>3</v>
      </c>
      <c r="E18" s="48" t="s">
        <v>3</v>
      </c>
      <c r="F18" s="48" t="s">
        <v>2</v>
      </c>
      <c r="G18" s="48" t="s">
        <v>63</v>
      </c>
      <c r="H18" s="48" t="s">
        <v>48</v>
      </c>
      <c r="I18" s="48" t="s">
        <v>351</v>
      </c>
      <c r="J18" s="48" t="s">
        <v>318</v>
      </c>
      <c r="K18" s="48" t="s">
        <v>334</v>
      </c>
      <c r="L18" s="48" t="s">
        <v>319</v>
      </c>
      <c r="M18" s="48" t="s">
        <v>41</v>
      </c>
      <c r="N18" s="49"/>
      <c r="O18" s="48" t="s">
        <v>41</v>
      </c>
      <c r="P18" s="49"/>
      <c r="Q18" s="48" t="s">
        <v>41</v>
      </c>
      <c r="R18" s="49"/>
      <c r="S18" s="48" t="s">
        <v>45</v>
      </c>
      <c r="T18" s="48" t="s">
        <v>44</v>
      </c>
      <c r="U18" s="49"/>
      <c r="V18" s="48" t="s">
        <v>352</v>
      </c>
    </row>
    <row r="19" spans="1:22" ht="20" hidden="1" customHeight="1" x14ac:dyDescent="0.2">
      <c r="A19" s="46" t="s">
        <v>1439</v>
      </c>
      <c r="B19" s="47" t="s">
        <v>47</v>
      </c>
      <c r="C19" s="48" t="s">
        <v>316</v>
      </c>
      <c r="D19" s="48" t="s">
        <v>2</v>
      </c>
      <c r="E19" s="48" t="s">
        <v>2</v>
      </c>
      <c r="F19" s="48" t="s">
        <v>2</v>
      </c>
      <c r="G19" s="48" t="s">
        <v>63</v>
      </c>
      <c r="H19" s="48" t="s">
        <v>36</v>
      </c>
      <c r="I19" s="48" t="s">
        <v>94</v>
      </c>
      <c r="J19" s="48" t="s">
        <v>324</v>
      </c>
      <c r="K19" s="48" t="s">
        <v>353</v>
      </c>
      <c r="L19" s="48" t="s">
        <v>335</v>
      </c>
      <c r="M19" s="48" t="s">
        <v>41</v>
      </c>
      <c r="N19" s="49"/>
      <c r="O19" s="48" t="s">
        <v>41</v>
      </c>
      <c r="P19" s="49"/>
      <c r="Q19" s="48" t="s">
        <v>237</v>
      </c>
      <c r="R19" s="49"/>
      <c r="S19" s="48" t="s">
        <v>45</v>
      </c>
      <c r="T19" s="48" t="s">
        <v>44</v>
      </c>
      <c r="U19" s="49"/>
      <c r="V19" s="48" t="s">
        <v>354</v>
      </c>
    </row>
    <row r="20" spans="1:22" ht="20" hidden="1" customHeight="1" x14ac:dyDescent="0.2">
      <c r="A20" s="46" t="s">
        <v>1440</v>
      </c>
      <c r="B20" s="47" t="s">
        <v>33</v>
      </c>
      <c r="C20" s="48" t="s">
        <v>316</v>
      </c>
      <c r="D20" s="48" t="s">
        <v>3</v>
      </c>
      <c r="E20" s="48" t="s">
        <v>3</v>
      </c>
      <c r="F20" s="48" t="s">
        <v>3</v>
      </c>
      <c r="G20" s="48" t="s">
        <v>35</v>
      </c>
      <c r="H20" s="48" t="s">
        <v>36</v>
      </c>
      <c r="I20" s="48" t="s">
        <v>355</v>
      </c>
      <c r="J20" s="48" t="s">
        <v>324</v>
      </c>
      <c r="K20" s="48" t="s">
        <v>57</v>
      </c>
      <c r="L20" s="48" t="s">
        <v>321</v>
      </c>
      <c r="M20" s="48" t="s">
        <v>41</v>
      </c>
      <c r="N20" s="49"/>
      <c r="O20" s="48" t="s">
        <v>41</v>
      </c>
      <c r="P20" s="49"/>
      <c r="Q20" s="48" t="s">
        <v>237</v>
      </c>
      <c r="R20" s="49"/>
      <c r="S20" s="48" t="s">
        <v>348</v>
      </c>
      <c r="T20" s="48" t="s">
        <v>74</v>
      </c>
      <c r="U20" s="49"/>
      <c r="V20" s="48" t="s">
        <v>356</v>
      </c>
    </row>
    <row r="21" spans="1:22" ht="20" hidden="1" customHeight="1" x14ac:dyDescent="0.2">
      <c r="A21" s="46" t="s">
        <v>1441</v>
      </c>
      <c r="B21" s="47" t="s">
        <v>33</v>
      </c>
      <c r="C21" s="48" t="s">
        <v>316</v>
      </c>
      <c r="D21" s="48" t="s">
        <v>2</v>
      </c>
      <c r="E21" s="48" t="s">
        <v>2</v>
      </c>
      <c r="F21" s="48" t="s">
        <v>2</v>
      </c>
      <c r="G21" s="48" t="s">
        <v>68</v>
      </c>
      <c r="H21" s="48" t="s">
        <v>36</v>
      </c>
      <c r="I21" s="48" t="s">
        <v>94</v>
      </c>
      <c r="J21" s="48" t="s">
        <v>324</v>
      </c>
      <c r="K21" s="48" t="s">
        <v>330</v>
      </c>
      <c r="L21" s="48" t="s">
        <v>319</v>
      </c>
      <c r="M21" s="48" t="s">
        <v>41</v>
      </c>
      <c r="N21" s="49"/>
      <c r="O21" s="48" t="s">
        <v>41</v>
      </c>
      <c r="P21" s="49"/>
      <c r="Q21" s="48" t="s">
        <v>237</v>
      </c>
      <c r="R21" s="49"/>
      <c r="S21" s="48" t="s">
        <v>106</v>
      </c>
      <c r="T21" s="48" t="s">
        <v>44</v>
      </c>
      <c r="U21" s="49"/>
      <c r="V21" s="48" t="s">
        <v>357</v>
      </c>
    </row>
    <row r="22" spans="1:22" ht="20" hidden="1" customHeight="1" x14ac:dyDescent="0.2">
      <c r="A22" s="46" t="s">
        <v>1442</v>
      </c>
      <c r="B22" s="47" t="s">
        <v>47</v>
      </c>
      <c r="C22" s="48" t="s">
        <v>316</v>
      </c>
      <c r="D22" s="48" t="s">
        <v>2</v>
      </c>
      <c r="E22" s="48" t="s">
        <v>2</v>
      </c>
      <c r="F22" s="48" t="s">
        <v>1</v>
      </c>
      <c r="G22" s="48" t="s">
        <v>63</v>
      </c>
      <c r="H22" s="48" t="s">
        <v>36</v>
      </c>
      <c r="I22" s="48" t="s">
        <v>358</v>
      </c>
      <c r="J22" s="48" t="s">
        <v>324</v>
      </c>
      <c r="K22" s="48" t="s">
        <v>50</v>
      </c>
      <c r="L22" s="48" t="s">
        <v>359</v>
      </c>
      <c r="M22" s="48" t="s">
        <v>41</v>
      </c>
      <c r="N22" s="49"/>
      <c r="O22" s="48" t="s">
        <v>41</v>
      </c>
      <c r="P22" s="49"/>
      <c r="Q22" s="48" t="s">
        <v>237</v>
      </c>
      <c r="R22" s="49"/>
      <c r="S22" s="48" t="s">
        <v>45</v>
      </c>
      <c r="T22" s="48" t="s">
        <v>44</v>
      </c>
      <c r="U22" s="49"/>
      <c r="V22" s="48" t="s">
        <v>360</v>
      </c>
    </row>
    <row r="23" spans="1:22" ht="20" hidden="1" customHeight="1" x14ac:dyDescent="0.2">
      <c r="A23" s="46" t="s">
        <v>1443</v>
      </c>
      <c r="B23" s="47" t="s">
        <v>33</v>
      </c>
      <c r="C23" s="48" t="s">
        <v>326</v>
      </c>
      <c r="D23" s="48" t="s">
        <v>3</v>
      </c>
      <c r="E23" s="48" t="s">
        <v>3</v>
      </c>
      <c r="F23" s="48" t="s">
        <v>91</v>
      </c>
      <c r="G23" s="48" t="s">
        <v>68</v>
      </c>
      <c r="H23" s="48" t="s">
        <v>48</v>
      </c>
      <c r="I23" s="48" t="s">
        <v>361</v>
      </c>
      <c r="J23" s="48" t="s">
        <v>324</v>
      </c>
      <c r="K23" s="48" t="s">
        <v>252</v>
      </c>
      <c r="L23" s="48" t="s">
        <v>321</v>
      </c>
      <c r="M23" s="48" t="s">
        <v>41</v>
      </c>
      <c r="N23" s="49"/>
      <c r="O23" s="48" t="s">
        <v>41</v>
      </c>
      <c r="P23" s="49"/>
      <c r="Q23" s="48" t="s">
        <v>41</v>
      </c>
      <c r="R23" s="49"/>
      <c r="S23" s="48" t="s">
        <v>45</v>
      </c>
      <c r="T23" s="48" t="s">
        <v>44</v>
      </c>
      <c r="U23" s="49"/>
      <c r="V23" s="48" t="s">
        <v>362</v>
      </c>
    </row>
    <row r="24" spans="1:22" ht="20" hidden="1" customHeight="1" x14ac:dyDescent="0.2">
      <c r="A24" s="46" t="s">
        <v>1444</v>
      </c>
      <c r="B24" s="47" t="s">
        <v>47</v>
      </c>
      <c r="C24" s="48" t="s">
        <v>323</v>
      </c>
      <c r="D24" s="48" t="s">
        <v>2</v>
      </c>
      <c r="E24" s="48" t="s">
        <v>2</v>
      </c>
      <c r="F24" s="48" t="s">
        <v>3</v>
      </c>
      <c r="G24" s="48" t="s">
        <v>63</v>
      </c>
      <c r="H24" s="48" t="s">
        <v>36</v>
      </c>
      <c r="I24" s="48" t="s">
        <v>363</v>
      </c>
      <c r="J24" s="48" t="s">
        <v>327</v>
      </c>
      <c r="K24" s="48" t="s">
        <v>344</v>
      </c>
      <c r="L24" s="48" t="s">
        <v>319</v>
      </c>
      <c r="M24" s="48" t="s">
        <v>41</v>
      </c>
      <c r="N24" s="49"/>
      <c r="O24" s="48" t="s">
        <v>41</v>
      </c>
      <c r="P24" s="49"/>
      <c r="Q24" s="48" t="s">
        <v>237</v>
      </c>
      <c r="R24" s="49"/>
      <c r="S24" s="48" t="s">
        <v>53</v>
      </c>
      <c r="T24" s="48" t="s">
        <v>44</v>
      </c>
      <c r="U24" s="49"/>
      <c r="V24" s="48" t="s">
        <v>364</v>
      </c>
    </row>
    <row r="25" spans="1:22" ht="20" hidden="1" customHeight="1" x14ac:dyDescent="0.2">
      <c r="A25" s="46" t="s">
        <v>1445</v>
      </c>
      <c r="B25" s="47" t="s">
        <v>33</v>
      </c>
      <c r="C25" s="48" t="s">
        <v>326</v>
      </c>
      <c r="D25" s="48" t="s">
        <v>2</v>
      </c>
      <c r="E25" s="48" t="s">
        <v>2</v>
      </c>
      <c r="F25" s="48" t="s">
        <v>2</v>
      </c>
      <c r="G25" s="48" t="s">
        <v>63</v>
      </c>
      <c r="H25" s="48" t="s">
        <v>36</v>
      </c>
      <c r="I25" s="48" t="s">
        <v>365</v>
      </c>
      <c r="J25" s="48" t="s">
        <v>318</v>
      </c>
      <c r="K25" s="48" t="s">
        <v>50</v>
      </c>
      <c r="L25" s="48" t="s">
        <v>321</v>
      </c>
      <c r="M25" s="48" t="s">
        <v>41</v>
      </c>
      <c r="N25" s="49"/>
      <c r="O25" s="48" t="s">
        <v>41</v>
      </c>
      <c r="P25" s="49"/>
      <c r="Q25" s="48" t="s">
        <v>237</v>
      </c>
      <c r="R25" s="49"/>
      <c r="S25" s="48" t="s">
        <v>106</v>
      </c>
      <c r="T25" s="48" t="s">
        <v>59</v>
      </c>
      <c r="U25" s="49"/>
      <c r="V25" s="48" t="s">
        <v>366</v>
      </c>
    </row>
    <row r="26" spans="1:22" ht="20" hidden="1" customHeight="1" x14ac:dyDescent="0.2">
      <c r="A26" s="46" t="s">
        <v>1446</v>
      </c>
      <c r="B26" s="47" t="s">
        <v>47</v>
      </c>
      <c r="C26" s="48" t="s">
        <v>323</v>
      </c>
      <c r="D26" s="48" t="s">
        <v>2</v>
      </c>
      <c r="E26" s="48" t="s">
        <v>3</v>
      </c>
      <c r="F26" s="48" t="s">
        <v>3</v>
      </c>
      <c r="G26" s="48" t="s">
        <v>35</v>
      </c>
      <c r="H26" s="48" t="s">
        <v>48</v>
      </c>
      <c r="I26" s="48" t="s">
        <v>367</v>
      </c>
      <c r="J26" s="48" t="s">
        <v>324</v>
      </c>
      <c r="K26" s="48" t="s">
        <v>344</v>
      </c>
      <c r="L26" s="48" t="s">
        <v>319</v>
      </c>
      <c r="M26" s="48" t="s">
        <v>41</v>
      </c>
      <c r="N26" s="49"/>
      <c r="O26" s="48" t="s">
        <v>41</v>
      </c>
      <c r="P26" s="49"/>
      <c r="Q26" s="48" t="s">
        <v>237</v>
      </c>
      <c r="R26" s="49"/>
      <c r="S26" s="48" t="s">
        <v>45</v>
      </c>
      <c r="T26" s="48" t="s">
        <v>74</v>
      </c>
      <c r="U26" s="49"/>
      <c r="V26" s="48" t="s">
        <v>368</v>
      </c>
    </row>
    <row r="27" spans="1:22" ht="32" hidden="1" customHeight="1" x14ac:dyDescent="0.2">
      <c r="A27" s="46" t="s">
        <v>1447</v>
      </c>
      <c r="B27" s="47" t="s">
        <v>33</v>
      </c>
      <c r="C27" s="48" t="s">
        <v>316</v>
      </c>
      <c r="D27" s="48" t="s">
        <v>3</v>
      </c>
      <c r="E27" s="48" t="s">
        <v>3</v>
      </c>
      <c r="F27" s="48" t="s">
        <v>3</v>
      </c>
      <c r="G27" s="48" t="s">
        <v>35</v>
      </c>
      <c r="H27" s="48" t="s">
        <v>36</v>
      </c>
      <c r="I27" s="48" t="s">
        <v>369</v>
      </c>
      <c r="J27" s="48" t="s">
        <v>324</v>
      </c>
      <c r="K27" s="48" t="s">
        <v>216</v>
      </c>
      <c r="L27" s="48" t="s">
        <v>122</v>
      </c>
      <c r="M27" s="48" t="s">
        <v>41</v>
      </c>
      <c r="N27" s="49"/>
      <c r="O27" s="48" t="s">
        <v>41</v>
      </c>
      <c r="P27" s="49"/>
      <c r="Q27" s="48" t="s">
        <v>237</v>
      </c>
      <c r="R27" s="49"/>
      <c r="S27" s="48" t="s">
        <v>45</v>
      </c>
      <c r="T27" s="48" t="s">
        <v>44</v>
      </c>
      <c r="U27" s="49"/>
      <c r="V27" s="50" t="s">
        <v>370</v>
      </c>
    </row>
    <row r="28" spans="1:22" ht="20" hidden="1" customHeight="1" x14ac:dyDescent="0.2">
      <c r="A28" s="46" t="s">
        <v>1448</v>
      </c>
      <c r="B28" s="47" t="s">
        <v>47</v>
      </c>
      <c r="C28" s="48" t="s">
        <v>326</v>
      </c>
      <c r="D28" s="48" t="s">
        <v>2</v>
      </c>
      <c r="E28" s="48" t="s">
        <v>3</v>
      </c>
      <c r="F28" s="48" t="s">
        <v>3</v>
      </c>
      <c r="G28" s="48" t="s">
        <v>63</v>
      </c>
      <c r="H28" s="48" t="s">
        <v>48</v>
      </c>
      <c r="I28" s="48" t="s">
        <v>94</v>
      </c>
      <c r="J28" s="48" t="s">
        <v>324</v>
      </c>
      <c r="K28" s="48" t="s">
        <v>371</v>
      </c>
      <c r="L28" s="48" t="s">
        <v>319</v>
      </c>
      <c r="M28" s="48" t="s">
        <v>41</v>
      </c>
      <c r="N28" s="49"/>
      <c r="O28" s="48" t="s">
        <v>41</v>
      </c>
      <c r="P28" s="49"/>
      <c r="Q28" s="48" t="s">
        <v>237</v>
      </c>
      <c r="R28" s="49"/>
      <c r="S28" s="48" t="s">
        <v>106</v>
      </c>
      <c r="T28" s="48" t="s">
        <v>44</v>
      </c>
      <c r="U28" s="49"/>
      <c r="V28" s="48" t="s">
        <v>372</v>
      </c>
    </row>
    <row r="29" spans="1:22" ht="20" hidden="1" customHeight="1" x14ac:dyDescent="0.2">
      <c r="A29" s="46" t="s">
        <v>1448</v>
      </c>
      <c r="B29" s="47" t="s">
        <v>47</v>
      </c>
      <c r="C29" s="48" t="s">
        <v>320</v>
      </c>
      <c r="D29" s="48" t="s">
        <v>2</v>
      </c>
      <c r="E29" s="48" t="s">
        <v>2</v>
      </c>
      <c r="F29" s="48" t="s">
        <v>2</v>
      </c>
      <c r="G29" s="48" t="s">
        <v>63</v>
      </c>
      <c r="H29" s="48" t="s">
        <v>36</v>
      </c>
      <c r="I29" s="48" t="s">
        <v>373</v>
      </c>
      <c r="J29" s="48" t="s">
        <v>324</v>
      </c>
      <c r="K29" s="48" t="s">
        <v>79</v>
      </c>
      <c r="L29" s="48" t="s">
        <v>319</v>
      </c>
      <c r="M29" s="48" t="s">
        <v>41</v>
      </c>
      <c r="N29" s="49"/>
      <c r="O29" s="48" t="s">
        <v>41</v>
      </c>
      <c r="P29" s="49"/>
      <c r="Q29" s="48" t="s">
        <v>237</v>
      </c>
      <c r="R29" s="49"/>
      <c r="S29" s="48" t="s">
        <v>45</v>
      </c>
      <c r="T29" s="48" t="s">
        <v>44</v>
      </c>
      <c r="U29" s="49"/>
      <c r="V29" s="48" t="s">
        <v>374</v>
      </c>
    </row>
    <row r="30" spans="1:22" ht="20" hidden="1" customHeight="1" x14ac:dyDescent="0.2">
      <c r="A30" s="46" t="s">
        <v>1449</v>
      </c>
      <c r="B30" s="47" t="s">
        <v>33</v>
      </c>
      <c r="C30" s="48" t="s">
        <v>320</v>
      </c>
      <c r="D30" s="48" t="s">
        <v>3</v>
      </c>
      <c r="E30" s="48" t="s">
        <v>3</v>
      </c>
      <c r="F30" s="48" t="s">
        <v>3</v>
      </c>
      <c r="G30" s="48" t="s">
        <v>63</v>
      </c>
      <c r="H30" s="48" t="s">
        <v>36</v>
      </c>
      <c r="I30" s="48" t="s">
        <v>94</v>
      </c>
      <c r="J30" s="48" t="s">
        <v>318</v>
      </c>
      <c r="K30" s="48" t="s">
        <v>348</v>
      </c>
      <c r="L30" s="48" t="s">
        <v>319</v>
      </c>
      <c r="M30" s="48" t="s">
        <v>41</v>
      </c>
      <c r="N30" s="49"/>
      <c r="O30" s="48" t="s">
        <v>41</v>
      </c>
      <c r="P30" s="49"/>
      <c r="Q30" s="48" t="s">
        <v>237</v>
      </c>
      <c r="R30" s="49"/>
      <c r="S30" s="48" t="s">
        <v>45</v>
      </c>
      <c r="T30" s="48" t="s">
        <v>44</v>
      </c>
      <c r="U30" s="49"/>
      <c r="V30" s="48" t="s">
        <v>375</v>
      </c>
    </row>
    <row r="31" spans="1:22" ht="20" hidden="1" customHeight="1" x14ac:dyDescent="0.2">
      <c r="A31" s="46" t="s">
        <v>1450</v>
      </c>
      <c r="B31" s="47" t="s">
        <v>47</v>
      </c>
      <c r="C31" s="48" t="s">
        <v>329</v>
      </c>
      <c r="D31" s="48" t="s">
        <v>2</v>
      </c>
      <c r="E31" s="48" t="s">
        <v>1</v>
      </c>
      <c r="F31" s="48" t="s">
        <v>2</v>
      </c>
      <c r="G31" s="48" t="s">
        <v>55</v>
      </c>
      <c r="H31" s="48" t="s">
        <v>36</v>
      </c>
      <c r="I31" s="48" t="s">
        <v>103</v>
      </c>
      <c r="J31" s="48" t="s">
        <v>324</v>
      </c>
      <c r="K31" s="48" t="s">
        <v>348</v>
      </c>
      <c r="L31" s="48" t="s">
        <v>319</v>
      </c>
      <c r="M31" s="48" t="s">
        <v>41</v>
      </c>
      <c r="N31" s="49"/>
      <c r="O31" s="48" t="s">
        <v>41</v>
      </c>
      <c r="P31" s="49"/>
      <c r="Q31" s="48" t="s">
        <v>41</v>
      </c>
      <c r="R31" s="49"/>
      <c r="S31" s="48" t="s">
        <v>60</v>
      </c>
      <c r="T31" s="48" t="s">
        <v>59</v>
      </c>
      <c r="U31" s="49"/>
      <c r="V31" s="48" t="s">
        <v>376</v>
      </c>
    </row>
    <row r="32" spans="1:22" ht="20" hidden="1" customHeight="1" x14ac:dyDescent="0.2">
      <c r="A32" s="46" t="s">
        <v>1451</v>
      </c>
      <c r="B32" s="47" t="s">
        <v>47</v>
      </c>
      <c r="C32" s="48" t="s">
        <v>316</v>
      </c>
      <c r="D32" s="48" t="s">
        <v>2</v>
      </c>
      <c r="E32" s="48" t="s">
        <v>3</v>
      </c>
      <c r="F32" s="48" t="s">
        <v>3</v>
      </c>
      <c r="G32" s="48" t="s">
        <v>35</v>
      </c>
      <c r="H32" s="48" t="s">
        <v>48</v>
      </c>
      <c r="I32" s="48" t="s">
        <v>377</v>
      </c>
      <c r="J32" s="48" t="s">
        <v>324</v>
      </c>
      <c r="K32" s="48" t="s">
        <v>344</v>
      </c>
      <c r="L32" s="48" t="s">
        <v>319</v>
      </c>
      <c r="M32" s="48" t="s">
        <v>41</v>
      </c>
      <c r="N32" s="49"/>
      <c r="O32" s="48" t="s">
        <v>41</v>
      </c>
      <c r="P32" s="49"/>
      <c r="Q32" s="48" t="s">
        <v>237</v>
      </c>
      <c r="R32" s="49"/>
      <c r="S32" s="48" t="s">
        <v>45</v>
      </c>
      <c r="T32" s="48" t="s">
        <v>74</v>
      </c>
      <c r="U32" s="49"/>
      <c r="V32" s="48" t="s">
        <v>378</v>
      </c>
    </row>
    <row r="33" spans="1:22" ht="20" hidden="1" customHeight="1" x14ac:dyDescent="0.2">
      <c r="A33" s="46" t="s">
        <v>1452</v>
      </c>
      <c r="B33" s="47" t="s">
        <v>47</v>
      </c>
      <c r="C33" s="48" t="s">
        <v>379</v>
      </c>
      <c r="D33" s="48" t="s">
        <v>2</v>
      </c>
      <c r="E33" s="48" t="s">
        <v>2</v>
      </c>
      <c r="F33" s="48" t="s">
        <v>2</v>
      </c>
      <c r="G33" s="48" t="s">
        <v>63</v>
      </c>
      <c r="H33" s="48" t="s">
        <v>36</v>
      </c>
      <c r="I33" s="48" t="s">
        <v>103</v>
      </c>
      <c r="J33" s="48" t="s">
        <v>324</v>
      </c>
      <c r="K33" s="48" t="s">
        <v>344</v>
      </c>
      <c r="L33" s="48" t="s">
        <v>319</v>
      </c>
      <c r="M33" s="48" t="s">
        <v>41</v>
      </c>
      <c r="N33" s="49"/>
      <c r="O33" s="48" t="s">
        <v>41</v>
      </c>
      <c r="P33" s="49"/>
      <c r="Q33" s="48" t="s">
        <v>237</v>
      </c>
      <c r="R33" s="49"/>
      <c r="S33" s="48" t="s">
        <v>45</v>
      </c>
      <c r="T33" s="48" t="s">
        <v>44</v>
      </c>
      <c r="U33" s="49"/>
      <c r="V33" s="48" t="s">
        <v>380</v>
      </c>
    </row>
    <row r="34" spans="1:22" ht="20" hidden="1" customHeight="1" x14ac:dyDescent="0.2">
      <c r="A34" s="46" t="s">
        <v>1453</v>
      </c>
      <c r="B34" s="47" t="s">
        <v>47</v>
      </c>
      <c r="C34" s="48" t="s">
        <v>316</v>
      </c>
      <c r="D34" s="48" t="s">
        <v>3</v>
      </c>
      <c r="E34" s="48" t="s">
        <v>3</v>
      </c>
      <c r="F34" s="48" t="s">
        <v>3</v>
      </c>
      <c r="G34" s="48" t="s">
        <v>68</v>
      </c>
      <c r="H34" s="48" t="s">
        <v>48</v>
      </c>
      <c r="I34" s="48" t="s">
        <v>381</v>
      </c>
      <c r="J34" s="48" t="s">
        <v>318</v>
      </c>
      <c r="K34" s="48" t="s">
        <v>348</v>
      </c>
      <c r="L34" s="48" t="s">
        <v>319</v>
      </c>
      <c r="M34" s="48" t="s">
        <v>41</v>
      </c>
      <c r="N34" s="49"/>
      <c r="O34" s="48" t="s">
        <v>41</v>
      </c>
      <c r="P34" s="49"/>
      <c r="Q34" s="48" t="s">
        <v>41</v>
      </c>
      <c r="R34" s="49"/>
      <c r="S34" s="48" t="s">
        <v>106</v>
      </c>
      <c r="T34" s="48" t="s">
        <v>44</v>
      </c>
      <c r="U34" s="49"/>
      <c r="V34" s="48" t="s">
        <v>382</v>
      </c>
    </row>
    <row r="35" spans="1:22" ht="20" hidden="1" customHeight="1" x14ac:dyDescent="0.2">
      <c r="A35" s="46" t="s">
        <v>1454</v>
      </c>
      <c r="B35" s="47" t="s">
        <v>47</v>
      </c>
      <c r="C35" s="48" t="s">
        <v>316</v>
      </c>
      <c r="D35" s="48" t="s">
        <v>2</v>
      </c>
      <c r="E35" s="48" t="s">
        <v>2</v>
      </c>
      <c r="F35" s="48" t="s">
        <v>2</v>
      </c>
      <c r="G35" s="48" t="s">
        <v>63</v>
      </c>
      <c r="H35" s="48" t="s">
        <v>36</v>
      </c>
      <c r="I35" s="48" t="s">
        <v>383</v>
      </c>
      <c r="J35" s="48" t="s">
        <v>324</v>
      </c>
      <c r="K35" s="48" t="s">
        <v>50</v>
      </c>
      <c r="L35" s="48" t="s">
        <v>321</v>
      </c>
      <c r="M35" s="48" t="s">
        <v>41</v>
      </c>
      <c r="N35" s="49"/>
      <c r="O35" s="48" t="s">
        <v>41</v>
      </c>
      <c r="P35" s="49"/>
      <c r="Q35" s="48" t="s">
        <v>237</v>
      </c>
      <c r="R35" s="49"/>
      <c r="S35" s="48" t="s">
        <v>53</v>
      </c>
      <c r="T35" s="48" t="s">
        <v>59</v>
      </c>
      <c r="U35" s="49"/>
      <c r="V35" s="48" t="s">
        <v>384</v>
      </c>
    </row>
    <row r="36" spans="1:22" ht="20" hidden="1" customHeight="1" x14ac:dyDescent="0.2">
      <c r="A36" s="46" t="s">
        <v>1455</v>
      </c>
      <c r="B36" s="47" t="s">
        <v>33</v>
      </c>
      <c r="C36" s="48" t="s">
        <v>316</v>
      </c>
      <c r="D36" s="48" t="s">
        <v>3</v>
      </c>
      <c r="E36" s="48" t="s">
        <v>3</v>
      </c>
      <c r="F36" s="48" t="s">
        <v>3</v>
      </c>
      <c r="G36" s="48" t="s">
        <v>35</v>
      </c>
      <c r="H36" s="48" t="s">
        <v>48</v>
      </c>
      <c r="I36" s="48" t="s">
        <v>385</v>
      </c>
      <c r="J36" s="48" t="s">
        <v>324</v>
      </c>
      <c r="K36" s="48" t="s">
        <v>330</v>
      </c>
      <c r="L36" s="48" t="s">
        <v>319</v>
      </c>
      <c r="M36" s="48" t="s">
        <v>41</v>
      </c>
      <c r="N36" s="49"/>
      <c r="O36" s="48" t="s">
        <v>41</v>
      </c>
      <c r="P36" s="49"/>
      <c r="Q36" s="48" t="s">
        <v>41</v>
      </c>
      <c r="R36" s="49"/>
      <c r="S36" s="48" t="s">
        <v>106</v>
      </c>
      <c r="T36" s="48" t="s">
        <v>44</v>
      </c>
      <c r="U36" s="49"/>
      <c r="V36" s="48" t="s">
        <v>386</v>
      </c>
    </row>
    <row r="37" spans="1:22" ht="20" hidden="1" customHeight="1" x14ac:dyDescent="0.2">
      <c r="A37" s="46" t="s">
        <v>1456</v>
      </c>
      <c r="B37" s="47" t="s">
        <v>33</v>
      </c>
      <c r="C37" s="48" t="s">
        <v>316</v>
      </c>
      <c r="D37" s="48" t="s">
        <v>3</v>
      </c>
      <c r="E37" s="48" t="s">
        <v>1</v>
      </c>
      <c r="F37" s="48" t="s">
        <v>2</v>
      </c>
      <c r="G37" s="48" t="s">
        <v>68</v>
      </c>
      <c r="H37" s="48" t="s">
        <v>36</v>
      </c>
      <c r="I37" s="48" t="s">
        <v>387</v>
      </c>
      <c r="J37" s="48" t="s">
        <v>324</v>
      </c>
      <c r="K37" s="48" t="s">
        <v>79</v>
      </c>
      <c r="L37" s="48" t="s">
        <v>319</v>
      </c>
      <c r="M37" s="48" t="s">
        <v>41</v>
      </c>
      <c r="N37" s="49"/>
      <c r="O37" s="48" t="s">
        <v>41</v>
      </c>
      <c r="P37" s="49"/>
      <c r="Q37" s="48" t="s">
        <v>41</v>
      </c>
      <c r="R37" s="49"/>
      <c r="S37" s="48" t="s">
        <v>53</v>
      </c>
      <c r="T37" s="48" t="s">
        <v>44</v>
      </c>
      <c r="U37" s="49"/>
      <c r="V37" s="48" t="s">
        <v>388</v>
      </c>
    </row>
    <row r="38" spans="1:22" ht="20" hidden="1" customHeight="1" x14ac:dyDescent="0.2">
      <c r="A38" s="46" t="s">
        <v>1457</v>
      </c>
      <c r="B38" s="47" t="s">
        <v>47</v>
      </c>
      <c r="C38" s="48" t="s">
        <v>332</v>
      </c>
      <c r="D38" s="48" t="s">
        <v>2</v>
      </c>
      <c r="E38" s="48" t="s">
        <v>2</v>
      </c>
      <c r="F38" s="48" t="s">
        <v>2</v>
      </c>
      <c r="G38" s="48" t="s">
        <v>63</v>
      </c>
      <c r="H38" s="48" t="s">
        <v>36</v>
      </c>
      <c r="I38" s="48" t="s">
        <v>103</v>
      </c>
      <c r="J38" s="48" t="s">
        <v>324</v>
      </c>
      <c r="K38" s="48" t="s">
        <v>353</v>
      </c>
      <c r="L38" s="48" t="s">
        <v>319</v>
      </c>
      <c r="M38" s="48" t="s">
        <v>41</v>
      </c>
      <c r="N38" s="49"/>
      <c r="O38" s="48" t="s">
        <v>41</v>
      </c>
      <c r="P38" s="49"/>
      <c r="Q38" s="48" t="s">
        <v>237</v>
      </c>
      <c r="R38" s="49"/>
      <c r="S38" s="48" t="s">
        <v>106</v>
      </c>
      <c r="T38" s="48" t="s">
        <v>44</v>
      </c>
      <c r="U38" s="49"/>
      <c r="V38" s="48" t="s">
        <v>389</v>
      </c>
    </row>
    <row r="39" spans="1:22" ht="20" hidden="1" customHeight="1" x14ac:dyDescent="0.2">
      <c r="A39" s="46" t="s">
        <v>1458</v>
      </c>
      <c r="B39" s="47" t="s">
        <v>47</v>
      </c>
      <c r="C39" s="48" t="s">
        <v>390</v>
      </c>
      <c r="D39" s="48" t="s">
        <v>2</v>
      </c>
      <c r="E39" s="48" t="s">
        <v>1</v>
      </c>
      <c r="F39" s="48" t="s">
        <v>2</v>
      </c>
      <c r="G39" s="48" t="s">
        <v>68</v>
      </c>
      <c r="H39" s="48" t="s">
        <v>36</v>
      </c>
      <c r="I39" s="48" t="s">
        <v>103</v>
      </c>
      <c r="J39" s="48" t="s">
        <v>318</v>
      </c>
      <c r="K39" s="48" t="s">
        <v>353</v>
      </c>
      <c r="L39" s="48" t="s">
        <v>319</v>
      </c>
      <c r="M39" s="48" t="s">
        <v>41</v>
      </c>
      <c r="N39" s="49"/>
      <c r="O39" s="48" t="s">
        <v>41</v>
      </c>
      <c r="P39" s="49"/>
      <c r="Q39" s="48" t="s">
        <v>237</v>
      </c>
      <c r="R39" s="49"/>
      <c r="S39" s="48" t="s">
        <v>106</v>
      </c>
      <c r="T39" s="48" t="s">
        <v>44</v>
      </c>
      <c r="U39" s="49"/>
      <c r="V39" s="48" t="s">
        <v>391</v>
      </c>
    </row>
    <row r="40" spans="1:22" ht="20" hidden="1" customHeight="1" x14ac:dyDescent="0.2">
      <c r="A40" s="46" t="s">
        <v>1459</v>
      </c>
      <c r="B40" s="47" t="s">
        <v>33</v>
      </c>
      <c r="C40" s="48" t="s">
        <v>316</v>
      </c>
      <c r="D40" s="48" t="s">
        <v>2</v>
      </c>
      <c r="E40" s="48" t="s">
        <v>2</v>
      </c>
      <c r="F40" s="48" t="s">
        <v>2</v>
      </c>
      <c r="G40" s="48" t="s">
        <v>63</v>
      </c>
      <c r="H40" s="48" t="s">
        <v>36</v>
      </c>
      <c r="I40" s="48" t="s">
        <v>94</v>
      </c>
      <c r="J40" s="48" t="s">
        <v>324</v>
      </c>
      <c r="K40" s="48" t="s">
        <v>50</v>
      </c>
      <c r="L40" s="48" t="s">
        <v>319</v>
      </c>
      <c r="M40" s="48" t="s">
        <v>41</v>
      </c>
      <c r="N40" s="49"/>
      <c r="O40" s="48" t="s">
        <v>41</v>
      </c>
      <c r="P40" s="49"/>
      <c r="Q40" s="48" t="s">
        <v>237</v>
      </c>
      <c r="R40" s="49"/>
      <c r="S40" s="48" t="s">
        <v>106</v>
      </c>
      <c r="T40" s="48" t="s">
        <v>44</v>
      </c>
      <c r="U40" s="49"/>
      <c r="V40" s="48" t="s">
        <v>392</v>
      </c>
    </row>
    <row r="41" spans="1:22" ht="20" hidden="1" customHeight="1" x14ac:dyDescent="0.2">
      <c r="A41" s="46" t="s">
        <v>1459</v>
      </c>
      <c r="B41" s="47" t="s">
        <v>47</v>
      </c>
      <c r="C41" s="48" t="s">
        <v>323</v>
      </c>
      <c r="D41" s="48" t="s">
        <v>3</v>
      </c>
      <c r="E41" s="48" t="s">
        <v>2</v>
      </c>
      <c r="F41" s="48" t="s">
        <v>2</v>
      </c>
      <c r="G41" s="48" t="s">
        <v>63</v>
      </c>
      <c r="H41" s="48" t="s">
        <v>36</v>
      </c>
      <c r="I41" s="48" t="s">
        <v>393</v>
      </c>
      <c r="J41" s="49"/>
      <c r="K41" s="48" t="s">
        <v>344</v>
      </c>
      <c r="L41" s="48" t="s">
        <v>335</v>
      </c>
      <c r="M41" s="48" t="s">
        <v>41</v>
      </c>
      <c r="N41" s="49"/>
      <c r="O41" s="48" t="s">
        <v>41</v>
      </c>
      <c r="P41" s="49"/>
      <c r="Q41" s="48" t="s">
        <v>237</v>
      </c>
      <c r="R41" s="49"/>
      <c r="S41" s="48" t="s">
        <v>53</v>
      </c>
      <c r="T41" s="48" t="s">
        <v>44</v>
      </c>
      <c r="U41" s="49"/>
      <c r="V41" s="48" t="s">
        <v>393</v>
      </c>
    </row>
    <row r="42" spans="1:22" ht="20" hidden="1" customHeight="1" x14ac:dyDescent="0.2">
      <c r="A42" s="46" t="s">
        <v>1460</v>
      </c>
      <c r="B42" s="47" t="s">
        <v>47</v>
      </c>
      <c r="C42" s="48" t="s">
        <v>320</v>
      </c>
      <c r="D42" s="48" t="s">
        <v>2</v>
      </c>
      <c r="E42" s="48" t="s">
        <v>1</v>
      </c>
      <c r="F42" s="48" t="s">
        <v>1</v>
      </c>
      <c r="G42" s="48" t="s">
        <v>55</v>
      </c>
      <c r="H42" s="48" t="s">
        <v>36</v>
      </c>
      <c r="I42" s="48" t="s">
        <v>394</v>
      </c>
      <c r="J42" s="48" t="s">
        <v>324</v>
      </c>
      <c r="K42" s="48" t="s">
        <v>57</v>
      </c>
      <c r="L42" s="48" t="s">
        <v>321</v>
      </c>
      <c r="M42" s="48" t="s">
        <v>41</v>
      </c>
      <c r="N42" s="49"/>
      <c r="O42" s="48" t="s">
        <v>41</v>
      </c>
      <c r="P42" s="49"/>
      <c r="Q42" s="48" t="s">
        <v>237</v>
      </c>
      <c r="R42" s="49"/>
      <c r="S42" s="48" t="s">
        <v>106</v>
      </c>
      <c r="T42" s="48" t="s">
        <v>59</v>
      </c>
      <c r="U42" s="49"/>
      <c r="V42" s="48" t="s">
        <v>395</v>
      </c>
    </row>
    <row r="43" spans="1:22" ht="20" hidden="1" customHeight="1" x14ac:dyDescent="0.2">
      <c r="A43" s="46" t="s">
        <v>1461</v>
      </c>
      <c r="B43" s="47" t="s">
        <v>47</v>
      </c>
      <c r="C43" s="48" t="s">
        <v>316</v>
      </c>
      <c r="D43" s="48" t="s">
        <v>2</v>
      </c>
      <c r="E43" s="48" t="s">
        <v>1</v>
      </c>
      <c r="F43" s="48" t="s">
        <v>1</v>
      </c>
      <c r="G43" s="48" t="s">
        <v>63</v>
      </c>
      <c r="H43" s="48" t="s">
        <v>36</v>
      </c>
      <c r="I43" s="48" t="s">
        <v>103</v>
      </c>
      <c r="J43" s="48" t="s">
        <v>318</v>
      </c>
      <c r="K43" s="48" t="s">
        <v>57</v>
      </c>
      <c r="L43" s="48" t="s">
        <v>321</v>
      </c>
      <c r="M43" s="48" t="s">
        <v>41</v>
      </c>
      <c r="N43" s="49"/>
      <c r="O43" s="48" t="s">
        <v>41</v>
      </c>
      <c r="P43" s="49"/>
      <c r="Q43" s="48" t="s">
        <v>237</v>
      </c>
      <c r="R43" s="49"/>
      <c r="S43" s="48" t="s">
        <v>60</v>
      </c>
      <c r="T43" s="48" t="s">
        <v>59</v>
      </c>
      <c r="U43" s="49"/>
      <c r="V43" s="48" t="s">
        <v>103</v>
      </c>
    </row>
    <row r="44" spans="1:22" ht="20" hidden="1" customHeight="1" x14ac:dyDescent="0.2">
      <c r="A44" s="46" t="s">
        <v>1462</v>
      </c>
      <c r="B44" s="47" t="s">
        <v>47</v>
      </c>
      <c r="C44" s="48" t="s">
        <v>316</v>
      </c>
      <c r="D44" s="48" t="s">
        <v>1</v>
      </c>
      <c r="E44" s="48" t="s">
        <v>1</v>
      </c>
      <c r="F44" s="48" t="s">
        <v>2</v>
      </c>
      <c r="G44" s="48" t="s">
        <v>63</v>
      </c>
      <c r="H44" s="48" t="s">
        <v>36</v>
      </c>
      <c r="I44" s="48" t="s">
        <v>396</v>
      </c>
      <c r="J44" s="48" t="s">
        <v>324</v>
      </c>
      <c r="K44" s="48" t="s">
        <v>50</v>
      </c>
      <c r="L44" s="48" t="s">
        <v>321</v>
      </c>
      <c r="M44" s="48" t="s">
        <v>41</v>
      </c>
      <c r="N44" s="49"/>
      <c r="O44" s="48" t="s">
        <v>41</v>
      </c>
      <c r="P44" s="49"/>
      <c r="Q44" s="48" t="s">
        <v>237</v>
      </c>
      <c r="R44" s="49"/>
      <c r="S44" s="48" t="s">
        <v>60</v>
      </c>
      <c r="T44" s="48" t="s">
        <v>44</v>
      </c>
      <c r="U44" s="49"/>
      <c r="V44" s="48" t="s">
        <v>397</v>
      </c>
    </row>
    <row r="45" spans="1:22" ht="20" hidden="1" customHeight="1" x14ac:dyDescent="0.2">
      <c r="A45" s="46" t="s">
        <v>1463</v>
      </c>
      <c r="B45" s="47" t="s">
        <v>47</v>
      </c>
      <c r="C45" s="48" t="s">
        <v>326</v>
      </c>
      <c r="D45" s="48" t="s">
        <v>3</v>
      </c>
      <c r="E45" s="48" t="s">
        <v>2</v>
      </c>
      <c r="F45" s="48" t="s">
        <v>3</v>
      </c>
      <c r="G45" s="48" t="s">
        <v>68</v>
      </c>
      <c r="H45" s="48" t="s">
        <v>36</v>
      </c>
      <c r="I45" s="48" t="s">
        <v>398</v>
      </c>
      <c r="J45" s="48" t="s">
        <v>324</v>
      </c>
      <c r="K45" s="48" t="s">
        <v>399</v>
      </c>
      <c r="L45" s="48" t="s">
        <v>335</v>
      </c>
      <c r="M45" s="48" t="s">
        <v>94</v>
      </c>
      <c r="N45" s="48" t="s">
        <v>400</v>
      </c>
      <c r="O45" s="48" t="s">
        <v>41</v>
      </c>
      <c r="P45" s="49"/>
      <c r="Q45" s="48" t="s">
        <v>237</v>
      </c>
      <c r="R45" s="49"/>
      <c r="S45" s="48" t="s">
        <v>106</v>
      </c>
      <c r="T45" s="48" t="s">
        <v>74</v>
      </c>
      <c r="U45" s="48" t="s">
        <v>401</v>
      </c>
      <c r="V45" s="48" t="s">
        <v>402</v>
      </c>
    </row>
    <row r="46" spans="1:22" ht="20" hidden="1" customHeight="1" x14ac:dyDescent="0.2">
      <c r="A46" s="46" t="s">
        <v>1464</v>
      </c>
      <c r="B46" s="47" t="s">
        <v>47</v>
      </c>
      <c r="C46" s="48" t="s">
        <v>332</v>
      </c>
      <c r="D46" s="48" t="s">
        <v>3</v>
      </c>
      <c r="E46" s="48" t="s">
        <v>3</v>
      </c>
      <c r="F46" s="48" t="s">
        <v>3</v>
      </c>
      <c r="G46" s="48" t="s">
        <v>63</v>
      </c>
      <c r="H46" s="48" t="s">
        <v>36</v>
      </c>
      <c r="I46" s="48" t="s">
        <v>403</v>
      </c>
      <c r="J46" s="48" t="s">
        <v>324</v>
      </c>
      <c r="K46" s="48" t="s">
        <v>57</v>
      </c>
      <c r="L46" s="48" t="s">
        <v>321</v>
      </c>
      <c r="M46" s="48" t="s">
        <v>41</v>
      </c>
      <c r="N46" s="49"/>
      <c r="O46" s="48" t="s">
        <v>41</v>
      </c>
      <c r="P46" s="49"/>
      <c r="Q46" s="48" t="s">
        <v>237</v>
      </c>
      <c r="R46" s="49"/>
      <c r="S46" s="48" t="s">
        <v>106</v>
      </c>
      <c r="T46" s="48" t="s">
        <v>44</v>
      </c>
      <c r="U46" s="49"/>
      <c r="V46" s="48" t="s">
        <v>404</v>
      </c>
    </row>
    <row r="47" spans="1:22" ht="20" hidden="1" customHeight="1" x14ac:dyDescent="0.2">
      <c r="A47" s="46" t="s">
        <v>1465</v>
      </c>
      <c r="B47" s="47" t="s">
        <v>33</v>
      </c>
      <c r="C47" s="48" t="s">
        <v>316</v>
      </c>
      <c r="D47" s="48" t="s">
        <v>2</v>
      </c>
      <c r="E47" s="48" t="s">
        <v>2</v>
      </c>
      <c r="F47" s="48" t="s">
        <v>2</v>
      </c>
      <c r="G47" s="48" t="s">
        <v>63</v>
      </c>
      <c r="H47" s="48" t="s">
        <v>36</v>
      </c>
      <c r="I47" s="48" t="s">
        <v>405</v>
      </c>
      <c r="J47" s="48" t="s">
        <v>318</v>
      </c>
      <c r="K47" s="48" t="s">
        <v>57</v>
      </c>
      <c r="L47" s="48" t="s">
        <v>321</v>
      </c>
      <c r="M47" s="48" t="s">
        <v>41</v>
      </c>
      <c r="N47" s="49"/>
      <c r="O47" s="48" t="s">
        <v>41</v>
      </c>
      <c r="P47" s="49"/>
      <c r="Q47" s="48" t="s">
        <v>237</v>
      </c>
      <c r="R47" s="49"/>
      <c r="S47" s="48" t="s">
        <v>106</v>
      </c>
      <c r="T47" s="48" t="s">
        <v>59</v>
      </c>
      <c r="U47" s="49"/>
      <c r="V47" s="48" t="s">
        <v>406</v>
      </c>
    </row>
    <row r="48" spans="1:22" ht="20" hidden="1" customHeight="1" x14ac:dyDescent="0.2">
      <c r="A48" s="46" t="s">
        <v>1465</v>
      </c>
      <c r="B48" s="47" t="s">
        <v>47</v>
      </c>
      <c r="C48" s="48" t="s">
        <v>316</v>
      </c>
      <c r="D48" s="48" t="s">
        <v>3</v>
      </c>
      <c r="E48" s="48" t="s">
        <v>91</v>
      </c>
      <c r="F48" s="48" t="s">
        <v>91</v>
      </c>
      <c r="G48" s="48" t="s">
        <v>35</v>
      </c>
      <c r="H48" s="48" t="s">
        <v>36</v>
      </c>
      <c r="I48" s="48" t="s">
        <v>94</v>
      </c>
      <c r="J48" s="48" t="s">
        <v>324</v>
      </c>
      <c r="K48" s="48" t="s">
        <v>330</v>
      </c>
      <c r="L48" s="48" t="s">
        <v>335</v>
      </c>
      <c r="M48" s="48" t="s">
        <v>41</v>
      </c>
      <c r="N48" s="49"/>
      <c r="O48" s="48" t="s">
        <v>41</v>
      </c>
      <c r="P48" s="49"/>
      <c r="Q48" s="48" t="s">
        <v>41</v>
      </c>
      <c r="R48" s="49"/>
      <c r="S48" s="48" t="s">
        <v>77</v>
      </c>
      <c r="T48" s="48" t="s">
        <v>74</v>
      </c>
      <c r="U48" s="49"/>
      <c r="V48" s="48" t="s">
        <v>407</v>
      </c>
    </row>
    <row r="49" spans="1:22" ht="20" hidden="1" customHeight="1" x14ac:dyDescent="0.2">
      <c r="A49" s="46" t="s">
        <v>1466</v>
      </c>
      <c r="B49" s="47" t="s">
        <v>47</v>
      </c>
      <c r="C49" s="48" t="s">
        <v>408</v>
      </c>
      <c r="D49" s="48" t="s">
        <v>2</v>
      </c>
      <c r="E49" s="48" t="s">
        <v>2</v>
      </c>
      <c r="F49" s="48" t="s">
        <v>1</v>
      </c>
      <c r="G49" s="48" t="s">
        <v>63</v>
      </c>
      <c r="H49" s="48" t="s">
        <v>36</v>
      </c>
      <c r="I49" s="48" t="s">
        <v>409</v>
      </c>
      <c r="J49" s="48" t="s">
        <v>324</v>
      </c>
      <c r="K49" s="48" t="s">
        <v>57</v>
      </c>
      <c r="L49" s="48" t="s">
        <v>321</v>
      </c>
      <c r="M49" s="48" t="s">
        <v>41</v>
      </c>
      <c r="N49" s="49"/>
      <c r="O49" s="48" t="s">
        <v>41</v>
      </c>
      <c r="P49" s="49"/>
      <c r="Q49" s="48" t="s">
        <v>237</v>
      </c>
      <c r="R49" s="49"/>
      <c r="S49" s="48" t="s">
        <v>45</v>
      </c>
      <c r="T49" s="48" t="s">
        <v>44</v>
      </c>
      <c r="U49" s="49"/>
      <c r="V49" s="48" t="s">
        <v>410</v>
      </c>
    </row>
    <row r="50" spans="1:22" ht="20" hidden="1" customHeight="1" x14ac:dyDescent="0.2">
      <c r="A50" s="46" t="s">
        <v>1467</v>
      </c>
      <c r="B50" s="47" t="s">
        <v>47</v>
      </c>
      <c r="C50" s="48" t="s">
        <v>320</v>
      </c>
      <c r="D50" s="48" t="s">
        <v>2</v>
      </c>
      <c r="E50" s="48" t="s">
        <v>2</v>
      </c>
      <c r="F50" s="48" t="s">
        <v>2</v>
      </c>
      <c r="G50" s="48" t="s">
        <v>63</v>
      </c>
      <c r="H50" s="48" t="s">
        <v>36</v>
      </c>
      <c r="I50" s="48" t="s">
        <v>411</v>
      </c>
      <c r="J50" s="48" t="s">
        <v>324</v>
      </c>
      <c r="K50" s="48" t="s">
        <v>330</v>
      </c>
      <c r="L50" s="48" t="s">
        <v>335</v>
      </c>
      <c r="M50" s="48" t="s">
        <v>41</v>
      </c>
      <c r="N50" s="49"/>
      <c r="O50" s="48" t="s">
        <v>41</v>
      </c>
      <c r="P50" s="49"/>
      <c r="Q50" s="48" t="s">
        <v>94</v>
      </c>
      <c r="R50" s="48" t="s">
        <v>1468</v>
      </c>
      <c r="S50" s="48" t="s">
        <v>60</v>
      </c>
      <c r="T50" s="48" t="s">
        <v>44</v>
      </c>
      <c r="U50" s="49"/>
      <c r="V50" s="48" t="s">
        <v>412</v>
      </c>
    </row>
    <row r="51" spans="1:22" ht="20" hidden="1" customHeight="1" x14ac:dyDescent="0.2">
      <c r="A51" s="46" t="s">
        <v>1469</v>
      </c>
      <c r="B51" s="47" t="s">
        <v>33</v>
      </c>
      <c r="C51" s="48" t="s">
        <v>316</v>
      </c>
      <c r="D51" s="48" t="s">
        <v>1</v>
      </c>
      <c r="E51" s="48" t="s">
        <v>1</v>
      </c>
      <c r="F51" s="48" t="s">
        <v>1</v>
      </c>
      <c r="G51" s="48" t="s">
        <v>63</v>
      </c>
      <c r="H51" s="48" t="s">
        <v>36</v>
      </c>
      <c r="I51" s="48" t="s">
        <v>94</v>
      </c>
      <c r="J51" s="48" t="s">
        <v>318</v>
      </c>
      <c r="K51" s="48" t="s">
        <v>330</v>
      </c>
      <c r="L51" s="48" t="s">
        <v>321</v>
      </c>
      <c r="M51" s="48" t="s">
        <v>41</v>
      </c>
      <c r="N51" s="49"/>
      <c r="O51" s="48" t="s">
        <v>94</v>
      </c>
      <c r="P51" s="48" t="s">
        <v>413</v>
      </c>
      <c r="Q51" s="48" t="s">
        <v>237</v>
      </c>
      <c r="R51" s="49"/>
      <c r="S51" s="48" t="s">
        <v>106</v>
      </c>
      <c r="T51" s="48" t="s">
        <v>74</v>
      </c>
      <c r="U51" s="49"/>
      <c r="V51" s="48" t="s">
        <v>414</v>
      </c>
    </row>
    <row r="52" spans="1:22" ht="20" hidden="1" customHeight="1" x14ac:dyDescent="0.2">
      <c r="A52" s="46" t="s">
        <v>1470</v>
      </c>
      <c r="B52" s="47" t="s">
        <v>47</v>
      </c>
      <c r="C52" s="48" t="s">
        <v>323</v>
      </c>
      <c r="D52" s="48" t="s">
        <v>1</v>
      </c>
      <c r="E52" s="48" t="s">
        <v>1</v>
      </c>
      <c r="F52" s="48" t="s">
        <v>1</v>
      </c>
      <c r="G52" s="48" t="s">
        <v>55</v>
      </c>
      <c r="H52" s="48" t="s">
        <v>36</v>
      </c>
      <c r="I52" s="48" t="s">
        <v>94</v>
      </c>
      <c r="J52" s="48" t="s">
        <v>324</v>
      </c>
      <c r="K52" s="48" t="s">
        <v>57</v>
      </c>
      <c r="L52" s="48" t="s">
        <v>321</v>
      </c>
      <c r="M52" s="48" t="s">
        <v>41</v>
      </c>
      <c r="N52" s="49"/>
      <c r="O52" s="48" t="s">
        <v>41</v>
      </c>
      <c r="P52" s="49"/>
      <c r="Q52" s="48" t="s">
        <v>237</v>
      </c>
      <c r="R52" s="49"/>
      <c r="S52" s="48" t="s">
        <v>45</v>
      </c>
      <c r="T52" s="48" t="s">
        <v>59</v>
      </c>
      <c r="U52" s="49"/>
      <c r="V52" s="48" t="s">
        <v>415</v>
      </c>
    </row>
    <row r="53" spans="1:22" ht="20" hidden="1" customHeight="1" x14ac:dyDescent="0.2">
      <c r="A53" s="46" t="s">
        <v>1471</v>
      </c>
      <c r="B53" s="47" t="s">
        <v>47</v>
      </c>
      <c r="C53" s="48" t="s">
        <v>316</v>
      </c>
      <c r="D53" s="48" t="s">
        <v>1</v>
      </c>
      <c r="E53" s="48" t="s">
        <v>1</v>
      </c>
      <c r="F53" s="48" t="s">
        <v>1</v>
      </c>
      <c r="G53" s="48" t="s">
        <v>63</v>
      </c>
      <c r="H53" s="48" t="s">
        <v>36</v>
      </c>
      <c r="I53" s="48" t="s">
        <v>416</v>
      </c>
      <c r="J53" s="48" t="s">
        <v>318</v>
      </c>
      <c r="K53" s="48" t="s">
        <v>57</v>
      </c>
      <c r="L53" s="48" t="s">
        <v>321</v>
      </c>
      <c r="M53" s="48" t="s">
        <v>41</v>
      </c>
      <c r="N53" s="49"/>
      <c r="O53" s="48" t="s">
        <v>41</v>
      </c>
      <c r="P53" s="49"/>
      <c r="Q53" s="48" t="s">
        <v>237</v>
      </c>
      <c r="R53" s="49"/>
      <c r="S53" s="48" t="s">
        <v>45</v>
      </c>
      <c r="T53" s="48" t="s">
        <v>59</v>
      </c>
      <c r="U53" s="49"/>
      <c r="V53" s="48" t="s">
        <v>103</v>
      </c>
    </row>
    <row r="54" spans="1:22" ht="20" hidden="1" customHeight="1" x14ac:dyDescent="0.2">
      <c r="A54" s="46" t="s">
        <v>1472</v>
      </c>
      <c r="B54" s="47" t="s">
        <v>47</v>
      </c>
      <c r="C54" s="48" t="s">
        <v>329</v>
      </c>
      <c r="D54" s="48" t="s">
        <v>2</v>
      </c>
      <c r="E54" s="48" t="s">
        <v>1</v>
      </c>
      <c r="F54" s="48" t="s">
        <v>1</v>
      </c>
      <c r="G54" s="48" t="s">
        <v>55</v>
      </c>
      <c r="H54" s="48" t="s">
        <v>36</v>
      </c>
      <c r="I54" s="48" t="s">
        <v>103</v>
      </c>
      <c r="J54" s="48" t="s">
        <v>324</v>
      </c>
      <c r="K54" s="48" t="s">
        <v>50</v>
      </c>
      <c r="L54" s="48" t="s">
        <v>321</v>
      </c>
      <c r="M54" s="48" t="s">
        <v>41</v>
      </c>
      <c r="N54" s="49"/>
      <c r="O54" s="48" t="s">
        <v>41</v>
      </c>
      <c r="P54" s="49"/>
      <c r="Q54" s="48" t="s">
        <v>237</v>
      </c>
      <c r="R54" s="49"/>
      <c r="S54" s="48" t="s">
        <v>53</v>
      </c>
      <c r="T54" s="48" t="s">
        <v>59</v>
      </c>
      <c r="U54" s="49"/>
      <c r="V54" s="48" t="s">
        <v>417</v>
      </c>
    </row>
    <row r="55" spans="1:22" ht="20" hidden="1" customHeight="1" x14ac:dyDescent="0.2">
      <c r="A55" s="46" t="s">
        <v>1473</v>
      </c>
      <c r="B55" s="47" t="s">
        <v>47</v>
      </c>
      <c r="C55" s="48" t="s">
        <v>316</v>
      </c>
      <c r="D55" s="48" t="s">
        <v>2</v>
      </c>
      <c r="E55" s="48" t="s">
        <v>2</v>
      </c>
      <c r="F55" s="48" t="s">
        <v>2</v>
      </c>
      <c r="G55" s="48" t="s">
        <v>63</v>
      </c>
      <c r="H55" s="48" t="s">
        <v>36</v>
      </c>
      <c r="I55" s="48" t="s">
        <v>418</v>
      </c>
      <c r="J55" s="48" t="s">
        <v>318</v>
      </c>
      <c r="K55" s="48" t="s">
        <v>348</v>
      </c>
      <c r="L55" s="48" t="s">
        <v>419</v>
      </c>
      <c r="M55" s="48" t="s">
        <v>41</v>
      </c>
      <c r="N55" s="49"/>
      <c r="O55" s="48" t="s">
        <v>41</v>
      </c>
      <c r="P55" s="49"/>
      <c r="Q55" s="48" t="s">
        <v>237</v>
      </c>
      <c r="R55" s="49"/>
      <c r="S55" s="48" t="s">
        <v>53</v>
      </c>
      <c r="T55" s="48" t="s">
        <v>44</v>
      </c>
      <c r="U55" s="49"/>
      <c r="V55" s="48" t="s">
        <v>420</v>
      </c>
    </row>
    <row r="56" spans="1:22" ht="20" hidden="1" customHeight="1" x14ac:dyDescent="0.2">
      <c r="A56" s="46" t="s">
        <v>1474</v>
      </c>
      <c r="B56" s="47" t="s">
        <v>47</v>
      </c>
      <c r="C56" s="48" t="s">
        <v>408</v>
      </c>
      <c r="D56" s="48" t="s">
        <v>1</v>
      </c>
      <c r="E56" s="48" t="s">
        <v>1</v>
      </c>
      <c r="F56" s="48" t="s">
        <v>1</v>
      </c>
      <c r="G56" s="48" t="s">
        <v>63</v>
      </c>
      <c r="H56" s="48" t="s">
        <v>36</v>
      </c>
      <c r="I56" s="48" t="s">
        <v>88</v>
      </c>
      <c r="J56" s="48" t="s">
        <v>324</v>
      </c>
      <c r="K56" s="48" t="s">
        <v>50</v>
      </c>
      <c r="L56" s="48" t="s">
        <v>321</v>
      </c>
      <c r="M56" s="48" t="s">
        <v>41</v>
      </c>
      <c r="N56" s="49"/>
      <c r="O56" s="48" t="s">
        <v>41</v>
      </c>
      <c r="P56" s="49"/>
      <c r="Q56" s="48" t="s">
        <v>237</v>
      </c>
      <c r="R56" s="49"/>
      <c r="S56" s="48" t="s">
        <v>60</v>
      </c>
      <c r="T56" s="48" t="s">
        <v>44</v>
      </c>
      <c r="U56" s="49"/>
      <c r="V56" s="48" t="s">
        <v>421</v>
      </c>
    </row>
    <row r="57" spans="1:22" ht="20" hidden="1" customHeight="1" x14ac:dyDescent="0.2">
      <c r="A57" s="46" t="s">
        <v>1475</v>
      </c>
      <c r="B57" s="47" t="s">
        <v>33</v>
      </c>
      <c r="C57" s="48" t="s">
        <v>329</v>
      </c>
      <c r="D57" s="48" t="s">
        <v>2</v>
      </c>
      <c r="E57" s="48" t="s">
        <v>2</v>
      </c>
      <c r="F57" s="48" t="s">
        <v>2</v>
      </c>
      <c r="G57" s="48" t="s">
        <v>63</v>
      </c>
      <c r="H57" s="48" t="s">
        <v>36</v>
      </c>
      <c r="I57" s="48" t="s">
        <v>103</v>
      </c>
      <c r="J57" s="48" t="s">
        <v>327</v>
      </c>
      <c r="K57" s="48" t="s">
        <v>50</v>
      </c>
      <c r="L57" s="48" t="s">
        <v>321</v>
      </c>
      <c r="M57" s="48" t="s">
        <v>41</v>
      </c>
      <c r="N57" s="49"/>
      <c r="O57" s="48" t="s">
        <v>41</v>
      </c>
      <c r="P57" s="49"/>
      <c r="Q57" s="48" t="s">
        <v>237</v>
      </c>
      <c r="R57" s="49"/>
      <c r="S57" s="48" t="s">
        <v>53</v>
      </c>
      <c r="T57" s="48" t="s">
        <v>44</v>
      </c>
      <c r="U57" s="49"/>
      <c r="V57" s="48" t="s">
        <v>422</v>
      </c>
    </row>
    <row r="58" spans="1:22" ht="20" hidden="1" customHeight="1" x14ac:dyDescent="0.2">
      <c r="A58" s="46" t="s">
        <v>1476</v>
      </c>
      <c r="B58" s="47" t="s">
        <v>47</v>
      </c>
      <c r="C58" s="48" t="s">
        <v>320</v>
      </c>
      <c r="D58" s="48" t="s">
        <v>91</v>
      </c>
      <c r="E58" s="48" t="s">
        <v>2</v>
      </c>
      <c r="F58" s="48" t="s">
        <v>2</v>
      </c>
      <c r="G58" s="48" t="s">
        <v>35</v>
      </c>
      <c r="H58" s="48" t="s">
        <v>36</v>
      </c>
      <c r="I58" s="48" t="s">
        <v>423</v>
      </c>
      <c r="J58" s="48" t="s">
        <v>327</v>
      </c>
      <c r="K58" s="48" t="s">
        <v>353</v>
      </c>
      <c r="L58" s="48" t="s">
        <v>335</v>
      </c>
      <c r="M58" s="48" t="s">
        <v>41</v>
      </c>
      <c r="N58" s="49"/>
      <c r="O58" s="48" t="s">
        <v>41</v>
      </c>
      <c r="P58" s="49"/>
      <c r="Q58" s="48" t="s">
        <v>237</v>
      </c>
      <c r="R58" s="49"/>
      <c r="S58" s="48" t="s">
        <v>60</v>
      </c>
      <c r="T58" s="48" t="s">
        <v>44</v>
      </c>
      <c r="U58" s="49"/>
      <c r="V58" s="48" t="s">
        <v>424</v>
      </c>
    </row>
    <row r="59" spans="1:22" ht="20" hidden="1" customHeight="1" x14ac:dyDescent="0.2">
      <c r="A59" s="46" t="s">
        <v>1477</v>
      </c>
      <c r="B59" s="47" t="s">
        <v>47</v>
      </c>
      <c r="C59" s="48" t="s">
        <v>340</v>
      </c>
      <c r="D59" s="48" t="s">
        <v>3</v>
      </c>
      <c r="E59" s="48" t="s">
        <v>3</v>
      </c>
      <c r="F59" s="48" t="s">
        <v>3</v>
      </c>
      <c r="G59" s="48" t="s">
        <v>63</v>
      </c>
      <c r="H59" s="48" t="s">
        <v>36</v>
      </c>
      <c r="I59" s="48" t="s">
        <v>425</v>
      </c>
      <c r="J59" s="48" t="s">
        <v>327</v>
      </c>
      <c r="K59" s="48" t="s">
        <v>129</v>
      </c>
      <c r="L59" s="48" t="s">
        <v>319</v>
      </c>
      <c r="M59" s="48" t="s">
        <v>41</v>
      </c>
      <c r="N59" s="49"/>
      <c r="O59" s="48" t="s">
        <v>41</v>
      </c>
      <c r="P59" s="49"/>
      <c r="Q59" s="48" t="s">
        <v>237</v>
      </c>
      <c r="R59" s="49"/>
      <c r="S59" s="48" t="s">
        <v>106</v>
      </c>
      <c r="T59" s="48" t="s">
        <v>74</v>
      </c>
      <c r="U59" s="49"/>
      <c r="V59" s="48" t="s">
        <v>426</v>
      </c>
    </row>
    <row r="60" spans="1:22" ht="20" hidden="1" customHeight="1" x14ac:dyDescent="0.2">
      <c r="A60" s="46" t="s">
        <v>1478</v>
      </c>
      <c r="B60" s="47" t="s">
        <v>47</v>
      </c>
      <c r="C60" s="48" t="s">
        <v>316</v>
      </c>
      <c r="D60" s="48" t="s">
        <v>2</v>
      </c>
      <c r="E60" s="48" t="s">
        <v>2</v>
      </c>
      <c r="F60" s="48" t="s">
        <v>2</v>
      </c>
      <c r="G60" s="48" t="s">
        <v>68</v>
      </c>
      <c r="H60" s="48" t="s">
        <v>36</v>
      </c>
      <c r="I60" s="48" t="s">
        <v>103</v>
      </c>
      <c r="J60" s="48" t="s">
        <v>324</v>
      </c>
      <c r="K60" s="48" t="s">
        <v>50</v>
      </c>
      <c r="L60" s="48" t="s">
        <v>319</v>
      </c>
      <c r="M60" s="48" t="s">
        <v>41</v>
      </c>
      <c r="N60" s="49"/>
      <c r="O60" s="48" t="s">
        <v>41</v>
      </c>
      <c r="P60" s="49"/>
      <c r="Q60" s="48" t="s">
        <v>237</v>
      </c>
      <c r="R60" s="49"/>
      <c r="S60" s="48" t="s">
        <v>106</v>
      </c>
      <c r="T60" s="48" t="s">
        <v>44</v>
      </c>
      <c r="U60" s="49"/>
      <c r="V60" s="48" t="s">
        <v>427</v>
      </c>
    </row>
    <row r="61" spans="1:22" ht="20" hidden="1" customHeight="1" x14ac:dyDescent="0.2">
      <c r="A61" s="46" t="s">
        <v>1479</v>
      </c>
      <c r="B61" s="47" t="s">
        <v>47</v>
      </c>
      <c r="C61" s="48" t="s">
        <v>316</v>
      </c>
      <c r="D61" s="48" t="s">
        <v>2</v>
      </c>
      <c r="E61" s="48" t="s">
        <v>2</v>
      </c>
      <c r="F61" s="48" t="s">
        <v>2</v>
      </c>
      <c r="G61" s="48" t="s">
        <v>63</v>
      </c>
      <c r="H61" s="48" t="s">
        <v>36</v>
      </c>
      <c r="I61" s="48" t="s">
        <v>94</v>
      </c>
      <c r="J61" s="48" t="s">
        <v>324</v>
      </c>
      <c r="K61" s="48" t="s">
        <v>50</v>
      </c>
      <c r="L61" s="48" t="s">
        <v>321</v>
      </c>
      <c r="M61" s="48" t="s">
        <v>41</v>
      </c>
      <c r="N61" s="49"/>
      <c r="O61" s="48" t="s">
        <v>41</v>
      </c>
      <c r="P61" s="49"/>
      <c r="Q61" s="48" t="s">
        <v>237</v>
      </c>
      <c r="R61" s="49"/>
      <c r="S61" s="48" t="s">
        <v>53</v>
      </c>
      <c r="T61" s="48" t="s">
        <v>44</v>
      </c>
      <c r="U61" s="49"/>
      <c r="V61" s="48" t="s">
        <v>428</v>
      </c>
    </row>
    <row r="62" spans="1:22" ht="20" hidden="1" customHeight="1" x14ac:dyDescent="0.2">
      <c r="A62" s="46" t="s">
        <v>1480</v>
      </c>
      <c r="B62" s="47" t="s">
        <v>47</v>
      </c>
      <c r="C62" s="48" t="s">
        <v>340</v>
      </c>
      <c r="D62" s="48" t="s">
        <v>2</v>
      </c>
      <c r="E62" s="48" t="s">
        <v>2</v>
      </c>
      <c r="F62" s="48" t="s">
        <v>2</v>
      </c>
      <c r="G62" s="48" t="s">
        <v>63</v>
      </c>
      <c r="H62" s="48" t="s">
        <v>36</v>
      </c>
      <c r="I62" s="48" t="s">
        <v>103</v>
      </c>
      <c r="J62" s="48" t="s">
        <v>324</v>
      </c>
      <c r="K62" s="48" t="s">
        <v>348</v>
      </c>
      <c r="L62" s="48" t="s">
        <v>321</v>
      </c>
      <c r="M62" s="48" t="s">
        <v>41</v>
      </c>
      <c r="N62" s="49"/>
      <c r="O62" s="48" t="s">
        <v>41</v>
      </c>
      <c r="P62" s="49"/>
      <c r="Q62" s="48" t="s">
        <v>237</v>
      </c>
      <c r="R62" s="49"/>
      <c r="S62" s="48" t="s">
        <v>53</v>
      </c>
      <c r="T62" s="48" t="s">
        <v>59</v>
      </c>
      <c r="U62" s="49"/>
      <c r="V62" s="48" t="s">
        <v>429</v>
      </c>
    </row>
    <row r="63" spans="1:22" ht="20" hidden="1" customHeight="1" x14ac:dyDescent="0.2">
      <c r="A63" s="46" t="s">
        <v>1481</v>
      </c>
      <c r="B63" s="47" t="s">
        <v>47</v>
      </c>
      <c r="C63" s="48" t="s">
        <v>316</v>
      </c>
      <c r="D63" s="48" t="s">
        <v>2</v>
      </c>
      <c r="E63" s="48" t="s">
        <v>2</v>
      </c>
      <c r="F63" s="48" t="s">
        <v>2</v>
      </c>
      <c r="G63" s="48" t="s">
        <v>55</v>
      </c>
      <c r="H63" s="48" t="s">
        <v>36</v>
      </c>
      <c r="I63" s="48" t="s">
        <v>94</v>
      </c>
      <c r="J63" s="48" t="s">
        <v>318</v>
      </c>
      <c r="K63" s="48" t="s">
        <v>50</v>
      </c>
      <c r="L63" s="48" t="s">
        <v>321</v>
      </c>
      <c r="M63" s="48" t="s">
        <v>41</v>
      </c>
      <c r="N63" s="49"/>
      <c r="O63" s="48" t="s">
        <v>41</v>
      </c>
      <c r="P63" s="49"/>
      <c r="Q63" s="48" t="s">
        <v>237</v>
      </c>
      <c r="R63" s="49"/>
      <c r="S63" s="48" t="s">
        <v>60</v>
      </c>
      <c r="T63" s="48" t="s">
        <v>44</v>
      </c>
      <c r="U63" s="49"/>
      <c r="V63" s="48" t="s">
        <v>430</v>
      </c>
    </row>
    <row r="64" spans="1:22" ht="20" hidden="1" customHeight="1" x14ac:dyDescent="0.2">
      <c r="A64" s="46" t="s">
        <v>1482</v>
      </c>
      <c r="B64" s="47" t="s">
        <v>47</v>
      </c>
      <c r="C64" s="48" t="s">
        <v>340</v>
      </c>
      <c r="D64" s="48" t="s">
        <v>1</v>
      </c>
      <c r="E64" s="48" t="s">
        <v>1</v>
      </c>
      <c r="F64" s="48" t="s">
        <v>1</v>
      </c>
      <c r="G64" s="48" t="s">
        <v>55</v>
      </c>
      <c r="H64" s="48" t="s">
        <v>36</v>
      </c>
      <c r="I64" s="48" t="s">
        <v>431</v>
      </c>
      <c r="J64" s="48" t="s">
        <v>318</v>
      </c>
      <c r="K64" s="48" t="s">
        <v>129</v>
      </c>
      <c r="L64" s="48" t="s">
        <v>319</v>
      </c>
      <c r="M64" s="48" t="s">
        <v>41</v>
      </c>
      <c r="N64" s="49"/>
      <c r="O64" s="48" t="s">
        <v>41</v>
      </c>
      <c r="P64" s="49"/>
      <c r="Q64" s="48" t="s">
        <v>237</v>
      </c>
      <c r="R64" s="49"/>
      <c r="S64" s="48" t="s">
        <v>45</v>
      </c>
      <c r="T64" s="48" t="s">
        <v>59</v>
      </c>
      <c r="U64" s="49"/>
      <c r="V64" s="48" t="s">
        <v>432</v>
      </c>
    </row>
    <row r="65" spans="1:22" ht="20" hidden="1" customHeight="1" x14ac:dyDescent="0.2">
      <c r="A65" s="46" t="s">
        <v>1483</v>
      </c>
      <c r="B65" s="47" t="s">
        <v>47</v>
      </c>
      <c r="C65" s="48" t="s">
        <v>408</v>
      </c>
      <c r="D65" s="48" t="s">
        <v>2</v>
      </c>
      <c r="E65" s="48" t="s">
        <v>1</v>
      </c>
      <c r="F65" s="48" t="s">
        <v>1</v>
      </c>
      <c r="G65" s="48" t="s">
        <v>55</v>
      </c>
      <c r="H65" s="48" t="s">
        <v>36</v>
      </c>
      <c r="I65" s="48" t="s">
        <v>94</v>
      </c>
      <c r="J65" s="48" t="s">
        <v>318</v>
      </c>
      <c r="K65" s="48" t="s">
        <v>330</v>
      </c>
      <c r="L65" s="48" t="s">
        <v>122</v>
      </c>
      <c r="M65" s="48" t="s">
        <v>41</v>
      </c>
      <c r="N65" s="49"/>
      <c r="O65" s="48" t="s">
        <v>41</v>
      </c>
      <c r="P65" s="49"/>
      <c r="Q65" s="48" t="s">
        <v>237</v>
      </c>
      <c r="R65" s="49"/>
      <c r="S65" s="48" t="s">
        <v>53</v>
      </c>
      <c r="T65" s="48" t="s">
        <v>74</v>
      </c>
      <c r="U65" s="49"/>
      <c r="V65" s="48" t="s">
        <v>433</v>
      </c>
    </row>
    <row r="66" spans="1:22" ht="20" hidden="1" customHeight="1" x14ac:dyDescent="0.2">
      <c r="A66" s="46" t="s">
        <v>1484</v>
      </c>
      <c r="B66" s="47" t="s">
        <v>47</v>
      </c>
      <c r="C66" s="48" t="s">
        <v>390</v>
      </c>
      <c r="D66" s="48" t="s">
        <v>2</v>
      </c>
      <c r="E66" s="48" t="s">
        <v>2</v>
      </c>
      <c r="F66" s="48" t="s">
        <v>2</v>
      </c>
      <c r="G66" s="48" t="s">
        <v>63</v>
      </c>
      <c r="H66" s="48" t="s">
        <v>36</v>
      </c>
      <c r="I66" s="48" t="s">
        <v>434</v>
      </c>
      <c r="J66" s="48" t="s">
        <v>318</v>
      </c>
      <c r="K66" s="48" t="s">
        <v>399</v>
      </c>
      <c r="L66" s="48" t="s">
        <v>319</v>
      </c>
      <c r="M66" s="48" t="s">
        <v>41</v>
      </c>
      <c r="N66" s="49"/>
      <c r="O66" s="48" t="s">
        <v>41</v>
      </c>
      <c r="P66" s="49"/>
      <c r="Q66" s="48" t="s">
        <v>237</v>
      </c>
      <c r="R66" s="49"/>
      <c r="S66" s="48" t="s">
        <v>106</v>
      </c>
      <c r="T66" s="48" t="s">
        <v>59</v>
      </c>
      <c r="U66" s="49"/>
      <c r="V66" s="48" t="s">
        <v>435</v>
      </c>
    </row>
    <row r="67" spans="1:22" ht="20" hidden="1" customHeight="1" x14ac:dyDescent="0.2">
      <c r="A67" s="46" t="s">
        <v>1485</v>
      </c>
      <c r="B67" s="47" t="s">
        <v>47</v>
      </c>
      <c r="C67" s="48" t="s">
        <v>408</v>
      </c>
      <c r="D67" s="48" t="s">
        <v>3</v>
      </c>
      <c r="E67" s="48" t="s">
        <v>3</v>
      </c>
      <c r="F67" s="48" t="s">
        <v>3</v>
      </c>
      <c r="G67" s="48" t="s">
        <v>68</v>
      </c>
      <c r="H67" s="48" t="s">
        <v>36</v>
      </c>
      <c r="I67" s="48" t="s">
        <v>103</v>
      </c>
      <c r="J67" s="48" t="s">
        <v>436</v>
      </c>
      <c r="K67" s="48" t="s">
        <v>344</v>
      </c>
      <c r="L67" s="48" t="s">
        <v>319</v>
      </c>
      <c r="M67" s="48" t="s">
        <v>41</v>
      </c>
      <c r="N67" s="49"/>
      <c r="O67" s="48" t="s">
        <v>41</v>
      </c>
      <c r="P67" s="49"/>
      <c r="Q67" s="48" t="s">
        <v>237</v>
      </c>
      <c r="R67" s="49"/>
      <c r="S67" s="48" t="s">
        <v>106</v>
      </c>
      <c r="T67" s="48" t="s">
        <v>44</v>
      </c>
      <c r="U67" s="49"/>
      <c r="V67" s="48" t="s">
        <v>437</v>
      </c>
    </row>
    <row r="68" spans="1:22" ht="20" hidden="1" customHeight="1" x14ac:dyDescent="0.2">
      <c r="A68" s="46" t="s">
        <v>1486</v>
      </c>
      <c r="B68" s="47" t="s">
        <v>33</v>
      </c>
      <c r="C68" s="48" t="s">
        <v>390</v>
      </c>
      <c r="D68" s="48" t="s">
        <v>2</v>
      </c>
      <c r="E68" s="48" t="s">
        <v>3</v>
      </c>
      <c r="F68" s="48" t="s">
        <v>3</v>
      </c>
      <c r="G68" s="48" t="s">
        <v>68</v>
      </c>
      <c r="H68" s="48" t="s">
        <v>36</v>
      </c>
      <c r="I68" s="48" t="s">
        <v>438</v>
      </c>
      <c r="J68" s="48" t="s">
        <v>318</v>
      </c>
      <c r="K68" s="48" t="s">
        <v>50</v>
      </c>
      <c r="L68" s="48" t="s">
        <v>319</v>
      </c>
      <c r="M68" s="48" t="s">
        <v>41</v>
      </c>
      <c r="N68" s="49"/>
      <c r="O68" s="48" t="s">
        <v>41</v>
      </c>
      <c r="P68" s="49"/>
      <c r="Q68" s="48" t="s">
        <v>237</v>
      </c>
      <c r="R68" s="49"/>
      <c r="S68" s="48" t="s">
        <v>106</v>
      </c>
      <c r="T68" s="48" t="s">
        <v>44</v>
      </c>
      <c r="U68" s="49"/>
      <c r="V68" s="48" t="s">
        <v>439</v>
      </c>
    </row>
    <row r="69" spans="1:22" ht="20" hidden="1" customHeight="1" x14ac:dyDescent="0.2">
      <c r="A69" s="46" t="s">
        <v>1487</v>
      </c>
      <c r="B69" s="47" t="s">
        <v>47</v>
      </c>
      <c r="C69" s="48" t="s">
        <v>323</v>
      </c>
      <c r="D69" s="48" t="s">
        <v>2</v>
      </c>
      <c r="E69" s="48" t="s">
        <v>2</v>
      </c>
      <c r="F69" s="48" t="s">
        <v>2</v>
      </c>
      <c r="G69" s="48" t="s">
        <v>63</v>
      </c>
      <c r="H69" s="48" t="s">
        <v>36</v>
      </c>
      <c r="I69" s="48" t="s">
        <v>440</v>
      </c>
      <c r="J69" s="48" t="s">
        <v>318</v>
      </c>
      <c r="K69" s="48" t="s">
        <v>348</v>
      </c>
      <c r="L69" s="48" t="s">
        <v>319</v>
      </c>
      <c r="M69" s="48" t="s">
        <v>41</v>
      </c>
      <c r="N69" s="49"/>
      <c r="O69" s="48" t="s">
        <v>41</v>
      </c>
      <c r="P69" s="49"/>
      <c r="Q69" s="48" t="s">
        <v>41</v>
      </c>
      <c r="R69" s="49"/>
      <c r="S69" s="48" t="s">
        <v>53</v>
      </c>
      <c r="T69" s="48" t="s">
        <v>44</v>
      </c>
      <c r="U69" s="49"/>
      <c r="V69" s="48" t="s">
        <v>441</v>
      </c>
    </row>
    <row r="70" spans="1:22" ht="20" hidden="1" customHeight="1" x14ac:dyDescent="0.2">
      <c r="A70" s="46" t="s">
        <v>1488</v>
      </c>
      <c r="B70" s="47" t="s">
        <v>33</v>
      </c>
      <c r="C70" s="48" t="s">
        <v>390</v>
      </c>
      <c r="D70" s="48" t="s">
        <v>1</v>
      </c>
      <c r="E70" s="48" t="s">
        <v>1</v>
      </c>
      <c r="F70" s="48" t="s">
        <v>2</v>
      </c>
      <c r="G70" s="48" t="s">
        <v>63</v>
      </c>
      <c r="H70" s="48" t="s">
        <v>36</v>
      </c>
      <c r="I70" s="48" t="s">
        <v>103</v>
      </c>
      <c r="J70" s="48" t="s">
        <v>327</v>
      </c>
      <c r="K70" s="48" t="s">
        <v>50</v>
      </c>
      <c r="L70" s="48" t="s">
        <v>319</v>
      </c>
      <c r="M70" s="48" t="s">
        <v>41</v>
      </c>
      <c r="N70" s="49"/>
      <c r="O70" s="48" t="s">
        <v>41</v>
      </c>
      <c r="P70" s="49"/>
      <c r="Q70" s="48" t="s">
        <v>41</v>
      </c>
      <c r="R70" s="49"/>
      <c r="S70" s="48" t="s">
        <v>45</v>
      </c>
      <c r="T70" s="48" t="s">
        <v>44</v>
      </c>
      <c r="U70" s="49"/>
      <c r="V70" s="48" t="s">
        <v>442</v>
      </c>
    </row>
    <row r="71" spans="1:22" ht="20" hidden="1" customHeight="1" x14ac:dyDescent="0.2">
      <c r="A71" s="46" t="s">
        <v>1489</v>
      </c>
      <c r="B71" s="47" t="s">
        <v>33</v>
      </c>
      <c r="C71" s="48" t="s">
        <v>390</v>
      </c>
      <c r="D71" s="48" t="s">
        <v>2</v>
      </c>
      <c r="E71" s="48" t="s">
        <v>1</v>
      </c>
      <c r="F71" s="48" t="s">
        <v>2</v>
      </c>
      <c r="G71" s="48" t="s">
        <v>63</v>
      </c>
      <c r="H71" s="48" t="s">
        <v>36</v>
      </c>
      <c r="I71" s="48" t="s">
        <v>103</v>
      </c>
      <c r="J71" s="48" t="s">
        <v>327</v>
      </c>
      <c r="K71" s="48" t="s">
        <v>399</v>
      </c>
      <c r="L71" s="48" t="s">
        <v>319</v>
      </c>
      <c r="M71" s="48" t="s">
        <v>41</v>
      </c>
      <c r="N71" s="49"/>
      <c r="O71" s="48" t="s">
        <v>41</v>
      </c>
      <c r="P71" s="49"/>
      <c r="Q71" s="48" t="s">
        <v>237</v>
      </c>
      <c r="R71" s="49"/>
      <c r="S71" s="48" t="s">
        <v>53</v>
      </c>
      <c r="T71" s="48" t="s">
        <v>44</v>
      </c>
      <c r="U71" s="49"/>
      <c r="V71" s="48" t="s">
        <v>443</v>
      </c>
    </row>
    <row r="72" spans="1:22" ht="20" hidden="1" customHeight="1" x14ac:dyDescent="0.2">
      <c r="A72" s="46" t="s">
        <v>1490</v>
      </c>
      <c r="B72" s="47" t="s">
        <v>47</v>
      </c>
      <c r="C72" s="48" t="s">
        <v>340</v>
      </c>
      <c r="D72" s="48" t="s">
        <v>2</v>
      </c>
      <c r="E72" s="48" t="s">
        <v>2</v>
      </c>
      <c r="F72" s="48" t="s">
        <v>2</v>
      </c>
      <c r="G72" s="48" t="s">
        <v>63</v>
      </c>
      <c r="H72" s="48" t="s">
        <v>36</v>
      </c>
      <c r="I72" s="48" t="s">
        <v>444</v>
      </c>
      <c r="J72" s="48" t="s">
        <v>318</v>
      </c>
      <c r="K72" s="48" t="s">
        <v>129</v>
      </c>
      <c r="L72" s="48" t="s">
        <v>319</v>
      </c>
      <c r="M72" s="48" t="s">
        <v>41</v>
      </c>
      <c r="N72" s="49"/>
      <c r="O72" s="48" t="s">
        <v>41</v>
      </c>
      <c r="P72" s="49"/>
      <c r="Q72" s="48" t="s">
        <v>237</v>
      </c>
      <c r="R72" s="49"/>
      <c r="S72" s="48" t="s">
        <v>106</v>
      </c>
      <c r="T72" s="48" t="s">
        <v>44</v>
      </c>
      <c r="U72" s="49"/>
      <c r="V72" s="48" t="s">
        <v>445</v>
      </c>
    </row>
    <row r="73" spans="1:22" ht="20" hidden="1" customHeight="1" x14ac:dyDescent="0.2">
      <c r="A73" s="46" t="s">
        <v>1491</v>
      </c>
      <c r="B73" s="47" t="s">
        <v>47</v>
      </c>
      <c r="C73" s="48" t="s">
        <v>323</v>
      </c>
      <c r="D73" s="48" t="s">
        <v>2</v>
      </c>
      <c r="E73" s="48" t="s">
        <v>2</v>
      </c>
      <c r="F73" s="48" t="s">
        <v>2</v>
      </c>
      <c r="G73" s="48" t="s">
        <v>63</v>
      </c>
      <c r="H73" s="48" t="s">
        <v>36</v>
      </c>
      <c r="I73" s="48" t="s">
        <v>145</v>
      </c>
      <c r="J73" s="48" t="s">
        <v>318</v>
      </c>
      <c r="K73" s="48" t="s">
        <v>79</v>
      </c>
      <c r="L73" s="48" t="s">
        <v>321</v>
      </c>
      <c r="M73" s="48" t="s">
        <v>41</v>
      </c>
      <c r="N73" s="49"/>
      <c r="O73" s="48" t="s">
        <v>41</v>
      </c>
      <c r="P73" s="49"/>
      <c r="Q73" s="48" t="s">
        <v>237</v>
      </c>
      <c r="R73" s="49"/>
      <c r="S73" s="48" t="s">
        <v>45</v>
      </c>
      <c r="T73" s="48" t="s">
        <v>44</v>
      </c>
      <c r="U73" s="49"/>
      <c r="V73" s="48" t="s">
        <v>446</v>
      </c>
    </row>
    <row r="74" spans="1:22" ht="20" hidden="1" customHeight="1" x14ac:dyDescent="0.2">
      <c r="A74" s="46" t="s">
        <v>1492</v>
      </c>
      <c r="B74" s="47" t="s">
        <v>47</v>
      </c>
      <c r="C74" s="48" t="s">
        <v>323</v>
      </c>
      <c r="D74" s="48" t="s">
        <v>3</v>
      </c>
      <c r="E74" s="48" t="s">
        <v>2</v>
      </c>
      <c r="F74" s="48" t="s">
        <v>2</v>
      </c>
      <c r="G74" s="48" t="s">
        <v>68</v>
      </c>
      <c r="H74" s="48" t="s">
        <v>36</v>
      </c>
      <c r="I74" s="48" t="s">
        <v>409</v>
      </c>
      <c r="J74" s="48" t="s">
        <v>327</v>
      </c>
      <c r="K74" s="48" t="s">
        <v>50</v>
      </c>
      <c r="L74" s="48" t="s">
        <v>321</v>
      </c>
      <c r="M74" s="48" t="s">
        <v>41</v>
      </c>
      <c r="N74" s="49"/>
      <c r="O74" s="48" t="s">
        <v>41</v>
      </c>
      <c r="P74" s="49"/>
      <c r="Q74" s="48" t="s">
        <v>237</v>
      </c>
      <c r="R74" s="49"/>
      <c r="S74" s="48" t="s">
        <v>106</v>
      </c>
      <c r="T74" s="48" t="s">
        <v>44</v>
      </c>
      <c r="U74" s="49"/>
      <c r="V74" s="48" t="s">
        <v>447</v>
      </c>
    </row>
    <row r="75" spans="1:22" ht="20" hidden="1" customHeight="1" x14ac:dyDescent="0.2">
      <c r="A75" s="46" t="s">
        <v>1493</v>
      </c>
      <c r="B75" s="47" t="s">
        <v>47</v>
      </c>
      <c r="C75" s="48" t="s">
        <v>320</v>
      </c>
      <c r="D75" s="48" t="s">
        <v>3</v>
      </c>
      <c r="E75" s="48" t="s">
        <v>3</v>
      </c>
      <c r="F75" s="48" t="s">
        <v>3</v>
      </c>
      <c r="G75" s="48" t="s">
        <v>63</v>
      </c>
      <c r="H75" s="48" t="s">
        <v>36</v>
      </c>
      <c r="I75" s="48" t="s">
        <v>448</v>
      </c>
      <c r="J75" s="48" t="s">
        <v>318</v>
      </c>
      <c r="K75" s="48" t="s">
        <v>50</v>
      </c>
      <c r="L75" s="48" t="s">
        <v>321</v>
      </c>
      <c r="M75" s="48" t="s">
        <v>41</v>
      </c>
      <c r="N75" s="49"/>
      <c r="O75" s="48" t="s">
        <v>41</v>
      </c>
      <c r="P75" s="49"/>
      <c r="Q75" s="48" t="s">
        <v>237</v>
      </c>
      <c r="R75" s="49"/>
      <c r="S75" s="48" t="s">
        <v>53</v>
      </c>
      <c r="T75" s="48" t="s">
        <v>44</v>
      </c>
      <c r="U75" s="49"/>
      <c r="V75" s="48" t="s">
        <v>449</v>
      </c>
    </row>
    <row r="76" spans="1:22" ht="20" hidden="1" customHeight="1" x14ac:dyDescent="0.2">
      <c r="A76" s="46" t="s">
        <v>1494</v>
      </c>
      <c r="B76" s="47" t="s">
        <v>47</v>
      </c>
      <c r="C76" s="48" t="s">
        <v>316</v>
      </c>
      <c r="D76" s="48" t="s">
        <v>3</v>
      </c>
      <c r="E76" s="48" t="s">
        <v>3</v>
      </c>
      <c r="F76" s="48" t="s">
        <v>3</v>
      </c>
      <c r="G76" s="48" t="s">
        <v>63</v>
      </c>
      <c r="H76" s="48" t="s">
        <v>36</v>
      </c>
      <c r="I76" s="48" t="s">
        <v>94</v>
      </c>
      <c r="J76" s="48" t="s">
        <v>318</v>
      </c>
      <c r="K76" s="48" t="s">
        <v>57</v>
      </c>
      <c r="L76" s="48" t="s">
        <v>321</v>
      </c>
      <c r="M76" s="48" t="s">
        <v>41</v>
      </c>
      <c r="N76" s="49"/>
      <c r="O76" s="48" t="s">
        <v>41</v>
      </c>
      <c r="P76" s="49"/>
      <c r="Q76" s="48" t="s">
        <v>237</v>
      </c>
      <c r="R76" s="49"/>
      <c r="S76" s="48" t="s">
        <v>53</v>
      </c>
      <c r="T76" s="48" t="s">
        <v>59</v>
      </c>
      <c r="U76" s="49"/>
      <c r="V76" s="48" t="s">
        <v>450</v>
      </c>
    </row>
    <row r="77" spans="1:22" ht="20" hidden="1" customHeight="1" x14ac:dyDescent="0.2">
      <c r="A77" s="46" t="s">
        <v>1495</v>
      </c>
      <c r="B77" s="47" t="s">
        <v>33</v>
      </c>
      <c r="C77" s="48" t="s">
        <v>340</v>
      </c>
      <c r="D77" s="48" t="s">
        <v>2</v>
      </c>
      <c r="E77" s="48" t="s">
        <v>2</v>
      </c>
      <c r="F77" s="48" t="s">
        <v>2</v>
      </c>
      <c r="G77" s="48" t="s">
        <v>63</v>
      </c>
      <c r="H77" s="48" t="s">
        <v>36</v>
      </c>
      <c r="I77" s="48" t="s">
        <v>447</v>
      </c>
      <c r="J77" s="48" t="s">
        <v>324</v>
      </c>
      <c r="K77" s="48" t="s">
        <v>50</v>
      </c>
      <c r="L77" s="48" t="s">
        <v>451</v>
      </c>
      <c r="M77" s="48" t="s">
        <v>41</v>
      </c>
      <c r="N77" s="49"/>
      <c r="O77" s="48" t="s">
        <v>41</v>
      </c>
      <c r="P77" s="49"/>
      <c r="Q77" s="48" t="s">
        <v>237</v>
      </c>
      <c r="R77" s="49"/>
      <c r="S77" s="48" t="s">
        <v>53</v>
      </c>
      <c r="T77" s="48" t="s">
        <v>59</v>
      </c>
      <c r="U77" s="49"/>
      <c r="V77" s="48" t="s">
        <v>452</v>
      </c>
    </row>
    <row r="78" spans="1:22" ht="20" hidden="1" customHeight="1" x14ac:dyDescent="0.2">
      <c r="A78" s="46" t="s">
        <v>1496</v>
      </c>
      <c r="B78" s="47" t="s">
        <v>47</v>
      </c>
      <c r="C78" s="48" t="s">
        <v>326</v>
      </c>
      <c r="D78" s="48" t="s">
        <v>2</v>
      </c>
      <c r="E78" s="48" t="s">
        <v>1</v>
      </c>
      <c r="F78" s="48" t="s">
        <v>1</v>
      </c>
      <c r="G78" s="48" t="s">
        <v>63</v>
      </c>
      <c r="H78" s="48" t="s">
        <v>36</v>
      </c>
      <c r="I78" s="48" t="s">
        <v>453</v>
      </c>
      <c r="J78" s="48" t="s">
        <v>318</v>
      </c>
      <c r="K78" s="48" t="s">
        <v>50</v>
      </c>
      <c r="L78" s="48" t="s">
        <v>321</v>
      </c>
      <c r="M78" s="48" t="s">
        <v>41</v>
      </c>
      <c r="N78" s="49"/>
      <c r="O78" s="48" t="s">
        <v>41</v>
      </c>
      <c r="P78" s="49"/>
      <c r="Q78" s="48" t="s">
        <v>237</v>
      </c>
      <c r="R78" s="49"/>
      <c r="S78" s="48" t="s">
        <v>53</v>
      </c>
      <c r="T78" s="48" t="s">
        <v>74</v>
      </c>
      <c r="U78" s="49"/>
      <c r="V78" s="48" t="s">
        <v>103</v>
      </c>
    </row>
    <row r="79" spans="1:22" ht="20" hidden="1" customHeight="1" x14ac:dyDescent="0.2">
      <c r="A79" s="46" t="s">
        <v>1497</v>
      </c>
      <c r="B79" s="47" t="s">
        <v>33</v>
      </c>
      <c r="C79" s="48" t="s">
        <v>316</v>
      </c>
      <c r="D79" s="48" t="s">
        <v>2</v>
      </c>
      <c r="E79" s="48" t="s">
        <v>3</v>
      </c>
      <c r="F79" s="48" t="s">
        <v>3</v>
      </c>
      <c r="G79" s="48" t="s">
        <v>63</v>
      </c>
      <c r="H79" s="48" t="s">
        <v>48</v>
      </c>
      <c r="I79" s="48" t="s">
        <v>454</v>
      </c>
      <c r="J79" s="48" t="s">
        <v>324</v>
      </c>
      <c r="K79" s="48" t="s">
        <v>57</v>
      </c>
      <c r="L79" s="48" t="s">
        <v>319</v>
      </c>
      <c r="M79" s="48" t="s">
        <v>41</v>
      </c>
      <c r="N79" s="49"/>
      <c r="O79" s="48" t="s">
        <v>41</v>
      </c>
      <c r="P79" s="49"/>
      <c r="Q79" s="48" t="s">
        <v>237</v>
      </c>
      <c r="R79" s="49"/>
      <c r="S79" s="48" t="s">
        <v>53</v>
      </c>
      <c r="T79" s="48" t="s">
        <v>74</v>
      </c>
      <c r="U79" s="49"/>
      <c r="V79" s="48" t="s">
        <v>455</v>
      </c>
    </row>
    <row r="80" spans="1:22" ht="20" hidden="1" customHeight="1" x14ac:dyDescent="0.2">
      <c r="A80" s="46" t="s">
        <v>1498</v>
      </c>
      <c r="B80" s="47" t="s">
        <v>47</v>
      </c>
      <c r="C80" s="48" t="s">
        <v>320</v>
      </c>
      <c r="D80" s="48" t="s">
        <v>3</v>
      </c>
      <c r="E80" s="48" t="s">
        <v>3</v>
      </c>
      <c r="F80" s="48" t="s">
        <v>3</v>
      </c>
      <c r="G80" s="48" t="s">
        <v>68</v>
      </c>
      <c r="H80" s="48" t="s">
        <v>36</v>
      </c>
      <c r="I80" s="48" t="s">
        <v>453</v>
      </c>
      <c r="J80" s="48" t="s">
        <v>324</v>
      </c>
      <c r="K80" s="48" t="s">
        <v>330</v>
      </c>
      <c r="L80" s="48" t="s">
        <v>321</v>
      </c>
      <c r="M80" s="48" t="s">
        <v>41</v>
      </c>
      <c r="N80" s="49"/>
      <c r="O80" s="48" t="s">
        <v>41</v>
      </c>
      <c r="P80" s="49"/>
      <c r="Q80" s="48" t="s">
        <v>237</v>
      </c>
      <c r="R80" s="49"/>
      <c r="S80" s="48" t="s">
        <v>53</v>
      </c>
      <c r="T80" s="48" t="s">
        <v>44</v>
      </c>
      <c r="U80" s="49"/>
      <c r="V80" s="48" t="s">
        <v>453</v>
      </c>
    </row>
    <row r="81" spans="1:22" ht="20" hidden="1" customHeight="1" x14ac:dyDescent="0.2">
      <c r="A81" s="46" t="s">
        <v>1499</v>
      </c>
      <c r="B81" s="47" t="s">
        <v>33</v>
      </c>
      <c r="C81" s="48" t="s">
        <v>340</v>
      </c>
      <c r="D81" s="48" t="s">
        <v>2</v>
      </c>
      <c r="E81" s="48" t="s">
        <v>3</v>
      </c>
      <c r="F81" s="48" t="s">
        <v>2</v>
      </c>
      <c r="G81" s="48" t="s">
        <v>55</v>
      </c>
      <c r="H81" s="48" t="s">
        <v>36</v>
      </c>
      <c r="I81" s="48" t="s">
        <v>456</v>
      </c>
      <c r="J81" s="48" t="s">
        <v>318</v>
      </c>
      <c r="K81" s="48" t="s">
        <v>344</v>
      </c>
      <c r="L81" s="48" t="s">
        <v>457</v>
      </c>
      <c r="M81" s="48" t="s">
        <v>41</v>
      </c>
      <c r="N81" s="49"/>
      <c r="O81" s="48" t="s">
        <v>41</v>
      </c>
      <c r="P81" s="49"/>
      <c r="Q81" s="48" t="s">
        <v>237</v>
      </c>
      <c r="R81" s="49"/>
      <c r="S81" s="48" t="s">
        <v>53</v>
      </c>
      <c r="T81" s="48" t="s">
        <v>44</v>
      </c>
      <c r="U81" s="49"/>
      <c r="V81" s="48" t="s">
        <v>458</v>
      </c>
    </row>
    <row r="82" spans="1:22" ht="20" hidden="1" customHeight="1" x14ac:dyDescent="0.2">
      <c r="A82" s="46" t="s">
        <v>1500</v>
      </c>
      <c r="B82" s="47" t="s">
        <v>47</v>
      </c>
      <c r="C82" s="48" t="s">
        <v>316</v>
      </c>
      <c r="D82" s="48" t="s">
        <v>1</v>
      </c>
      <c r="E82" s="48" t="s">
        <v>1</v>
      </c>
      <c r="F82" s="48" t="s">
        <v>1</v>
      </c>
      <c r="G82" s="48" t="s">
        <v>55</v>
      </c>
      <c r="H82" s="48" t="s">
        <v>36</v>
      </c>
      <c r="I82" s="48" t="s">
        <v>459</v>
      </c>
      <c r="J82" s="48" t="s">
        <v>327</v>
      </c>
      <c r="K82" s="48" t="s">
        <v>50</v>
      </c>
      <c r="L82" s="48" t="s">
        <v>321</v>
      </c>
      <c r="M82" s="48" t="s">
        <v>41</v>
      </c>
      <c r="N82" s="49"/>
      <c r="O82" s="48" t="s">
        <v>41</v>
      </c>
      <c r="P82" s="49"/>
      <c r="Q82" s="48" t="s">
        <v>237</v>
      </c>
      <c r="R82" s="49"/>
      <c r="S82" s="48" t="s">
        <v>53</v>
      </c>
      <c r="T82" s="48" t="s">
        <v>59</v>
      </c>
      <c r="U82" s="49"/>
      <c r="V82" s="48" t="s">
        <v>460</v>
      </c>
    </row>
    <row r="83" spans="1:22" ht="20" hidden="1" customHeight="1" x14ac:dyDescent="0.2">
      <c r="A83" s="46" t="s">
        <v>1501</v>
      </c>
      <c r="B83" s="47" t="s">
        <v>33</v>
      </c>
      <c r="C83" s="48" t="s">
        <v>326</v>
      </c>
      <c r="D83" s="48" t="s">
        <v>3</v>
      </c>
      <c r="E83" s="48" t="s">
        <v>3</v>
      </c>
      <c r="F83" s="48" t="s">
        <v>91</v>
      </c>
      <c r="G83" s="48" t="s">
        <v>35</v>
      </c>
      <c r="H83" s="48" t="s">
        <v>48</v>
      </c>
      <c r="I83" s="48" t="s">
        <v>461</v>
      </c>
      <c r="J83" s="48" t="s">
        <v>318</v>
      </c>
      <c r="K83" s="48" t="s">
        <v>334</v>
      </c>
      <c r="L83" s="48" t="s">
        <v>277</v>
      </c>
      <c r="M83" s="48" t="s">
        <v>94</v>
      </c>
      <c r="N83" s="48" t="s">
        <v>462</v>
      </c>
      <c r="O83" s="48" t="s">
        <v>41</v>
      </c>
      <c r="P83" s="49"/>
      <c r="Q83" s="48" t="s">
        <v>94</v>
      </c>
      <c r="R83" s="48" t="s">
        <v>463</v>
      </c>
      <c r="S83" s="48" t="s">
        <v>45</v>
      </c>
      <c r="T83" s="48" t="s">
        <v>74</v>
      </c>
      <c r="U83" s="49"/>
      <c r="V83" s="48" t="s">
        <v>464</v>
      </c>
    </row>
    <row r="84" spans="1:22" ht="20" hidden="1" customHeight="1" x14ac:dyDescent="0.2">
      <c r="A84" s="46" t="s">
        <v>1502</v>
      </c>
      <c r="B84" s="47" t="s">
        <v>33</v>
      </c>
      <c r="C84" s="48" t="s">
        <v>329</v>
      </c>
      <c r="D84" s="48" t="s">
        <v>1</v>
      </c>
      <c r="E84" s="48" t="s">
        <v>1</v>
      </c>
      <c r="F84" s="48" t="s">
        <v>1</v>
      </c>
      <c r="G84" s="48" t="s">
        <v>55</v>
      </c>
      <c r="H84" s="48" t="s">
        <v>36</v>
      </c>
      <c r="I84" s="48" t="s">
        <v>94</v>
      </c>
      <c r="J84" s="48" t="s">
        <v>327</v>
      </c>
      <c r="K84" s="48" t="s">
        <v>57</v>
      </c>
      <c r="L84" s="48" t="s">
        <v>321</v>
      </c>
      <c r="M84" s="48" t="s">
        <v>41</v>
      </c>
      <c r="N84" s="49"/>
      <c r="O84" s="48" t="s">
        <v>41</v>
      </c>
      <c r="P84" s="49"/>
      <c r="Q84" s="48" t="s">
        <v>237</v>
      </c>
      <c r="R84" s="49"/>
      <c r="S84" s="48" t="s">
        <v>45</v>
      </c>
      <c r="T84" s="48" t="s">
        <v>59</v>
      </c>
      <c r="U84" s="49"/>
      <c r="V84" s="48" t="s">
        <v>465</v>
      </c>
    </row>
    <row r="85" spans="1:22" ht="20" hidden="1" customHeight="1" x14ac:dyDescent="0.2">
      <c r="A85" s="46" t="s">
        <v>1503</v>
      </c>
      <c r="B85" s="47" t="s">
        <v>47</v>
      </c>
      <c r="C85" s="48" t="s">
        <v>323</v>
      </c>
      <c r="D85" s="48" t="s">
        <v>2</v>
      </c>
      <c r="E85" s="48" t="s">
        <v>3</v>
      </c>
      <c r="F85" s="48" t="s">
        <v>2</v>
      </c>
      <c r="G85" s="48" t="s">
        <v>68</v>
      </c>
      <c r="H85" s="48" t="s">
        <v>36</v>
      </c>
      <c r="I85" s="48" t="s">
        <v>466</v>
      </c>
      <c r="J85" s="48" t="s">
        <v>318</v>
      </c>
      <c r="K85" s="48" t="s">
        <v>348</v>
      </c>
      <c r="L85" s="48" t="s">
        <v>321</v>
      </c>
      <c r="M85" s="48" t="s">
        <v>41</v>
      </c>
      <c r="N85" s="48" t="s">
        <v>467</v>
      </c>
      <c r="O85" s="48" t="s">
        <v>41</v>
      </c>
      <c r="P85" s="49"/>
      <c r="Q85" s="48" t="s">
        <v>237</v>
      </c>
      <c r="R85" s="49"/>
      <c r="S85" s="48" t="s">
        <v>45</v>
      </c>
      <c r="T85" s="48" t="s">
        <v>44</v>
      </c>
      <c r="U85" s="49"/>
      <c r="V85" s="48" t="s">
        <v>468</v>
      </c>
    </row>
    <row r="86" spans="1:22" ht="20" hidden="1" customHeight="1" x14ac:dyDescent="0.2">
      <c r="A86" s="46" t="s">
        <v>1504</v>
      </c>
      <c r="B86" s="47" t="s">
        <v>47</v>
      </c>
      <c r="C86" s="48" t="s">
        <v>316</v>
      </c>
      <c r="D86" s="48" t="s">
        <v>3</v>
      </c>
      <c r="E86" s="48" t="s">
        <v>3</v>
      </c>
      <c r="F86" s="48" t="s">
        <v>3</v>
      </c>
      <c r="G86" s="48" t="s">
        <v>68</v>
      </c>
      <c r="H86" s="48" t="s">
        <v>36</v>
      </c>
      <c r="I86" s="48" t="s">
        <v>469</v>
      </c>
      <c r="J86" s="48" t="s">
        <v>324</v>
      </c>
      <c r="K86" s="48" t="s">
        <v>330</v>
      </c>
      <c r="L86" s="48" t="s">
        <v>319</v>
      </c>
      <c r="M86" s="48" t="s">
        <v>41</v>
      </c>
      <c r="N86" s="49"/>
      <c r="O86" s="48" t="s">
        <v>41</v>
      </c>
      <c r="P86" s="49"/>
      <c r="Q86" s="48" t="s">
        <v>237</v>
      </c>
      <c r="R86" s="49"/>
      <c r="S86" s="48" t="s">
        <v>348</v>
      </c>
      <c r="T86" s="48" t="s">
        <v>74</v>
      </c>
      <c r="U86" s="49"/>
      <c r="V86" s="48" t="s">
        <v>470</v>
      </c>
    </row>
    <row r="87" spans="1:22" ht="20" hidden="1" customHeight="1" x14ac:dyDescent="0.2">
      <c r="A87" s="46" t="s">
        <v>1505</v>
      </c>
      <c r="B87" s="47" t="s">
        <v>33</v>
      </c>
      <c r="C87" s="48" t="s">
        <v>326</v>
      </c>
      <c r="D87" s="48" t="s">
        <v>1</v>
      </c>
      <c r="E87" s="48" t="s">
        <v>1</v>
      </c>
      <c r="F87" s="48" t="s">
        <v>1</v>
      </c>
      <c r="G87" s="48" t="s">
        <v>55</v>
      </c>
      <c r="H87" s="48" t="s">
        <v>36</v>
      </c>
      <c r="I87" s="48" t="s">
        <v>471</v>
      </c>
      <c r="J87" s="48" t="s">
        <v>318</v>
      </c>
      <c r="K87" s="48" t="s">
        <v>330</v>
      </c>
      <c r="L87" s="48" t="s">
        <v>321</v>
      </c>
      <c r="M87" s="48" t="s">
        <v>41</v>
      </c>
      <c r="N87" s="49"/>
      <c r="O87" s="48" t="s">
        <v>41</v>
      </c>
      <c r="P87" s="49"/>
      <c r="Q87" s="48" t="s">
        <v>237</v>
      </c>
      <c r="R87" s="49"/>
      <c r="S87" s="48" t="s">
        <v>106</v>
      </c>
      <c r="T87" s="48" t="s">
        <v>59</v>
      </c>
      <c r="U87" s="49"/>
      <c r="V87" s="48" t="s">
        <v>472</v>
      </c>
    </row>
    <row r="88" spans="1:22" ht="20" hidden="1" customHeight="1" x14ac:dyDescent="0.2">
      <c r="A88" s="46" t="s">
        <v>1506</v>
      </c>
      <c r="B88" s="47" t="s">
        <v>47</v>
      </c>
      <c r="C88" s="48" t="s">
        <v>323</v>
      </c>
      <c r="D88" s="48" t="s">
        <v>3</v>
      </c>
      <c r="E88" s="48" t="s">
        <v>2</v>
      </c>
      <c r="F88" s="48" t="s">
        <v>2</v>
      </c>
      <c r="G88" s="48" t="s">
        <v>55</v>
      </c>
      <c r="H88" s="48" t="s">
        <v>36</v>
      </c>
      <c r="I88" s="48" t="s">
        <v>473</v>
      </c>
      <c r="J88" s="48" t="s">
        <v>318</v>
      </c>
      <c r="K88" s="48" t="s">
        <v>57</v>
      </c>
      <c r="L88" s="48" t="s">
        <v>321</v>
      </c>
      <c r="M88" s="48" t="s">
        <v>41</v>
      </c>
      <c r="N88" s="49"/>
      <c r="O88" s="48" t="s">
        <v>41</v>
      </c>
      <c r="P88" s="49"/>
      <c r="Q88" s="48" t="s">
        <v>237</v>
      </c>
      <c r="R88" s="49"/>
      <c r="S88" s="48" t="s">
        <v>53</v>
      </c>
      <c r="T88" s="48" t="s">
        <v>74</v>
      </c>
      <c r="U88" s="49"/>
      <c r="V88" s="48" t="s">
        <v>474</v>
      </c>
    </row>
    <row r="89" spans="1:22" ht="20" hidden="1" customHeight="1" x14ac:dyDescent="0.2">
      <c r="A89" s="46" t="s">
        <v>1507</v>
      </c>
      <c r="B89" s="47" t="s">
        <v>47</v>
      </c>
      <c r="C89" s="48" t="s">
        <v>316</v>
      </c>
      <c r="D89" s="48" t="s">
        <v>2</v>
      </c>
      <c r="E89" s="48" t="s">
        <v>2</v>
      </c>
      <c r="F89" s="48" t="s">
        <v>2</v>
      </c>
      <c r="G89" s="48" t="s">
        <v>63</v>
      </c>
      <c r="H89" s="48" t="s">
        <v>36</v>
      </c>
      <c r="I89" s="48" t="s">
        <v>94</v>
      </c>
      <c r="J89" s="48" t="s">
        <v>324</v>
      </c>
      <c r="K89" s="48" t="s">
        <v>57</v>
      </c>
      <c r="L89" s="48" t="s">
        <v>321</v>
      </c>
      <c r="M89" s="48" t="s">
        <v>41</v>
      </c>
      <c r="N89" s="49"/>
      <c r="O89" s="48" t="s">
        <v>41</v>
      </c>
      <c r="P89" s="49"/>
      <c r="Q89" s="48" t="s">
        <v>237</v>
      </c>
      <c r="R89" s="49"/>
      <c r="S89" s="48" t="s">
        <v>53</v>
      </c>
      <c r="T89" s="48" t="s">
        <v>44</v>
      </c>
      <c r="U89" s="49"/>
      <c r="V89" s="48" t="s">
        <v>475</v>
      </c>
    </row>
    <row r="90" spans="1:22" ht="20" hidden="1" customHeight="1" x14ac:dyDescent="0.2">
      <c r="A90" s="46" t="s">
        <v>1508</v>
      </c>
      <c r="B90" s="47" t="s">
        <v>47</v>
      </c>
      <c r="C90" s="48" t="s">
        <v>316</v>
      </c>
      <c r="D90" s="48" t="s">
        <v>1</v>
      </c>
      <c r="E90" s="48" t="s">
        <v>1</v>
      </c>
      <c r="F90" s="48" t="s">
        <v>2</v>
      </c>
      <c r="G90" s="48" t="s">
        <v>63</v>
      </c>
      <c r="H90" s="48" t="s">
        <v>36</v>
      </c>
      <c r="I90" s="48" t="s">
        <v>476</v>
      </c>
      <c r="J90" s="48" t="s">
        <v>318</v>
      </c>
      <c r="K90" s="48" t="s">
        <v>57</v>
      </c>
      <c r="L90" s="48" t="s">
        <v>321</v>
      </c>
      <c r="M90" s="48" t="s">
        <v>41</v>
      </c>
      <c r="N90" s="49"/>
      <c r="O90" s="48" t="s">
        <v>41</v>
      </c>
      <c r="P90" s="49"/>
      <c r="Q90" s="48" t="s">
        <v>237</v>
      </c>
      <c r="R90" s="49"/>
      <c r="S90" s="48" t="s">
        <v>45</v>
      </c>
      <c r="T90" s="48" t="s">
        <v>59</v>
      </c>
      <c r="U90" s="49"/>
      <c r="V90" s="48" t="s">
        <v>477</v>
      </c>
    </row>
    <row r="91" spans="1:22" ht="32" hidden="1" customHeight="1" x14ac:dyDescent="0.2">
      <c r="A91" s="46" t="s">
        <v>1509</v>
      </c>
      <c r="B91" s="47" t="s">
        <v>47</v>
      </c>
      <c r="C91" s="48" t="s">
        <v>340</v>
      </c>
      <c r="D91" s="48" t="s">
        <v>3</v>
      </c>
      <c r="E91" s="48" t="s">
        <v>3</v>
      </c>
      <c r="F91" s="48" t="s">
        <v>3</v>
      </c>
      <c r="G91" s="48" t="s">
        <v>63</v>
      </c>
      <c r="H91" s="48" t="s">
        <v>36</v>
      </c>
      <c r="I91" s="48" t="s">
        <v>94</v>
      </c>
      <c r="J91" s="48" t="s">
        <v>478</v>
      </c>
      <c r="K91" s="48" t="s">
        <v>344</v>
      </c>
      <c r="L91" s="48" t="s">
        <v>319</v>
      </c>
      <c r="M91" s="48" t="s">
        <v>41</v>
      </c>
      <c r="N91" s="49"/>
      <c r="O91" s="48" t="s">
        <v>41</v>
      </c>
      <c r="P91" s="49"/>
      <c r="Q91" s="48" t="s">
        <v>237</v>
      </c>
      <c r="R91" s="49"/>
      <c r="S91" s="48" t="s">
        <v>45</v>
      </c>
      <c r="T91" s="48" t="s">
        <v>44</v>
      </c>
      <c r="U91" s="49"/>
      <c r="V91" s="50" t="s">
        <v>479</v>
      </c>
    </row>
    <row r="92" spans="1:22" ht="20" hidden="1" customHeight="1" x14ac:dyDescent="0.2">
      <c r="A92" s="46" t="s">
        <v>1510</v>
      </c>
      <c r="B92" s="47" t="s">
        <v>33</v>
      </c>
      <c r="C92" s="48" t="s">
        <v>329</v>
      </c>
      <c r="D92" s="48" t="s">
        <v>3</v>
      </c>
      <c r="E92" s="48" t="s">
        <v>3</v>
      </c>
      <c r="F92" s="48" t="s">
        <v>3</v>
      </c>
      <c r="G92" s="48" t="s">
        <v>68</v>
      </c>
      <c r="H92" s="48" t="s">
        <v>48</v>
      </c>
      <c r="I92" s="48" t="s">
        <v>480</v>
      </c>
      <c r="J92" s="48" t="s">
        <v>318</v>
      </c>
      <c r="K92" s="48" t="s">
        <v>348</v>
      </c>
      <c r="L92" s="48" t="s">
        <v>122</v>
      </c>
      <c r="M92" s="48" t="s">
        <v>41</v>
      </c>
      <c r="N92" s="49"/>
      <c r="O92" s="48" t="s">
        <v>94</v>
      </c>
      <c r="P92" s="48" t="s">
        <v>481</v>
      </c>
      <c r="Q92" s="48" t="s">
        <v>237</v>
      </c>
      <c r="R92" s="49"/>
      <c r="S92" s="48" t="s">
        <v>45</v>
      </c>
      <c r="T92" s="48" t="s">
        <v>44</v>
      </c>
      <c r="U92" s="49"/>
      <c r="V92" s="48" t="s">
        <v>482</v>
      </c>
    </row>
    <row r="93" spans="1:22" ht="20" hidden="1" customHeight="1" x14ac:dyDescent="0.2">
      <c r="A93" s="46" t="s">
        <v>1511</v>
      </c>
      <c r="B93" s="47" t="s">
        <v>47</v>
      </c>
      <c r="C93" s="48" t="s">
        <v>390</v>
      </c>
      <c r="D93" s="48" t="s">
        <v>1</v>
      </c>
      <c r="E93" s="48" t="s">
        <v>1</v>
      </c>
      <c r="F93" s="48" t="s">
        <v>1</v>
      </c>
      <c r="G93" s="48" t="s">
        <v>63</v>
      </c>
      <c r="H93" s="48" t="s">
        <v>36</v>
      </c>
      <c r="I93" s="48" t="s">
        <v>453</v>
      </c>
      <c r="J93" s="48" t="s">
        <v>318</v>
      </c>
      <c r="K93" s="48" t="s">
        <v>57</v>
      </c>
      <c r="L93" s="48" t="s">
        <v>321</v>
      </c>
      <c r="M93" s="48" t="s">
        <v>41</v>
      </c>
      <c r="N93" s="49"/>
      <c r="O93" s="48" t="s">
        <v>41</v>
      </c>
      <c r="P93" s="49"/>
      <c r="Q93" s="48" t="s">
        <v>237</v>
      </c>
      <c r="R93" s="49"/>
      <c r="S93" s="48" t="s">
        <v>45</v>
      </c>
      <c r="T93" s="48" t="s">
        <v>59</v>
      </c>
      <c r="U93" s="49"/>
      <c r="V93" s="48" t="s">
        <v>483</v>
      </c>
    </row>
    <row r="94" spans="1:22" ht="20" hidden="1" customHeight="1" x14ac:dyDescent="0.2">
      <c r="A94" s="46" t="s">
        <v>1512</v>
      </c>
      <c r="B94" s="47" t="s">
        <v>47</v>
      </c>
      <c r="C94" s="48" t="s">
        <v>316</v>
      </c>
      <c r="D94" s="48" t="s">
        <v>1</v>
      </c>
      <c r="E94" s="48" t="s">
        <v>1</v>
      </c>
      <c r="F94" s="48" t="s">
        <v>1</v>
      </c>
      <c r="G94" s="48" t="s">
        <v>55</v>
      </c>
      <c r="H94" s="48" t="s">
        <v>36</v>
      </c>
      <c r="I94" s="49"/>
      <c r="J94" s="48" t="s">
        <v>324</v>
      </c>
      <c r="K94" s="48" t="s">
        <v>50</v>
      </c>
      <c r="L94" s="48" t="s">
        <v>321</v>
      </c>
      <c r="M94" s="48" t="s">
        <v>41</v>
      </c>
      <c r="N94" s="49"/>
      <c r="O94" s="48" t="s">
        <v>41</v>
      </c>
      <c r="P94" s="49"/>
      <c r="Q94" s="48" t="s">
        <v>237</v>
      </c>
      <c r="R94" s="49"/>
      <c r="S94" s="48" t="s">
        <v>45</v>
      </c>
      <c r="T94" s="48" t="s">
        <v>59</v>
      </c>
      <c r="U94" s="49"/>
      <c r="V94" s="48" t="s">
        <v>484</v>
      </c>
    </row>
    <row r="95" spans="1:22" ht="20" hidden="1" customHeight="1" x14ac:dyDescent="0.2">
      <c r="A95" s="46" t="s">
        <v>1513</v>
      </c>
      <c r="B95" s="47" t="s">
        <v>47</v>
      </c>
      <c r="C95" s="48" t="s">
        <v>390</v>
      </c>
      <c r="D95" s="48" t="s">
        <v>1</v>
      </c>
      <c r="E95" s="48" t="s">
        <v>1</v>
      </c>
      <c r="F95" s="48" t="s">
        <v>1</v>
      </c>
      <c r="G95" s="48" t="s">
        <v>63</v>
      </c>
      <c r="H95" s="48" t="s">
        <v>36</v>
      </c>
      <c r="I95" s="48" t="s">
        <v>103</v>
      </c>
      <c r="J95" s="48" t="s">
        <v>318</v>
      </c>
      <c r="K95" s="48" t="s">
        <v>57</v>
      </c>
      <c r="L95" s="48" t="s">
        <v>321</v>
      </c>
      <c r="M95" s="48" t="s">
        <v>41</v>
      </c>
      <c r="N95" s="49"/>
      <c r="O95" s="48" t="s">
        <v>41</v>
      </c>
      <c r="P95" s="49"/>
      <c r="Q95" s="48" t="s">
        <v>237</v>
      </c>
      <c r="R95" s="49"/>
      <c r="S95" s="48" t="s">
        <v>60</v>
      </c>
      <c r="T95" s="48" t="s">
        <v>59</v>
      </c>
      <c r="U95" s="49"/>
      <c r="V95" s="48" t="s">
        <v>485</v>
      </c>
    </row>
    <row r="96" spans="1:22" ht="20" hidden="1" customHeight="1" x14ac:dyDescent="0.2">
      <c r="A96" s="46" t="s">
        <v>1514</v>
      </c>
      <c r="B96" s="47" t="s">
        <v>47</v>
      </c>
      <c r="C96" s="48" t="s">
        <v>320</v>
      </c>
      <c r="D96" s="48" t="s">
        <v>2</v>
      </c>
      <c r="E96" s="48" t="s">
        <v>1</v>
      </c>
      <c r="F96" s="48" t="s">
        <v>1</v>
      </c>
      <c r="G96" s="48" t="s">
        <v>63</v>
      </c>
      <c r="H96" s="48" t="s">
        <v>36</v>
      </c>
      <c r="I96" s="49"/>
      <c r="J96" s="48" t="s">
        <v>327</v>
      </c>
      <c r="K96" s="48" t="s">
        <v>57</v>
      </c>
      <c r="L96" s="48" t="s">
        <v>321</v>
      </c>
      <c r="M96" s="48" t="s">
        <v>41</v>
      </c>
      <c r="N96" s="49"/>
      <c r="O96" s="48" t="s">
        <v>41</v>
      </c>
      <c r="P96" s="49"/>
      <c r="Q96" s="48" t="s">
        <v>237</v>
      </c>
      <c r="R96" s="49"/>
      <c r="S96" s="48" t="s">
        <v>45</v>
      </c>
      <c r="T96" s="48" t="s">
        <v>44</v>
      </c>
      <c r="U96" s="49"/>
      <c r="V96" s="48" t="s">
        <v>486</v>
      </c>
    </row>
    <row r="97" spans="1:22" ht="20" hidden="1" customHeight="1" x14ac:dyDescent="0.2">
      <c r="A97" s="46" t="s">
        <v>1515</v>
      </c>
      <c r="B97" s="47" t="s">
        <v>33</v>
      </c>
      <c r="C97" s="48" t="s">
        <v>316</v>
      </c>
      <c r="D97" s="48" t="s">
        <v>91</v>
      </c>
      <c r="E97" s="48" t="s">
        <v>3</v>
      </c>
      <c r="F97" s="48" t="s">
        <v>91</v>
      </c>
      <c r="G97" s="48" t="s">
        <v>68</v>
      </c>
      <c r="H97" s="48" t="s">
        <v>48</v>
      </c>
      <c r="I97" s="48" t="s">
        <v>487</v>
      </c>
      <c r="J97" s="48" t="s">
        <v>324</v>
      </c>
      <c r="K97" s="48" t="s">
        <v>348</v>
      </c>
      <c r="L97" s="48" t="s">
        <v>488</v>
      </c>
      <c r="M97" s="48" t="s">
        <v>41</v>
      </c>
      <c r="N97" s="49"/>
      <c r="O97" s="48" t="s">
        <v>41</v>
      </c>
      <c r="P97" s="49"/>
      <c r="Q97" s="48" t="s">
        <v>237</v>
      </c>
      <c r="R97" s="49"/>
      <c r="S97" s="48" t="s">
        <v>348</v>
      </c>
      <c r="T97" s="48" t="s">
        <v>74</v>
      </c>
      <c r="U97" s="49"/>
      <c r="V97" s="48" t="s">
        <v>489</v>
      </c>
    </row>
    <row r="98" spans="1:22" ht="20" hidden="1" customHeight="1" x14ac:dyDescent="0.2">
      <c r="A98" s="46" t="s">
        <v>1516</v>
      </c>
      <c r="B98" s="47" t="s">
        <v>47</v>
      </c>
      <c r="C98" s="48" t="s">
        <v>316</v>
      </c>
      <c r="D98" s="48" t="s">
        <v>1</v>
      </c>
      <c r="E98" s="48" t="s">
        <v>2</v>
      </c>
      <c r="F98" s="48" t="s">
        <v>2</v>
      </c>
      <c r="G98" s="48" t="s">
        <v>63</v>
      </c>
      <c r="H98" s="48" t="s">
        <v>36</v>
      </c>
      <c r="I98" s="49"/>
      <c r="J98" s="48" t="s">
        <v>327</v>
      </c>
      <c r="K98" s="48" t="s">
        <v>50</v>
      </c>
      <c r="L98" s="48" t="s">
        <v>321</v>
      </c>
      <c r="M98" s="48" t="s">
        <v>41</v>
      </c>
      <c r="N98" s="49"/>
      <c r="O98" s="48" t="s">
        <v>41</v>
      </c>
      <c r="P98" s="49"/>
      <c r="Q98" s="48" t="s">
        <v>237</v>
      </c>
      <c r="R98" s="49"/>
      <c r="S98" s="48" t="s">
        <v>60</v>
      </c>
      <c r="T98" s="48" t="s">
        <v>44</v>
      </c>
      <c r="U98" s="49"/>
      <c r="V98" s="48" t="s">
        <v>490</v>
      </c>
    </row>
    <row r="99" spans="1:22" ht="20" hidden="1" customHeight="1" x14ac:dyDescent="0.2">
      <c r="A99" s="46" t="s">
        <v>1517</v>
      </c>
      <c r="B99" s="47" t="s">
        <v>47</v>
      </c>
      <c r="C99" s="48" t="s">
        <v>408</v>
      </c>
      <c r="D99" s="48" t="s">
        <v>1</v>
      </c>
      <c r="E99" s="48" t="s">
        <v>1</v>
      </c>
      <c r="F99" s="48" t="s">
        <v>1</v>
      </c>
      <c r="G99" s="48" t="s">
        <v>55</v>
      </c>
      <c r="H99" s="48" t="s">
        <v>36</v>
      </c>
      <c r="I99" s="48" t="s">
        <v>491</v>
      </c>
      <c r="J99" s="48" t="s">
        <v>327</v>
      </c>
      <c r="K99" s="48" t="s">
        <v>57</v>
      </c>
      <c r="L99" s="48" t="s">
        <v>321</v>
      </c>
      <c r="M99" s="48" t="s">
        <v>41</v>
      </c>
      <c r="N99" s="49"/>
      <c r="O99" s="48" t="s">
        <v>41</v>
      </c>
      <c r="P99" s="49"/>
      <c r="Q99" s="48" t="s">
        <v>237</v>
      </c>
      <c r="R99" s="49"/>
      <c r="S99" s="48" t="s">
        <v>53</v>
      </c>
      <c r="T99" s="48" t="s">
        <v>44</v>
      </c>
      <c r="U99" s="49"/>
      <c r="V99" s="48" t="s">
        <v>492</v>
      </c>
    </row>
    <row r="100" spans="1:22" ht="20" hidden="1" customHeight="1" x14ac:dyDescent="0.2">
      <c r="A100" s="46" t="s">
        <v>1518</v>
      </c>
      <c r="B100" s="47" t="s">
        <v>47</v>
      </c>
      <c r="C100" s="48" t="s">
        <v>323</v>
      </c>
      <c r="D100" s="48" t="s">
        <v>2</v>
      </c>
      <c r="E100" s="48" t="s">
        <v>2</v>
      </c>
      <c r="F100" s="48" t="s">
        <v>2</v>
      </c>
      <c r="G100" s="48" t="s">
        <v>68</v>
      </c>
      <c r="H100" s="48" t="s">
        <v>36</v>
      </c>
      <c r="I100" s="49"/>
      <c r="J100" s="48" t="s">
        <v>324</v>
      </c>
      <c r="K100" s="48" t="s">
        <v>50</v>
      </c>
      <c r="L100" s="48" t="s">
        <v>319</v>
      </c>
      <c r="M100" s="48" t="s">
        <v>41</v>
      </c>
      <c r="N100" s="49"/>
      <c r="O100" s="48" t="s">
        <v>41</v>
      </c>
      <c r="P100" s="49"/>
      <c r="Q100" s="48" t="s">
        <v>237</v>
      </c>
      <c r="R100" s="49"/>
      <c r="S100" s="48" t="s">
        <v>106</v>
      </c>
      <c r="T100" s="48" t="s">
        <v>44</v>
      </c>
      <c r="U100" s="49"/>
      <c r="V100" s="48" t="s">
        <v>493</v>
      </c>
    </row>
    <row r="101" spans="1:22" ht="20" hidden="1" customHeight="1" x14ac:dyDescent="0.2">
      <c r="A101" s="46" t="s">
        <v>1519</v>
      </c>
      <c r="B101" s="47" t="s">
        <v>47</v>
      </c>
      <c r="C101" s="48" t="s">
        <v>316</v>
      </c>
      <c r="D101" s="48" t="s">
        <v>2</v>
      </c>
      <c r="E101" s="48" t="s">
        <v>2</v>
      </c>
      <c r="F101" s="48" t="s">
        <v>2</v>
      </c>
      <c r="G101" s="48" t="s">
        <v>63</v>
      </c>
      <c r="H101" s="48" t="s">
        <v>36</v>
      </c>
      <c r="I101" s="49"/>
      <c r="J101" s="48" t="s">
        <v>318</v>
      </c>
      <c r="K101" s="48" t="s">
        <v>79</v>
      </c>
      <c r="L101" s="48" t="s">
        <v>319</v>
      </c>
      <c r="M101" s="48" t="s">
        <v>41</v>
      </c>
      <c r="N101" s="49"/>
      <c r="O101" s="48" t="s">
        <v>41</v>
      </c>
      <c r="P101" s="49"/>
      <c r="Q101" s="48" t="s">
        <v>237</v>
      </c>
      <c r="R101" s="49"/>
      <c r="S101" s="48" t="s">
        <v>45</v>
      </c>
      <c r="T101" s="48" t="s">
        <v>44</v>
      </c>
      <c r="U101" s="49"/>
      <c r="V101" s="48" t="s">
        <v>494</v>
      </c>
    </row>
    <row r="102" spans="1:22" ht="20" hidden="1" customHeight="1" x14ac:dyDescent="0.2">
      <c r="A102" s="46" t="s">
        <v>1520</v>
      </c>
      <c r="B102" s="47" t="s">
        <v>33</v>
      </c>
      <c r="C102" s="48" t="s">
        <v>323</v>
      </c>
      <c r="D102" s="48" t="s">
        <v>2</v>
      </c>
      <c r="E102" s="48" t="s">
        <v>2</v>
      </c>
      <c r="F102" s="48" t="s">
        <v>2</v>
      </c>
      <c r="G102" s="48" t="s">
        <v>63</v>
      </c>
      <c r="H102" s="48" t="s">
        <v>36</v>
      </c>
      <c r="I102" s="48" t="s">
        <v>495</v>
      </c>
      <c r="J102" s="48" t="s">
        <v>324</v>
      </c>
      <c r="K102" s="48" t="s">
        <v>57</v>
      </c>
      <c r="L102" s="48" t="s">
        <v>321</v>
      </c>
      <c r="M102" s="48" t="s">
        <v>41</v>
      </c>
      <c r="N102" s="49"/>
      <c r="O102" s="48" t="s">
        <v>41</v>
      </c>
      <c r="P102" s="49"/>
      <c r="Q102" s="48" t="s">
        <v>237</v>
      </c>
      <c r="R102" s="49"/>
      <c r="S102" s="48" t="s">
        <v>348</v>
      </c>
      <c r="T102" s="48" t="s">
        <v>44</v>
      </c>
      <c r="U102" s="49"/>
      <c r="V102" s="48" t="s">
        <v>496</v>
      </c>
    </row>
    <row r="103" spans="1:22" ht="20" hidden="1" customHeight="1" x14ac:dyDescent="0.2">
      <c r="A103" s="46" t="s">
        <v>1521</v>
      </c>
      <c r="B103" s="47" t="s">
        <v>47</v>
      </c>
      <c r="C103" s="48" t="s">
        <v>323</v>
      </c>
      <c r="D103" s="48" t="s">
        <v>2</v>
      </c>
      <c r="E103" s="48" t="s">
        <v>2</v>
      </c>
      <c r="F103" s="48" t="s">
        <v>3</v>
      </c>
      <c r="G103" s="48" t="s">
        <v>55</v>
      </c>
      <c r="H103" s="48" t="s">
        <v>36</v>
      </c>
      <c r="I103" s="49"/>
      <c r="J103" s="48" t="s">
        <v>327</v>
      </c>
      <c r="K103" s="48" t="s">
        <v>50</v>
      </c>
      <c r="L103" s="48" t="s">
        <v>277</v>
      </c>
      <c r="M103" s="48" t="s">
        <v>41</v>
      </c>
      <c r="N103" s="49"/>
      <c r="O103" s="48" t="s">
        <v>94</v>
      </c>
      <c r="P103" s="48" t="s">
        <v>497</v>
      </c>
      <c r="Q103" s="48" t="s">
        <v>237</v>
      </c>
      <c r="R103" s="49"/>
      <c r="S103" s="48" t="s">
        <v>45</v>
      </c>
      <c r="T103" s="48" t="s">
        <v>44</v>
      </c>
      <c r="U103" s="49"/>
      <c r="V103" s="48" t="s">
        <v>447</v>
      </c>
    </row>
    <row r="104" spans="1:22" ht="20" hidden="1" customHeight="1" x14ac:dyDescent="0.2">
      <c r="A104" s="46" t="s">
        <v>1522</v>
      </c>
      <c r="B104" s="47" t="s">
        <v>33</v>
      </c>
      <c r="C104" s="48" t="s">
        <v>326</v>
      </c>
      <c r="D104" s="48" t="s">
        <v>2</v>
      </c>
      <c r="E104" s="48" t="s">
        <v>2</v>
      </c>
      <c r="F104" s="48" t="s">
        <v>3</v>
      </c>
      <c r="G104" s="48" t="s">
        <v>68</v>
      </c>
      <c r="H104" s="48" t="s">
        <v>48</v>
      </c>
      <c r="I104" s="48" t="s">
        <v>498</v>
      </c>
      <c r="J104" s="48" t="s">
        <v>324</v>
      </c>
      <c r="K104" s="48" t="s">
        <v>399</v>
      </c>
      <c r="L104" s="48" t="s">
        <v>321</v>
      </c>
      <c r="M104" s="48" t="s">
        <v>94</v>
      </c>
      <c r="N104" s="48" t="s">
        <v>499</v>
      </c>
      <c r="O104" s="48" t="s">
        <v>94</v>
      </c>
      <c r="P104" s="48" t="s">
        <v>499</v>
      </c>
      <c r="Q104" s="48" t="s">
        <v>94</v>
      </c>
      <c r="R104" s="48" t="s">
        <v>500</v>
      </c>
      <c r="S104" s="48" t="s">
        <v>45</v>
      </c>
      <c r="T104" s="48" t="s">
        <v>74</v>
      </c>
      <c r="U104" s="49"/>
      <c r="V104" s="48" t="s">
        <v>501</v>
      </c>
    </row>
    <row r="105" spans="1:22" ht="20" hidden="1" customHeight="1" x14ac:dyDescent="0.2">
      <c r="A105" s="46" t="s">
        <v>1523</v>
      </c>
      <c r="B105" s="47" t="s">
        <v>47</v>
      </c>
      <c r="C105" s="48" t="s">
        <v>316</v>
      </c>
      <c r="D105" s="48" t="s">
        <v>1</v>
      </c>
      <c r="E105" s="48" t="s">
        <v>1</v>
      </c>
      <c r="F105" s="48" t="s">
        <v>2</v>
      </c>
      <c r="G105" s="48" t="s">
        <v>63</v>
      </c>
      <c r="H105" s="48" t="s">
        <v>36</v>
      </c>
      <c r="I105" s="49"/>
      <c r="J105" s="48" t="s">
        <v>318</v>
      </c>
      <c r="K105" s="48" t="s">
        <v>57</v>
      </c>
      <c r="L105" s="48" t="s">
        <v>321</v>
      </c>
      <c r="M105" s="48" t="s">
        <v>41</v>
      </c>
      <c r="N105" s="49"/>
      <c r="O105" s="48" t="s">
        <v>41</v>
      </c>
      <c r="P105" s="49"/>
      <c r="Q105" s="48" t="s">
        <v>237</v>
      </c>
      <c r="R105" s="49"/>
      <c r="S105" s="48" t="s">
        <v>45</v>
      </c>
      <c r="T105" s="48" t="s">
        <v>44</v>
      </c>
      <c r="U105" s="49"/>
      <c r="V105" s="48" t="s">
        <v>502</v>
      </c>
    </row>
    <row r="106" spans="1:22" ht="20" hidden="1" customHeight="1" x14ac:dyDescent="0.2">
      <c r="A106" s="46" t="s">
        <v>1524</v>
      </c>
      <c r="B106" s="47" t="s">
        <v>47</v>
      </c>
      <c r="C106" s="48" t="s">
        <v>316</v>
      </c>
      <c r="D106" s="48" t="s">
        <v>2</v>
      </c>
      <c r="E106" s="48" t="s">
        <v>2</v>
      </c>
      <c r="F106" s="48" t="s">
        <v>2</v>
      </c>
      <c r="G106" s="48" t="s">
        <v>63</v>
      </c>
      <c r="H106" s="48" t="s">
        <v>36</v>
      </c>
      <c r="I106" s="49"/>
      <c r="J106" s="48" t="s">
        <v>324</v>
      </c>
      <c r="K106" s="48" t="s">
        <v>252</v>
      </c>
      <c r="L106" s="48" t="s">
        <v>321</v>
      </c>
      <c r="M106" s="48" t="s">
        <v>41</v>
      </c>
      <c r="N106" s="49"/>
      <c r="O106" s="48" t="s">
        <v>41</v>
      </c>
      <c r="P106" s="49"/>
      <c r="Q106" s="48" t="s">
        <v>237</v>
      </c>
      <c r="R106" s="49"/>
      <c r="S106" s="48" t="s">
        <v>60</v>
      </c>
      <c r="T106" s="48" t="s">
        <v>44</v>
      </c>
      <c r="U106" s="49"/>
      <c r="V106" s="48" t="s">
        <v>503</v>
      </c>
    </row>
    <row r="107" spans="1:22" ht="20" hidden="1" customHeight="1" x14ac:dyDescent="0.2">
      <c r="A107" s="46" t="s">
        <v>1525</v>
      </c>
      <c r="B107" s="47" t="s">
        <v>33</v>
      </c>
      <c r="C107" s="48" t="s">
        <v>323</v>
      </c>
      <c r="D107" s="48" t="s">
        <v>3</v>
      </c>
      <c r="E107" s="48" t="s">
        <v>3</v>
      </c>
      <c r="F107" s="48" t="s">
        <v>3</v>
      </c>
      <c r="G107" s="48" t="s">
        <v>63</v>
      </c>
      <c r="H107" s="48" t="s">
        <v>36</v>
      </c>
      <c r="I107" s="48" t="s">
        <v>94</v>
      </c>
      <c r="J107" s="48" t="s">
        <v>318</v>
      </c>
      <c r="K107" s="48" t="s">
        <v>330</v>
      </c>
      <c r="L107" s="48" t="s">
        <v>319</v>
      </c>
      <c r="M107" s="48" t="s">
        <v>94</v>
      </c>
      <c r="N107" s="48" t="s">
        <v>504</v>
      </c>
      <c r="O107" s="48" t="s">
        <v>94</v>
      </c>
      <c r="P107" s="48" t="s">
        <v>505</v>
      </c>
      <c r="Q107" s="48" t="s">
        <v>237</v>
      </c>
      <c r="R107" s="49"/>
      <c r="S107" s="48" t="s">
        <v>106</v>
      </c>
      <c r="T107" s="48" t="s">
        <v>74</v>
      </c>
      <c r="U107" s="49"/>
      <c r="V107" s="48" t="s">
        <v>506</v>
      </c>
    </row>
    <row r="108" spans="1:22" ht="20" hidden="1" customHeight="1" x14ac:dyDescent="0.2">
      <c r="A108" s="46" t="s">
        <v>1526</v>
      </c>
      <c r="B108" s="47" t="s">
        <v>47</v>
      </c>
      <c r="C108" s="48" t="s">
        <v>316</v>
      </c>
      <c r="D108" s="48" t="s">
        <v>3</v>
      </c>
      <c r="E108" s="48" t="s">
        <v>3</v>
      </c>
      <c r="F108" s="48" t="s">
        <v>3</v>
      </c>
      <c r="G108" s="48" t="s">
        <v>68</v>
      </c>
      <c r="H108" s="48" t="s">
        <v>36</v>
      </c>
      <c r="I108" s="49"/>
      <c r="J108" s="48" t="s">
        <v>324</v>
      </c>
      <c r="K108" s="48" t="s">
        <v>50</v>
      </c>
      <c r="L108" s="48" t="s">
        <v>319</v>
      </c>
      <c r="M108" s="48" t="s">
        <v>41</v>
      </c>
      <c r="N108" s="49"/>
      <c r="O108" s="48" t="s">
        <v>41</v>
      </c>
      <c r="P108" s="49"/>
      <c r="Q108" s="48" t="s">
        <v>237</v>
      </c>
      <c r="R108" s="49"/>
      <c r="S108" s="48" t="s">
        <v>45</v>
      </c>
      <c r="T108" s="48" t="s">
        <v>44</v>
      </c>
      <c r="U108" s="49"/>
      <c r="V108" s="48" t="s">
        <v>507</v>
      </c>
    </row>
    <row r="109" spans="1:22" ht="20" hidden="1" customHeight="1" x14ac:dyDescent="0.2">
      <c r="A109" s="46" t="s">
        <v>1527</v>
      </c>
      <c r="B109" s="47" t="s">
        <v>47</v>
      </c>
      <c r="C109" s="48" t="s">
        <v>340</v>
      </c>
      <c r="D109" s="48" t="s">
        <v>2</v>
      </c>
      <c r="E109" s="48" t="s">
        <v>2</v>
      </c>
      <c r="F109" s="48" t="s">
        <v>1</v>
      </c>
      <c r="G109" s="48" t="s">
        <v>63</v>
      </c>
      <c r="H109" s="48" t="s">
        <v>36</v>
      </c>
      <c r="I109" s="49"/>
      <c r="J109" s="48" t="s">
        <v>324</v>
      </c>
      <c r="K109" s="48" t="s">
        <v>330</v>
      </c>
      <c r="L109" s="48" t="s">
        <v>319</v>
      </c>
      <c r="M109" s="48" t="s">
        <v>41</v>
      </c>
      <c r="N109" s="49"/>
      <c r="O109" s="48" t="s">
        <v>41</v>
      </c>
      <c r="P109" s="49"/>
      <c r="Q109" s="48" t="s">
        <v>41</v>
      </c>
      <c r="R109" s="49"/>
      <c r="S109" s="48" t="s">
        <v>45</v>
      </c>
      <c r="T109" s="48" t="s">
        <v>44</v>
      </c>
      <c r="U109" s="49"/>
      <c r="V109" s="48" t="s">
        <v>508</v>
      </c>
    </row>
    <row r="110" spans="1:22" ht="44" hidden="1" customHeight="1" x14ac:dyDescent="0.2">
      <c r="A110" s="46" t="s">
        <v>1528</v>
      </c>
      <c r="B110" s="47" t="s">
        <v>33</v>
      </c>
      <c r="C110" s="48" t="s">
        <v>316</v>
      </c>
      <c r="D110" s="48" t="s">
        <v>2</v>
      </c>
      <c r="E110" s="48" t="s">
        <v>2</v>
      </c>
      <c r="F110" s="48" t="s">
        <v>2</v>
      </c>
      <c r="G110" s="48" t="s">
        <v>63</v>
      </c>
      <c r="H110" s="48" t="s">
        <v>36</v>
      </c>
      <c r="I110" s="49"/>
      <c r="J110" s="48" t="s">
        <v>318</v>
      </c>
      <c r="K110" s="48" t="s">
        <v>348</v>
      </c>
      <c r="L110" s="48" t="s">
        <v>321</v>
      </c>
      <c r="M110" s="48" t="s">
        <v>41</v>
      </c>
      <c r="N110" s="49"/>
      <c r="O110" s="48" t="s">
        <v>41</v>
      </c>
      <c r="P110" s="49"/>
      <c r="Q110" s="48" t="s">
        <v>237</v>
      </c>
      <c r="R110" s="49"/>
      <c r="S110" s="48" t="s">
        <v>348</v>
      </c>
      <c r="T110" s="48" t="s">
        <v>74</v>
      </c>
      <c r="U110" s="49"/>
      <c r="V110" s="50" t="s">
        <v>509</v>
      </c>
    </row>
    <row r="111" spans="1:22" ht="20" hidden="1" customHeight="1" x14ac:dyDescent="0.2">
      <c r="A111" s="46" t="s">
        <v>1529</v>
      </c>
      <c r="B111" s="47" t="s">
        <v>33</v>
      </c>
      <c r="C111" s="48" t="s">
        <v>316</v>
      </c>
      <c r="D111" s="48" t="s">
        <v>2</v>
      </c>
      <c r="E111" s="48" t="s">
        <v>2</v>
      </c>
      <c r="F111" s="48" t="s">
        <v>2</v>
      </c>
      <c r="G111" s="48" t="s">
        <v>63</v>
      </c>
      <c r="H111" s="48" t="s">
        <v>36</v>
      </c>
      <c r="I111" s="49"/>
      <c r="J111" s="48" t="s">
        <v>318</v>
      </c>
      <c r="K111" s="48" t="s">
        <v>348</v>
      </c>
      <c r="L111" s="48" t="s">
        <v>321</v>
      </c>
      <c r="M111" s="48" t="s">
        <v>41</v>
      </c>
      <c r="N111" s="49"/>
      <c r="O111" s="48" t="s">
        <v>41</v>
      </c>
      <c r="P111" s="49"/>
      <c r="Q111" s="48" t="s">
        <v>237</v>
      </c>
      <c r="R111" s="49"/>
      <c r="S111" s="48" t="s">
        <v>348</v>
      </c>
      <c r="T111" s="48" t="s">
        <v>74</v>
      </c>
      <c r="U111" s="49"/>
      <c r="V111" s="48" t="s">
        <v>510</v>
      </c>
    </row>
    <row r="112" spans="1:22" ht="20" hidden="1" customHeight="1" x14ac:dyDescent="0.2">
      <c r="A112" s="46" t="s">
        <v>1530</v>
      </c>
      <c r="B112" s="47" t="s">
        <v>33</v>
      </c>
      <c r="C112" s="48" t="s">
        <v>316</v>
      </c>
      <c r="D112" s="48" t="s">
        <v>2</v>
      </c>
      <c r="E112" s="48" t="s">
        <v>2</v>
      </c>
      <c r="F112" s="48" t="s">
        <v>2</v>
      </c>
      <c r="G112" s="48" t="s">
        <v>63</v>
      </c>
      <c r="H112" s="48" t="s">
        <v>36</v>
      </c>
      <c r="I112" s="49"/>
      <c r="J112" s="48" t="s">
        <v>318</v>
      </c>
      <c r="K112" s="48" t="s">
        <v>348</v>
      </c>
      <c r="L112" s="48" t="s">
        <v>321</v>
      </c>
      <c r="M112" s="48" t="s">
        <v>41</v>
      </c>
      <c r="N112" s="49"/>
      <c r="O112" s="48" t="s">
        <v>41</v>
      </c>
      <c r="P112" s="49"/>
      <c r="Q112" s="48" t="s">
        <v>237</v>
      </c>
      <c r="R112" s="49"/>
      <c r="S112" s="48" t="s">
        <v>348</v>
      </c>
      <c r="T112" s="48" t="s">
        <v>74</v>
      </c>
      <c r="U112" s="49"/>
      <c r="V112" s="48" t="s">
        <v>511</v>
      </c>
    </row>
    <row r="113" spans="1:22" ht="20" hidden="1" customHeight="1" x14ac:dyDescent="0.2">
      <c r="A113" s="46" t="s">
        <v>1531</v>
      </c>
      <c r="B113" s="47" t="s">
        <v>47</v>
      </c>
      <c r="C113" s="48" t="s">
        <v>316</v>
      </c>
      <c r="D113" s="48" t="s">
        <v>1</v>
      </c>
      <c r="E113" s="48" t="s">
        <v>1</v>
      </c>
      <c r="F113" s="48" t="s">
        <v>1</v>
      </c>
      <c r="G113" s="48" t="s">
        <v>55</v>
      </c>
      <c r="H113" s="48" t="s">
        <v>36</v>
      </c>
      <c r="I113" s="49"/>
      <c r="J113" s="48" t="s">
        <v>324</v>
      </c>
      <c r="K113" s="48" t="s">
        <v>353</v>
      </c>
      <c r="L113" s="48" t="s">
        <v>321</v>
      </c>
      <c r="M113" s="48" t="s">
        <v>41</v>
      </c>
      <c r="N113" s="49"/>
      <c r="O113" s="48" t="s">
        <v>41</v>
      </c>
      <c r="P113" s="49"/>
      <c r="Q113" s="48" t="s">
        <v>237</v>
      </c>
      <c r="R113" s="49"/>
      <c r="S113" s="48" t="s">
        <v>60</v>
      </c>
      <c r="T113" s="48" t="s">
        <v>44</v>
      </c>
      <c r="U113" s="49"/>
      <c r="V113" s="48" t="s">
        <v>512</v>
      </c>
    </row>
    <row r="114" spans="1:22" ht="20" hidden="1" customHeight="1" x14ac:dyDescent="0.2">
      <c r="A114" s="46" t="s">
        <v>1532</v>
      </c>
      <c r="B114" s="47" t="s">
        <v>47</v>
      </c>
      <c r="C114" s="48" t="s">
        <v>316</v>
      </c>
      <c r="D114" s="48" t="s">
        <v>2</v>
      </c>
      <c r="E114" s="48" t="s">
        <v>3</v>
      </c>
      <c r="F114" s="48" t="s">
        <v>2</v>
      </c>
      <c r="G114" s="48" t="s">
        <v>55</v>
      </c>
      <c r="H114" s="48" t="s">
        <v>36</v>
      </c>
      <c r="I114" s="49"/>
      <c r="J114" s="48" t="s">
        <v>324</v>
      </c>
      <c r="K114" s="48" t="s">
        <v>353</v>
      </c>
      <c r="L114" s="48" t="s">
        <v>335</v>
      </c>
      <c r="M114" s="48" t="s">
        <v>41</v>
      </c>
      <c r="N114" s="49"/>
      <c r="O114" s="48" t="s">
        <v>41</v>
      </c>
      <c r="P114" s="49"/>
      <c r="Q114" s="48" t="s">
        <v>237</v>
      </c>
      <c r="R114" s="49"/>
      <c r="S114" s="48" t="s">
        <v>53</v>
      </c>
      <c r="T114" s="48" t="s">
        <v>44</v>
      </c>
      <c r="U114" s="49"/>
      <c r="V114" s="48" t="s">
        <v>513</v>
      </c>
    </row>
    <row r="115" spans="1:22" ht="32" hidden="1" customHeight="1" x14ac:dyDescent="0.2">
      <c r="A115" s="46" t="s">
        <v>1533</v>
      </c>
      <c r="B115" s="47" t="s">
        <v>47</v>
      </c>
      <c r="C115" s="48" t="s">
        <v>323</v>
      </c>
      <c r="D115" s="48" t="s">
        <v>2</v>
      </c>
      <c r="E115" s="48" t="s">
        <v>3</v>
      </c>
      <c r="F115" s="48" t="s">
        <v>3</v>
      </c>
      <c r="G115" s="48" t="s">
        <v>35</v>
      </c>
      <c r="H115" s="48" t="s">
        <v>48</v>
      </c>
      <c r="I115" s="49"/>
      <c r="J115" s="48" t="s">
        <v>318</v>
      </c>
      <c r="K115" s="48" t="s">
        <v>399</v>
      </c>
      <c r="L115" s="48" t="s">
        <v>319</v>
      </c>
      <c r="M115" s="48" t="s">
        <v>41</v>
      </c>
      <c r="N115" s="49"/>
      <c r="O115" s="48" t="s">
        <v>41</v>
      </c>
      <c r="P115" s="49"/>
      <c r="Q115" s="48" t="s">
        <v>237</v>
      </c>
      <c r="R115" s="49"/>
      <c r="S115" s="48" t="s">
        <v>53</v>
      </c>
      <c r="T115" s="48" t="s">
        <v>44</v>
      </c>
      <c r="U115" s="49"/>
      <c r="V115" s="50" t="s">
        <v>514</v>
      </c>
    </row>
    <row r="116" spans="1:22" ht="20" hidden="1" customHeight="1" x14ac:dyDescent="0.2">
      <c r="A116" s="46" t="s">
        <v>1534</v>
      </c>
      <c r="B116" s="47" t="s">
        <v>47</v>
      </c>
      <c r="C116" s="48" t="s">
        <v>316</v>
      </c>
      <c r="D116" s="48" t="s">
        <v>1</v>
      </c>
      <c r="E116" s="48" t="s">
        <v>1</v>
      </c>
      <c r="F116" s="48" t="s">
        <v>1</v>
      </c>
      <c r="G116" s="48" t="s">
        <v>63</v>
      </c>
      <c r="H116" s="48" t="s">
        <v>36</v>
      </c>
      <c r="I116" s="49"/>
      <c r="J116" s="48" t="s">
        <v>327</v>
      </c>
      <c r="K116" s="48" t="s">
        <v>348</v>
      </c>
      <c r="L116" s="48" t="s">
        <v>321</v>
      </c>
      <c r="M116" s="48" t="s">
        <v>41</v>
      </c>
      <c r="N116" s="49"/>
      <c r="O116" s="48" t="s">
        <v>41</v>
      </c>
      <c r="P116" s="49"/>
      <c r="Q116" s="48" t="s">
        <v>237</v>
      </c>
      <c r="R116" s="49"/>
      <c r="S116" s="48" t="s">
        <v>348</v>
      </c>
      <c r="T116" s="48" t="s">
        <v>44</v>
      </c>
      <c r="U116" s="49"/>
      <c r="V116" s="48" t="s">
        <v>515</v>
      </c>
    </row>
    <row r="117" spans="1:22" ht="20" hidden="1" customHeight="1" x14ac:dyDescent="0.2">
      <c r="A117" s="46" t="s">
        <v>1535</v>
      </c>
      <c r="B117" s="47" t="s">
        <v>33</v>
      </c>
      <c r="C117" s="48" t="s">
        <v>408</v>
      </c>
      <c r="D117" s="48" t="s">
        <v>3</v>
      </c>
      <c r="E117" s="48" t="s">
        <v>3</v>
      </c>
      <c r="F117" s="48" t="s">
        <v>2</v>
      </c>
      <c r="G117" s="48" t="s">
        <v>35</v>
      </c>
      <c r="H117" s="48" t="s">
        <v>48</v>
      </c>
      <c r="I117" s="49"/>
      <c r="J117" s="48" t="s">
        <v>324</v>
      </c>
      <c r="K117" s="48" t="s">
        <v>348</v>
      </c>
      <c r="L117" s="48" t="s">
        <v>319</v>
      </c>
      <c r="M117" s="48" t="s">
        <v>41</v>
      </c>
      <c r="N117" s="49"/>
      <c r="O117" s="48" t="s">
        <v>41</v>
      </c>
      <c r="P117" s="49"/>
      <c r="Q117" s="48" t="s">
        <v>237</v>
      </c>
      <c r="R117" s="49"/>
      <c r="S117" s="48" t="s">
        <v>45</v>
      </c>
      <c r="T117" s="48" t="s">
        <v>44</v>
      </c>
      <c r="U117" s="49"/>
      <c r="V117" s="48" t="s">
        <v>516</v>
      </c>
    </row>
    <row r="118" spans="1:22" ht="20" hidden="1" customHeight="1" x14ac:dyDescent="0.2">
      <c r="A118" s="46" t="s">
        <v>1536</v>
      </c>
      <c r="B118" s="47" t="s">
        <v>47</v>
      </c>
      <c r="C118" s="48" t="s">
        <v>316</v>
      </c>
      <c r="D118" s="48" t="s">
        <v>1</v>
      </c>
      <c r="E118" s="48" t="s">
        <v>1</v>
      </c>
      <c r="F118" s="48" t="s">
        <v>1</v>
      </c>
      <c r="G118" s="48" t="s">
        <v>55</v>
      </c>
      <c r="H118" s="48" t="s">
        <v>36</v>
      </c>
      <c r="I118" s="49"/>
      <c r="J118" s="48" t="s">
        <v>318</v>
      </c>
      <c r="K118" s="48" t="s">
        <v>57</v>
      </c>
      <c r="L118" s="48" t="s">
        <v>321</v>
      </c>
      <c r="M118" s="48" t="s">
        <v>41</v>
      </c>
      <c r="N118" s="49"/>
      <c r="O118" s="48" t="s">
        <v>41</v>
      </c>
      <c r="P118" s="49"/>
      <c r="Q118" s="48" t="s">
        <v>237</v>
      </c>
      <c r="R118" s="49"/>
      <c r="S118" s="48" t="s">
        <v>60</v>
      </c>
      <c r="T118" s="48" t="s">
        <v>44</v>
      </c>
      <c r="U118" s="49"/>
      <c r="V118" s="48" t="s">
        <v>517</v>
      </c>
    </row>
    <row r="119" spans="1:22" ht="20" hidden="1" customHeight="1" x14ac:dyDescent="0.2">
      <c r="A119" s="46" t="s">
        <v>1537</v>
      </c>
      <c r="B119" s="47" t="s">
        <v>47</v>
      </c>
      <c r="C119" s="48" t="s">
        <v>316</v>
      </c>
      <c r="D119" s="48" t="s">
        <v>91</v>
      </c>
      <c r="E119" s="48" t="s">
        <v>91</v>
      </c>
      <c r="F119" s="48" t="s">
        <v>91</v>
      </c>
      <c r="G119" s="48" t="s">
        <v>35</v>
      </c>
      <c r="H119" s="48" t="s">
        <v>36</v>
      </c>
      <c r="I119" s="49"/>
      <c r="J119" s="48" t="s">
        <v>318</v>
      </c>
      <c r="K119" s="48" t="s">
        <v>252</v>
      </c>
      <c r="L119" s="48" t="s">
        <v>319</v>
      </c>
      <c r="M119" s="48" t="s">
        <v>41</v>
      </c>
      <c r="N119" s="49"/>
      <c r="O119" s="48" t="s">
        <v>41</v>
      </c>
      <c r="P119" s="49"/>
      <c r="Q119" s="48" t="s">
        <v>237</v>
      </c>
      <c r="R119" s="49"/>
      <c r="S119" s="48" t="s">
        <v>45</v>
      </c>
      <c r="T119" s="48" t="s">
        <v>59</v>
      </c>
      <c r="U119" s="49"/>
      <c r="V119" s="48" t="s">
        <v>103</v>
      </c>
    </row>
    <row r="120" spans="1:22" ht="20" hidden="1" customHeight="1" x14ac:dyDescent="0.2">
      <c r="A120" s="46" t="s">
        <v>1538</v>
      </c>
      <c r="B120" s="47" t="s">
        <v>47</v>
      </c>
      <c r="C120" s="48" t="s">
        <v>316</v>
      </c>
      <c r="D120" s="48" t="s">
        <v>91</v>
      </c>
      <c r="E120" s="48" t="s">
        <v>91</v>
      </c>
      <c r="F120" s="48" t="s">
        <v>3</v>
      </c>
      <c r="G120" s="48" t="s">
        <v>68</v>
      </c>
      <c r="H120" s="48" t="s">
        <v>48</v>
      </c>
      <c r="I120" s="48" t="s">
        <v>518</v>
      </c>
      <c r="J120" s="48" t="s">
        <v>318</v>
      </c>
      <c r="K120" s="48" t="s">
        <v>353</v>
      </c>
      <c r="L120" s="48" t="s">
        <v>277</v>
      </c>
      <c r="M120" s="48" t="s">
        <v>41</v>
      </c>
      <c r="N120" s="49"/>
      <c r="O120" s="48" t="s">
        <v>41</v>
      </c>
      <c r="P120" s="49"/>
      <c r="Q120" s="48" t="s">
        <v>237</v>
      </c>
      <c r="R120" s="49"/>
      <c r="S120" s="48" t="s">
        <v>53</v>
      </c>
      <c r="T120" s="48" t="s">
        <v>74</v>
      </c>
      <c r="U120" s="49"/>
      <c r="V120" s="48" t="s">
        <v>519</v>
      </c>
    </row>
    <row r="121" spans="1:22" ht="20" hidden="1" customHeight="1" x14ac:dyDescent="0.2">
      <c r="A121" s="46" t="s">
        <v>1539</v>
      </c>
      <c r="B121" s="47" t="s">
        <v>33</v>
      </c>
      <c r="C121" s="48" t="s">
        <v>316</v>
      </c>
      <c r="D121" s="48" t="s">
        <v>1</v>
      </c>
      <c r="E121" s="48" t="s">
        <v>1</v>
      </c>
      <c r="F121" s="48" t="s">
        <v>1</v>
      </c>
      <c r="G121" s="48" t="s">
        <v>63</v>
      </c>
      <c r="H121" s="48" t="s">
        <v>36</v>
      </c>
      <c r="I121" s="49"/>
      <c r="J121" s="48" t="s">
        <v>327</v>
      </c>
      <c r="K121" s="48" t="s">
        <v>57</v>
      </c>
      <c r="L121" s="48" t="s">
        <v>321</v>
      </c>
      <c r="M121" s="48" t="s">
        <v>41</v>
      </c>
      <c r="N121" s="49"/>
      <c r="O121" s="48" t="s">
        <v>41</v>
      </c>
      <c r="P121" s="49"/>
      <c r="Q121" s="48" t="s">
        <v>237</v>
      </c>
      <c r="R121" s="49"/>
      <c r="S121" s="48" t="s">
        <v>60</v>
      </c>
      <c r="T121" s="48" t="s">
        <v>59</v>
      </c>
      <c r="U121" s="49"/>
      <c r="V121" s="48" t="s">
        <v>520</v>
      </c>
    </row>
    <row r="122" spans="1:22" ht="20" hidden="1" customHeight="1" x14ac:dyDescent="0.2">
      <c r="A122" s="46" t="s">
        <v>1540</v>
      </c>
      <c r="B122" s="47" t="s">
        <v>33</v>
      </c>
      <c r="C122" s="48" t="s">
        <v>408</v>
      </c>
      <c r="D122" s="48" t="s">
        <v>2</v>
      </c>
      <c r="E122" s="48" t="s">
        <v>2</v>
      </c>
      <c r="F122" s="48" t="s">
        <v>2</v>
      </c>
      <c r="G122" s="48" t="s">
        <v>63</v>
      </c>
      <c r="H122" s="48" t="s">
        <v>36</v>
      </c>
      <c r="I122" s="49"/>
      <c r="J122" s="48" t="s">
        <v>327</v>
      </c>
      <c r="K122" s="48" t="s">
        <v>57</v>
      </c>
      <c r="L122" s="48" t="s">
        <v>321</v>
      </c>
      <c r="M122" s="48" t="s">
        <v>41</v>
      </c>
      <c r="N122" s="49"/>
      <c r="O122" s="48" t="s">
        <v>41</v>
      </c>
      <c r="P122" s="49"/>
      <c r="Q122" s="48" t="s">
        <v>237</v>
      </c>
      <c r="R122" s="49"/>
      <c r="S122" s="48" t="s">
        <v>106</v>
      </c>
      <c r="T122" s="48" t="s">
        <v>44</v>
      </c>
      <c r="U122" s="49"/>
      <c r="V122" s="48" t="s">
        <v>521</v>
      </c>
    </row>
    <row r="123" spans="1:22" ht="20" hidden="1" customHeight="1" x14ac:dyDescent="0.2">
      <c r="A123" s="46" t="s">
        <v>1541</v>
      </c>
      <c r="B123" s="47" t="s">
        <v>47</v>
      </c>
      <c r="C123" s="48" t="s">
        <v>408</v>
      </c>
      <c r="D123" s="48" t="s">
        <v>3</v>
      </c>
      <c r="E123" s="48" t="s">
        <v>3</v>
      </c>
      <c r="F123" s="48" t="s">
        <v>3</v>
      </c>
      <c r="G123" s="48" t="s">
        <v>55</v>
      </c>
      <c r="H123" s="48" t="s">
        <v>36</v>
      </c>
      <c r="I123" s="49"/>
      <c r="J123" s="48" t="s">
        <v>318</v>
      </c>
      <c r="K123" s="48" t="s">
        <v>330</v>
      </c>
      <c r="L123" s="48" t="s">
        <v>122</v>
      </c>
      <c r="M123" s="48" t="s">
        <v>41</v>
      </c>
      <c r="N123" s="49"/>
      <c r="O123" s="48" t="s">
        <v>41</v>
      </c>
      <c r="P123" s="49"/>
      <c r="Q123" s="48" t="s">
        <v>94</v>
      </c>
      <c r="R123" s="49"/>
      <c r="S123" s="48" t="s">
        <v>45</v>
      </c>
      <c r="T123" s="48" t="s">
        <v>59</v>
      </c>
      <c r="U123" s="49"/>
      <c r="V123" s="48" t="s">
        <v>94</v>
      </c>
    </row>
    <row r="124" spans="1:22" ht="20" hidden="1" customHeight="1" x14ac:dyDescent="0.2">
      <c r="A124" s="46" t="s">
        <v>1542</v>
      </c>
      <c r="B124" s="47" t="s">
        <v>47</v>
      </c>
      <c r="C124" s="48" t="s">
        <v>408</v>
      </c>
      <c r="D124" s="48" t="s">
        <v>1</v>
      </c>
      <c r="E124" s="48" t="s">
        <v>1</v>
      </c>
      <c r="F124" s="48" t="s">
        <v>1</v>
      </c>
      <c r="G124" s="48" t="s">
        <v>68</v>
      </c>
      <c r="H124" s="48" t="s">
        <v>36</v>
      </c>
      <c r="I124" s="49"/>
      <c r="J124" s="48" t="s">
        <v>318</v>
      </c>
      <c r="K124" s="48" t="s">
        <v>353</v>
      </c>
      <c r="L124" s="48" t="s">
        <v>319</v>
      </c>
      <c r="M124" s="48" t="s">
        <v>41</v>
      </c>
      <c r="N124" s="49"/>
      <c r="O124" s="48" t="s">
        <v>41</v>
      </c>
      <c r="P124" s="49"/>
      <c r="Q124" s="48" t="s">
        <v>237</v>
      </c>
      <c r="R124" s="49"/>
      <c r="S124" s="48" t="s">
        <v>45</v>
      </c>
      <c r="T124" s="48" t="s">
        <v>44</v>
      </c>
      <c r="U124" s="49"/>
      <c r="V124" s="48" t="s">
        <v>522</v>
      </c>
    </row>
    <row r="125" spans="1:22" ht="20" hidden="1" customHeight="1" x14ac:dyDescent="0.2">
      <c r="A125" s="46" t="s">
        <v>1543</v>
      </c>
      <c r="B125" s="47" t="s">
        <v>47</v>
      </c>
      <c r="C125" s="48" t="s">
        <v>408</v>
      </c>
      <c r="D125" s="48" t="s">
        <v>2</v>
      </c>
      <c r="E125" s="48" t="s">
        <v>2</v>
      </c>
      <c r="F125" s="48" t="s">
        <v>2</v>
      </c>
      <c r="G125" s="48" t="s">
        <v>55</v>
      </c>
      <c r="H125" s="48" t="s">
        <v>36</v>
      </c>
      <c r="I125" s="49"/>
      <c r="J125" s="48" t="s">
        <v>318</v>
      </c>
      <c r="K125" s="48" t="s">
        <v>57</v>
      </c>
      <c r="L125" s="48" t="s">
        <v>319</v>
      </c>
      <c r="M125" s="48" t="s">
        <v>41</v>
      </c>
      <c r="N125" s="49"/>
      <c r="O125" s="48" t="s">
        <v>41</v>
      </c>
      <c r="P125" s="49"/>
      <c r="Q125" s="48" t="s">
        <v>237</v>
      </c>
      <c r="R125" s="49"/>
      <c r="S125" s="48" t="s">
        <v>45</v>
      </c>
      <c r="T125" s="48" t="s">
        <v>44</v>
      </c>
      <c r="U125" s="49"/>
      <c r="V125" s="48" t="s">
        <v>523</v>
      </c>
    </row>
    <row r="126" spans="1:22" ht="20" hidden="1" customHeight="1" x14ac:dyDescent="0.2">
      <c r="A126" s="46" t="s">
        <v>1544</v>
      </c>
      <c r="B126" s="47" t="s">
        <v>47</v>
      </c>
      <c r="C126" s="48" t="s">
        <v>408</v>
      </c>
      <c r="D126" s="48" t="s">
        <v>1</v>
      </c>
      <c r="E126" s="48" t="s">
        <v>1</v>
      </c>
      <c r="F126" s="48" t="s">
        <v>1</v>
      </c>
      <c r="G126" s="48" t="s">
        <v>63</v>
      </c>
      <c r="H126" s="48" t="s">
        <v>48</v>
      </c>
      <c r="I126" s="48" t="s">
        <v>524</v>
      </c>
      <c r="J126" s="48" t="s">
        <v>318</v>
      </c>
      <c r="K126" s="48" t="s">
        <v>330</v>
      </c>
      <c r="L126" s="48" t="s">
        <v>335</v>
      </c>
      <c r="M126" s="48" t="s">
        <v>41</v>
      </c>
      <c r="N126" s="49"/>
      <c r="O126" s="48" t="s">
        <v>41</v>
      </c>
      <c r="P126" s="49"/>
      <c r="Q126" s="48" t="s">
        <v>237</v>
      </c>
      <c r="R126" s="49"/>
      <c r="S126" s="48" t="s">
        <v>53</v>
      </c>
      <c r="T126" s="48" t="s">
        <v>44</v>
      </c>
      <c r="U126" s="49"/>
      <c r="V126" s="48" t="s">
        <v>525</v>
      </c>
    </row>
    <row r="127" spans="1:22" ht="20" hidden="1" customHeight="1" x14ac:dyDescent="0.2">
      <c r="A127" s="46" t="s">
        <v>1545</v>
      </c>
      <c r="B127" s="47" t="s">
        <v>33</v>
      </c>
      <c r="C127" s="48" t="s">
        <v>408</v>
      </c>
      <c r="D127" s="48" t="s">
        <v>91</v>
      </c>
      <c r="E127" s="48" t="s">
        <v>91</v>
      </c>
      <c r="F127" s="48" t="s">
        <v>3</v>
      </c>
      <c r="G127" s="48" t="s">
        <v>35</v>
      </c>
      <c r="H127" s="48" t="s">
        <v>48</v>
      </c>
      <c r="I127" s="48" t="s">
        <v>526</v>
      </c>
      <c r="J127" s="48" t="s">
        <v>324</v>
      </c>
      <c r="K127" s="48" t="s">
        <v>50</v>
      </c>
      <c r="L127" s="48" t="s">
        <v>321</v>
      </c>
      <c r="M127" s="48" t="s">
        <v>41</v>
      </c>
      <c r="N127" s="49"/>
      <c r="O127" s="48" t="s">
        <v>41</v>
      </c>
      <c r="P127" s="49"/>
      <c r="Q127" s="48" t="s">
        <v>237</v>
      </c>
      <c r="R127" s="49"/>
      <c r="S127" s="48" t="s">
        <v>45</v>
      </c>
      <c r="T127" s="48" t="s">
        <v>74</v>
      </c>
      <c r="U127" s="49"/>
      <c r="V127" s="48" t="s">
        <v>527</v>
      </c>
    </row>
    <row r="128" spans="1:22" ht="20" hidden="1" customHeight="1" x14ac:dyDescent="0.2">
      <c r="A128" s="46" t="s">
        <v>1546</v>
      </c>
      <c r="B128" s="47" t="s">
        <v>47</v>
      </c>
      <c r="C128" s="48" t="s">
        <v>408</v>
      </c>
      <c r="D128" s="48" t="s">
        <v>2</v>
      </c>
      <c r="E128" s="48" t="s">
        <v>2</v>
      </c>
      <c r="F128" s="48" t="s">
        <v>2</v>
      </c>
      <c r="G128" s="48" t="s">
        <v>63</v>
      </c>
      <c r="H128" s="48" t="s">
        <v>36</v>
      </c>
      <c r="I128" s="49"/>
      <c r="J128" s="48" t="s">
        <v>327</v>
      </c>
      <c r="K128" s="48" t="s">
        <v>348</v>
      </c>
      <c r="L128" s="48" t="s">
        <v>319</v>
      </c>
      <c r="M128" s="48" t="s">
        <v>41</v>
      </c>
      <c r="N128" s="49"/>
      <c r="O128" s="48" t="s">
        <v>41</v>
      </c>
      <c r="P128" s="49"/>
      <c r="Q128" s="48" t="s">
        <v>41</v>
      </c>
      <c r="R128" s="49"/>
      <c r="S128" s="48" t="s">
        <v>45</v>
      </c>
      <c r="T128" s="48" t="s">
        <v>44</v>
      </c>
      <c r="U128" s="49"/>
      <c r="V128" s="48" t="s">
        <v>528</v>
      </c>
    </row>
    <row r="129" spans="1:22" ht="20" hidden="1" customHeight="1" x14ac:dyDescent="0.2">
      <c r="A129" s="46" t="s">
        <v>1547</v>
      </c>
      <c r="B129" s="47" t="s">
        <v>47</v>
      </c>
      <c r="C129" s="48" t="s">
        <v>316</v>
      </c>
      <c r="D129" s="48" t="s">
        <v>1</v>
      </c>
      <c r="E129" s="48" t="s">
        <v>1</v>
      </c>
      <c r="F129" s="48" t="s">
        <v>1</v>
      </c>
      <c r="G129" s="48" t="s">
        <v>55</v>
      </c>
      <c r="H129" s="48" t="s">
        <v>36</v>
      </c>
      <c r="I129" s="49"/>
      <c r="J129" s="48" t="s">
        <v>324</v>
      </c>
      <c r="K129" s="48" t="s">
        <v>57</v>
      </c>
      <c r="L129" s="48" t="s">
        <v>321</v>
      </c>
      <c r="M129" s="48" t="s">
        <v>41</v>
      </c>
      <c r="N129" s="49"/>
      <c r="O129" s="48" t="s">
        <v>41</v>
      </c>
      <c r="P129" s="49"/>
      <c r="Q129" s="48" t="s">
        <v>237</v>
      </c>
      <c r="R129" s="49"/>
      <c r="S129" s="48" t="s">
        <v>106</v>
      </c>
      <c r="T129" s="48" t="s">
        <v>59</v>
      </c>
      <c r="U129" s="49"/>
      <c r="V129" s="48" t="s">
        <v>529</v>
      </c>
    </row>
    <row r="130" spans="1:22" ht="20" hidden="1" customHeight="1" x14ac:dyDescent="0.2">
      <c r="A130" s="46" t="s">
        <v>1548</v>
      </c>
      <c r="B130" s="47" t="s">
        <v>47</v>
      </c>
      <c r="C130" s="48" t="s">
        <v>316</v>
      </c>
      <c r="D130" s="48" t="s">
        <v>3</v>
      </c>
      <c r="E130" s="48" t="s">
        <v>91</v>
      </c>
      <c r="F130" s="48" t="s">
        <v>91</v>
      </c>
      <c r="G130" s="48" t="s">
        <v>35</v>
      </c>
      <c r="H130" s="48" t="s">
        <v>48</v>
      </c>
      <c r="I130" s="48" t="s">
        <v>530</v>
      </c>
      <c r="J130" s="48" t="s">
        <v>324</v>
      </c>
      <c r="K130" s="48" t="s">
        <v>348</v>
      </c>
      <c r="L130" s="48" t="s">
        <v>531</v>
      </c>
      <c r="M130" s="48" t="s">
        <v>41</v>
      </c>
      <c r="N130" s="49"/>
      <c r="O130" s="48" t="s">
        <v>41</v>
      </c>
      <c r="P130" s="49"/>
      <c r="Q130" s="48" t="s">
        <v>237</v>
      </c>
      <c r="R130" s="49"/>
      <c r="S130" s="48" t="s">
        <v>53</v>
      </c>
      <c r="T130" s="48" t="s">
        <v>74</v>
      </c>
      <c r="U130" s="49"/>
      <c r="V130" s="48" t="s">
        <v>532</v>
      </c>
    </row>
    <row r="131" spans="1:22" ht="20" hidden="1" customHeight="1" x14ac:dyDescent="0.2">
      <c r="A131" s="46" t="s">
        <v>1549</v>
      </c>
      <c r="B131" s="47" t="s">
        <v>47</v>
      </c>
      <c r="C131" s="48" t="s">
        <v>316</v>
      </c>
      <c r="D131" s="48" t="s">
        <v>1</v>
      </c>
      <c r="E131" s="48" t="s">
        <v>1</v>
      </c>
      <c r="F131" s="48" t="s">
        <v>1</v>
      </c>
      <c r="G131" s="48" t="s">
        <v>55</v>
      </c>
      <c r="H131" s="48" t="s">
        <v>36</v>
      </c>
      <c r="I131" s="49"/>
      <c r="J131" s="48" t="s">
        <v>318</v>
      </c>
      <c r="K131" s="48" t="s">
        <v>57</v>
      </c>
      <c r="L131" s="48" t="s">
        <v>321</v>
      </c>
      <c r="M131" s="48" t="s">
        <v>41</v>
      </c>
      <c r="N131" s="49"/>
      <c r="O131" s="48" t="s">
        <v>41</v>
      </c>
      <c r="P131" s="49"/>
      <c r="Q131" s="48" t="s">
        <v>41</v>
      </c>
      <c r="R131" s="49"/>
      <c r="S131" s="48" t="s">
        <v>60</v>
      </c>
      <c r="T131" s="48" t="s">
        <v>44</v>
      </c>
      <c r="U131" s="49"/>
      <c r="V131" s="48" t="s">
        <v>533</v>
      </c>
    </row>
    <row r="132" spans="1:22" ht="20" hidden="1" customHeight="1" x14ac:dyDescent="0.2">
      <c r="A132" s="46" t="s">
        <v>1550</v>
      </c>
      <c r="B132" s="47" t="s">
        <v>47</v>
      </c>
      <c r="C132" s="48" t="s">
        <v>408</v>
      </c>
      <c r="D132" s="48" t="s">
        <v>1</v>
      </c>
      <c r="E132" s="48" t="s">
        <v>1</v>
      </c>
      <c r="F132" s="48" t="s">
        <v>1</v>
      </c>
      <c r="G132" s="48" t="s">
        <v>55</v>
      </c>
      <c r="H132" s="48" t="s">
        <v>36</v>
      </c>
      <c r="I132" s="49"/>
      <c r="J132" s="48" t="s">
        <v>327</v>
      </c>
      <c r="K132" s="48" t="s">
        <v>399</v>
      </c>
      <c r="L132" s="48" t="s">
        <v>321</v>
      </c>
      <c r="M132" s="48" t="s">
        <v>94</v>
      </c>
      <c r="N132" s="49"/>
      <c r="O132" s="48" t="s">
        <v>94</v>
      </c>
      <c r="P132" s="49"/>
      <c r="Q132" s="48" t="s">
        <v>237</v>
      </c>
      <c r="R132" s="49"/>
      <c r="S132" s="48" t="s">
        <v>45</v>
      </c>
      <c r="T132" s="48" t="s">
        <v>59</v>
      </c>
      <c r="U132" s="49"/>
      <c r="V132" s="48" t="s">
        <v>88</v>
      </c>
    </row>
    <row r="133" spans="1:22" ht="20" hidden="1" customHeight="1" x14ac:dyDescent="0.2">
      <c r="A133" s="46" t="s">
        <v>1551</v>
      </c>
      <c r="B133" s="47" t="s">
        <v>47</v>
      </c>
      <c r="C133" s="48" t="s">
        <v>408</v>
      </c>
      <c r="D133" s="48" t="s">
        <v>2</v>
      </c>
      <c r="E133" s="48" t="s">
        <v>2</v>
      </c>
      <c r="F133" s="48" t="s">
        <v>3</v>
      </c>
      <c r="G133" s="48" t="s">
        <v>63</v>
      </c>
      <c r="H133" s="48" t="s">
        <v>36</v>
      </c>
      <c r="I133" s="49"/>
      <c r="J133" s="48" t="s">
        <v>318</v>
      </c>
      <c r="K133" s="48" t="s">
        <v>330</v>
      </c>
      <c r="L133" s="48" t="s">
        <v>321</v>
      </c>
      <c r="M133" s="48" t="s">
        <v>41</v>
      </c>
      <c r="N133" s="49"/>
      <c r="O133" s="48" t="s">
        <v>41</v>
      </c>
      <c r="P133" s="49"/>
      <c r="Q133" s="48" t="s">
        <v>237</v>
      </c>
      <c r="R133" s="49"/>
      <c r="S133" s="48" t="s">
        <v>348</v>
      </c>
      <c r="T133" s="48" t="s">
        <v>74</v>
      </c>
      <c r="U133" s="49"/>
      <c r="V133" s="48" t="s">
        <v>534</v>
      </c>
    </row>
    <row r="134" spans="1:22" ht="20" hidden="1" customHeight="1" x14ac:dyDescent="0.2">
      <c r="A134" s="46" t="s">
        <v>1552</v>
      </c>
      <c r="B134" s="47" t="s">
        <v>33</v>
      </c>
      <c r="C134" s="48" t="s">
        <v>326</v>
      </c>
      <c r="D134" s="48" t="s">
        <v>3</v>
      </c>
      <c r="E134" s="48" t="s">
        <v>3</v>
      </c>
      <c r="F134" s="48" t="s">
        <v>3</v>
      </c>
      <c r="G134" s="48" t="s">
        <v>68</v>
      </c>
      <c r="H134" s="48" t="s">
        <v>36</v>
      </c>
      <c r="I134" s="49"/>
      <c r="J134" s="48" t="s">
        <v>324</v>
      </c>
      <c r="K134" s="48" t="s">
        <v>344</v>
      </c>
      <c r="L134" s="48" t="s">
        <v>319</v>
      </c>
      <c r="M134" s="48" t="s">
        <v>41</v>
      </c>
      <c r="N134" s="49"/>
      <c r="O134" s="48" t="s">
        <v>41</v>
      </c>
      <c r="P134" s="49"/>
      <c r="Q134" s="48" t="s">
        <v>237</v>
      </c>
      <c r="R134" s="49"/>
      <c r="S134" s="48" t="s">
        <v>45</v>
      </c>
      <c r="T134" s="48" t="s">
        <v>44</v>
      </c>
      <c r="U134" s="49"/>
      <c r="V134" s="48" t="s">
        <v>341</v>
      </c>
    </row>
    <row r="135" spans="1:22" ht="20" hidden="1" customHeight="1" x14ac:dyDescent="0.2">
      <c r="A135" s="46" t="s">
        <v>1553</v>
      </c>
      <c r="B135" s="47" t="s">
        <v>47</v>
      </c>
      <c r="C135" s="48" t="s">
        <v>320</v>
      </c>
      <c r="D135" s="48" t="s">
        <v>1</v>
      </c>
      <c r="E135" s="48" t="s">
        <v>1</v>
      </c>
      <c r="F135" s="48" t="s">
        <v>1</v>
      </c>
      <c r="G135" s="48" t="s">
        <v>63</v>
      </c>
      <c r="H135" s="48" t="s">
        <v>36</v>
      </c>
      <c r="I135" s="49"/>
      <c r="J135" s="48" t="s">
        <v>318</v>
      </c>
      <c r="K135" s="48" t="s">
        <v>252</v>
      </c>
      <c r="L135" s="48" t="s">
        <v>321</v>
      </c>
      <c r="M135" s="48" t="s">
        <v>41</v>
      </c>
      <c r="N135" s="49"/>
      <c r="O135" s="48" t="s">
        <v>41</v>
      </c>
      <c r="P135" s="49"/>
      <c r="Q135" s="48" t="s">
        <v>237</v>
      </c>
      <c r="R135" s="49"/>
      <c r="S135" s="48" t="s">
        <v>60</v>
      </c>
      <c r="T135" s="48" t="s">
        <v>44</v>
      </c>
      <c r="U135" s="49"/>
      <c r="V135" s="48" t="s">
        <v>535</v>
      </c>
    </row>
    <row r="136" spans="1:22" ht="20" hidden="1" customHeight="1" x14ac:dyDescent="0.2">
      <c r="A136" s="46" t="s">
        <v>1554</v>
      </c>
      <c r="B136" s="47" t="s">
        <v>47</v>
      </c>
      <c r="C136" s="48" t="s">
        <v>332</v>
      </c>
      <c r="D136" s="48" t="s">
        <v>2</v>
      </c>
      <c r="E136" s="48" t="s">
        <v>1</v>
      </c>
      <c r="F136" s="48" t="s">
        <v>1</v>
      </c>
      <c r="G136" s="48" t="s">
        <v>55</v>
      </c>
      <c r="H136" s="48" t="s">
        <v>36</v>
      </c>
      <c r="I136" s="49"/>
      <c r="J136" s="48" t="s">
        <v>324</v>
      </c>
      <c r="K136" s="48" t="s">
        <v>57</v>
      </c>
      <c r="L136" s="48" t="s">
        <v>321</v>
      </c>
      <c r="M136" s="48" t="s">
        <v>41</v>
      </c>
      <c r="N136" s="49"/>
      <c r="O136" s="48" t="s">
        <v>41</v>
      </c>
      <c r="P136" s="49"/>
      <c r="Q136" s="48" t="s">
        <v>237</v>
      </c>
      <c r="R136" s="49"/>
      <c r="S136" s="48" t="s">
        <v>60</v>
      </c>
      <c r="T136" s="48" t="s">
        <v>59</v>
      </c>
      <c r="U136" s="49"/>
      <c r="V136" s="48" t="s">
        <v>536</v>
      </c>
    </row>
    <row r="137" spans="1:22" ht="20" hidden="1" customHeight="1" x14ac:dyDescent="0.2">
      <c r="A137" s="46" t="s">
        <v>1555</v>
      </c>
      <c r="B137" s="47" t="s">
        <v>47</v>
      </c>
      <c r="C137" s="48" t="s">
        <v>332</v>
      </c>
      <c r="D137" s="48" t="s">
        <v>1</v>
      </c>
      <c r="E137" s="48" t="s">
        <v>1</v>
      </c>
      <c r="F137" s="48" t="s">
        <v>1</v>
      </c>
      <c r="G137" s="48" t="s">
        <v>55</v>
      </c>
      <c r="H137" s="48" t="s">
        <v>36</v>
      </c>
      <c r="I137" s="49"/>
      <c r="J137" s="48" t="s">
        <v>537</v>
      </c>
      <c r="K137" s="48" t="s">
        <v>330</v>
      </c>
      <c r="L137" s="48" t="s">
        <v>321</v>
      </c>
      <c r="M137" s="48" t="s">
        <v>94</v>
      </c>
      <c r="N137" s="48" t="s">
        <v>538</v>
      </c>
      <c r="O137" s="48" t="s">
        <v>41</v>
      </c>
      <c r="P137" s="49"/>
      <c r="Q137" s="48" t="s">
        <v>237</v>
      </c>
      <c r="R137" s="49"/>
      <c r="S137" s="48" t="s">
        <v>53</v>
      </c>
      <c r="T137" s="48" t="s">
        <v>44</v>
      </c>
      <c r="U137" s="49"/>
      <c r="V137" s="48" t="s">
        <v>539</v>
      </c>
    </row>
    <row r="138" spans="1:22" ht="20" hidden="1" customHeight="1" x14ac:dyDescent="0.2">
      <c r="A138" s="46" t="s">
        <v>1556</v>
      </c>
      <c r="B138" s="47" t="s">
        <v>47</v>
      </c>
      <c r="C138" s="48" t="s">
        <v>332</v>
      </c>
      <c r="D138" s="48" t="s">
        <v>2</v>
      </c>
      <c r="E138" s="48" t="s">
        <v>2</v>
      </c>
      <c r="F138" s="48" t="s">
        <v>2</v>
      </c>
      <c r="G138" s="48" t="s">
        <v>68</v>
      </c>
      <c r="H138" s="48" t="s">
        <v>36</v>
      </c>
      <c r="I138" s="49"/>
      <c r="J138" s="48" t="s">
        <v>324</v>
      </c>
      <c r="K138" s="48" t="s">
        <v>50</v>
      </c>
      <c r="L138" s="48" t="s">
        <v>321</v>
      </c>
      <c r="M138" s="48" t="s">
        <v>41</v>
      </c>
      <c r="N138" s="49"/>
      <c r="O138" s="48" t="s">
        <v>41</v>
      </c>
      <c r="P138" s="49"/>
      <c r="Q138" s="48" t="s">
        <v>237</v>
      </c>
      <c r="R138" s="49"/>
      <c r="S138" s="48" t="s">
        <v>53</v>
      </c>
      <c r="T138" s="48" t="s">
        <v>44</v>
      </c>
      <c r="U138" s="49"/>
      <c r="V138" s="48" t="s">
        <v>1557</v>
      </c>
    </row>
    <row r="139" spans="1:22" ht="20" hidden="1" customHeight="1" x14ac:dyDescent="0.2">
      <c r="A139" s="46" t="s">
        <v>1558</v>
      </c>
      <c r="B139" s="47" t="s">
        <v>47</v>
      </c>
      <c r="C139" s="48" t="s">
        <v>332</v>
      </c>
      <c r="D139" s="48" t="s">
        <v>3</v>
      </c>
      <c r="E139" s="48" t="s">
        <v>2</v>
      </c>
      <c r="F139" s="48" t="s">
        <v>2</v>
      </c>
      <c r="G139" s="48" t="s">
        <v>68</v>
      </c>
      <c r="H139" s="48" t="s">
        <v>36</v>
      </c>
      <c r="I139" s="49"/>
      <c r="J139" s="48" t="s">
        <v>318</v>
      </c>
      <c r="K139" s="48" t="s">
        <v>330</v>
      </c>
      <c r="L139" s="48" t="s">
        <v>335</v>
      </c>
      <c r="M139" s="48" t="s">
        <v>41</v>
      </c>
      <c r="N139" s="49"/>
      <c r="O139" s="48" t="s">
        <v>41</v>
      </c>
      <c r="P139" s="49"/>
      <c r="Q139" s="48" t="s">
        <v>237</v>
      </c>
      <c r="R139" s="49"/>
      <c r="S139" s="48" t="s">
        <v>60</v>
      </c>
      <c r="T139" s="48" t="s">
        <v>74</v>
      </c>
      <c r="U139" s="49"/>
      <c r="V139" s="48" t="s">
        <v>1559</v>
      </c>
    </row>
    <row r="140" spans="1:22" ht="20" hidden="1" customHeight="1" x14ac:dyDescent="0.2">
      <c r="A140" s="46" t="s">
        <v>1560</v>
      </c>
      <c r="B140" s="47" t="s">
        <v>47</v>
      </c>
      <c r="C140" s="48" t="s">
        <v>332</v>
      </c>
      <c r="D140" s="48" t="s">
        <v>1</v>
      </c>
      <c r="E140" s="48" t="s">
        <v>1</v>
      </c>
      <c r="F140" s="48" t="s">
        <v>1</v>
      </c>
      <c r="G140" s="48" t="s">
        <v>55</v>
      </c>
      <c r="H140" s="48" t="s">
        <v>36</v>
      </c>
      <c r="I140" s="49"/>
      <c r="J140" s="48" t="s">
        <v>318</v>
      </c>
      <c r="K140" s="48" t="s">
        <v>50</v>
      </c>
      <c r="L140" s="48" t="s">
        <v>321</v>
      </c>
      <c r="M140" s="48" t="s">
        <v>41</v>
      </c>
      <c r="N140" s="49"/>
      <c r="O140" s="48" t="s">
        <v>41</v>
      </c>
      <c r="P140" s="49"/>
      <c r="Q140" s="48" t="s">
        <v>237</v>
      </c>
      <c r="R140" s="49"/>
      <c r="S140" s="48" t="s">
        <v>45</v>
      </c>
      <c r="T140" s="48" t="s">
        <v>59</v>
      </c>
      <c r="U140" s="49"/>
      <c r="V140" s="48" t="s">
        <v>1561</v>
      </c>
    </row>
    <row r="141" spans="1:22" ht="20" hidden="1" customHeight="1" x14ac:dyDescent="0.2">
      <c r="A141" s="46" t="s">
        <v>1562</v>
      </c>
      <c r="B141" s="47" t="s">
        <v>47</v>
      </c>
      <c r="C141" s="48" t="s">
        <v>332</v>
      </c>
      <c r="D141" s="48" t="s">
        <v>1</v>
      </c>
      <c r="E141" s="48" t="s">
        <v>1</v>
      </c>
      <c r="F141" s="48" t="s">
        <v>1</v>
      </c>
      <c r="G141" s="48" t="s">
        <v>55</v>
      </c>
      <c r="H141" s="48" t="s">
        <v>36</v>
      </c>
      <c r="I141" s="49"/>
      <c r="J141" s="48" t="s">
        <v>324</v>
      </c>
      <c r="K141" s="48" t="s">
        <v>50</v>
      </c>
      <c r="L141" s="48" t="s">
        <v>321</v>
      </c>
      <c r="M141" s="48" t="s">
        <v>41</v>
      </c>
      <c r="N141" s="49"/>
      <c r="O141" s="48" t="s">
        <v>41</v>
      </c>
      <c r="P141" s="49"/>
      <c r="Q141" s="48" t="s">
        <v>237</v>
      </c>
      <c r="R141" s="49"/>
      <c r="S141" s="48" t="s">
        <v>53</v>
      </c>
      <c r="T141" s="48" t="s">
        <v>44</v>
      </c>
      <c r="U141" s="49"/>
      <c r="V141" s="48" t="s">
        <v>1563</v>
      </c>
    </row>
    <row r="142" spans="1:22" ht="20" hidden="1" customHeight="1" x14ac:dyDescent="0.2">
      <c r="A142" s="46" t="s">
        <v>1564</v>
      </c>
      <c r="B142" s="47" t="s">
        <v>47</v>
      </c>
      <c r="C142" s="48" t="s">
        <v>329</v>
      </c>
      <c r="D142" s="48" t="s">
        <v>2</v>
      </c>
      <c r="E142" s="48" t="s">
        <v>1</v>
      </c>
      <c r="F142" s="48" t="s">
        <v>1</v>
      </c>
      <c r="G142" s="48" t="s">
        <v>55</v>
      </c>
      <c r="H142" s="48" t="s">
        <v>36</v>
      </c>
      <c r="I142" s="49"/>
      <c r="J142" s="48" t="s">
        <v>318</v>
      </c>
      <c r="K142" s="48" t="s">
        <v>57</v>
      </c>
      <c r="L142" s="48" t="s">
        <v>321</v>
      </c>
      <c r="M142" s="48" t="s">
        <v>41</v>
      </c>
      <c r="N142" s="49"/>
      <c r="O142" s="48" t="s">
        <v>41</v>
      </c>
      <c r="P142" s="49"/>
      <c r="Q142" s="48" t="s">
        <v>237</v>
      </c>
      <c r="R142" s="49"/>
      <c r="S142" s="48" t="s">
        <v>106</v>
      </c>
      <c r="T142" s="48" t="s">
        <v>59</v>
      </c>
      <c r="U142" s="49"/>
      <c r="V142" s="48" t="s">
        <v>1565</v>
      </c>
    </row>
    <row r="143" spans="1:22" ht="20" hidden="1" customHeight="1" x14ac:dyDescent="0.2">
      <c r="A143" s="46" t="s">
        <v>1566</v>
      </c>
      <c r="B143" s="47" t="s">
        <v>47</v>
      </c>
      <c r="C143" s="48" t="s">
        <v>332</v>
      </c>
      <c r="D143" s="48" t="s">
        <v>2</v>
      </c>
      <c r="E143" s="48" t="s">
        <v>2</v>
      </c>
      <c r="F143" s="48" t="s">
        <v>3</v>
      </c>
      <c r="G143" s="48" t="s">
        <v>68</v>
      </c>
      <c r="H143" s="48" t="s">
        <v>36</v>
      </c>
      <c r="I143" s="49"/>
      <c r="J143" s="48" t="s">
        <v>318</v>
      </c>
      <c r="K143" s="48" t="s">
        <v>353</v>
      </c>
      <c r="L143" s="48" t="s">
        <v>319</v>
      </c>
      <c r="M143" s="48" t="s">
        <v>41</v>
      </c>
      <c r="N143" s="49"/>
      <c r="O143" s="48" t="s">
        <v>41</v>
      </c>
      <c r="P143" s="49"/>
      <c r="Q143" s="48" t="s">
        <v>237</v>
      </c>
      <c r="R143" s="49"/>
      <c r="S143" s="48" t="s">
        <v>53</v>
      </c>
      <c r="T143" s="48" t="s">
        <v>44</v>
      </c>
      <c r="U143" s="49"/>
      <c r="V143" s="48" t="s">
        <v>1567</v>
      </c>
    </row>
    <row r="144" spans="1:22" ht="20" hidden="1" customHeight="1" x14ac:dyDescent="0.2">
      <c r="A144" s="46" t="s">
        <v>1568</v>
      </c>
      <c r="B144" s="47" t="s">
        <v>47</v>
      </c>
      <c r="C144" s="48" t="s">
        <v>332</v>
      </c>
      <c r="D144" s="48" t="s">
        <v>1</v>
      </c>
      <c r="E144" s="48" t="s">
        <v>1</v>
      </c>
      <c r="F144" s="48" t="s">
        <v>1</v>
      </c>
      <c r="G144" s="48" t="s">
        <v>55</v>
      </c>
      <c r="H144" s="48" t="s">
        <v>36</v>
      </c>
      <c r="I144" s="49"/>
      <c r="J144" s="48" t="s">
        <v>318</v>
      </c>
      <c r="K144" s="48" t="s">
        <v>57</v>
      </c>
      <c r="L144" s="48" t="s">
        <v>321</v>
      </c>
      <c r="M144" s="48" t="s">
        <v>41</v>
      </c>
      <c r="N144" s="49"/>
      <c r="O144" s="48" t="s">
        <v>41</v>
      </c>
      <c r="P144" s="49"/>
      <c r="Q144" s="48" t="s">
        <v>237</v>
      </c>
      <c r="R144" s="49"/>
      <c r="S144" s="48" t="s">
        <v>53</v>
      </c>
      <c r="T144" s="48" t="s">
        <v>59</v>
      </c>
      <c r="U144" s="49"/>
      <c r="V144" s="48" t="s">
        <v>1569</v>
      </c>
    </row>
    <row r="145" spans="1:22" ht="20" hidden="1" customHeight="1" x14ac:dyDescent="0.2">
      <c r="A145" s="46" t="s">
        <v>1570</v>
      </c>
      <c r="B145" s="47" t="s">
        <v>47</v>
      </c>
      <c r="C145" s="48" t="s">
        <v>332</v>
      </c>
      <c r="D145" s="48" t="s">
        <v>2</v>
      </c>
      <c r="E145" s="48" t="s">
        <v>2</v>
      </c>
      <c r="F145" s="48" t="s">
        <v>2</v>
      </c>
      <c r="G145" s="48" t="s">
        <v>63</v>
      </c>
      <c r="H145" s="48" t="s">
        <v>36</v>
      </c>
      <c r="I145" s="49"/>
      <c r="J145" s="48" t="s">
        <v>324</v>
      </c>
      <c r="K145" s="48" t="s">
        <v>50</v>
      </c>
      <c r="L145" s="48" t="s">
        <v>321</v>
      </c>
      <c r="M145" s="48" t="s">
        <v>41</v>
      </c>
      <c r="N145" s="49"/>
      <c r="O145" s="48" t="s">
        <v>41</v>
      </c>
      <c r="P145" s="49"/>
      <c r="Q145" s="48" t="s">
        <v>237</v>
      </c>
      <c r="R145" s="49"/>
      <c r="S145" s="48" t="s">
        <v>60</v>
      </c>
      <c r="T145" s="48" t="s">
        <v>44</v>
      </c>
      <c r="U145" s="49"/>
      <c r="V145" s="48" t="s">
        <v>1571</v>
      </c>
    </row>
    <row r="146" spans="1:22" ht="20" hidden="1" customHeight="1" x14ac:dyDescent="0.2">
      <c r="A146" s="46" t="s">
        <v>1572</v>
      </c>
      <c r="B146" s="47" t="s">
        <v>47</v>
      </c>
      <c r="C146" s="48" t="s">
        <v>332</v>
      </c>
      <c r="D146" s="48" t="s">
        <v>2</v>
      </c>
      <c r="E146" s="48" t="s">
        <v>2</v>
      </c>
      <c r="F146" s="48" t="s">
        <v>2</v>
      </c>
      <c r="G146" s="48" t="s">
        <v>68</v>
      </c>
      <c r="H146" s="48" t="s">
        <v>36</v>
      </c>
      <c r="I146" s="49"/>
      <c r="J146" s="48" t="s">
        <v>327</v>
      </c>
      <c r="K146" s="48" t="s">
        <v>330</v>
      </c>
      <c r="L146" s="48" t="s">
        <v>321</v>
      </c>
      <c r="M146" s="48" t="s">
        <v>41</v>
      </c>
      <c r="N146" s="49"/>
      <c r="O146" s="48" t="s">
        <v>41</v>
      </c>
      <c r="P146" s="49"/>
      <c r="Q146" s="48" t="s">
        <v>237</v>
      </c>
      <c r="R146" s="49"/>
      <c r="S146" s="48" t="s">
        <v>45</v>
      </c>
      <c r="T146" s="48" t="s">
        <v>44</v>
      </c>
      <c r="U146" s="49"/>
      <c r="V146" s="48" t="s">
        <v>1573</v>
      </c>
    </row>
    <row r="147" spans="1:22" ht="20" hidden="1" customHeight="1" x14ac:dyDescent="0.2">
      <c r="A147" s="46" t="s">
        <v>1574</v>
      </c>
      <c r="B147" s="47" t="s">
        <v>47</v>
      </c>
      <c r="C147" s="48" t="s">
        <v>332</v>
      </c>
      <c r="D147" s="48" t="s">
        <v>2</v>
      </c>
      <c r="E147" s="48" t="s">
        <v>3</v>
      </c>
      <c r="F147" s="48" t="s">
        <v>3</v>
      </c>
      <c r="G147" s="48" t="s">
        <v>68</v>
      </c>
      <c r="H147" s="48" t="s">
        <v>36</v>
      </c>
      <c r="I147" s="49"/>
      <c r="J147" s="48" t="s">
        <v>324</v>
      </c>
      <c r="K147" s="48" t="s">
        <v>57</v>
      </c>
      <c r="L147" s="48" t="s">
        <v>319</v>
      </c>
      <c r="M147" s="48" t="s">
        <v>41</v>
      </c>
      <c r="N147" s="49"/>
      <c r="O147" s="48" t="s">
        <v>41</v>
      </c>
      <c r="P147" s="49"/>
      <c r="Q147" s="48" t="s">
        <v>237</v>
      </c>
      <c r="R147" s="49"/>
      <c r="S147" s="48" t="s">
        <v>53</v>
      </c>
      <c r="T147" s="48" t="s">
        <v>44</v>
      </c>
      <c r="U147" s="49"/>
      <c r="V147" s="48" t="s">
        <v>1575</v>
      </c>
    </row>
    <row r="148" spans="1:22" ht="20" hidden="1" customHeight="1" x14ac:dyDescent="0.2">
      <c r="A148" s="46" t="s">
        <v>1574</v>
      </c>
      <c r="B148" s="47" t="s">
        <v>47</v>
      </c>
      <c r="C148" s="48" t="s">
        <v>332</v>
      </c>
      <c r="D148" s="48" t="s">
        <v>1</v>
      </c>
      <c r="E148" s="48" t="s">
        <v>1</v>
      </c>
      <c r="F148" s="48" t="s">
        <v>1</v>
      </c>
      <c r="G148" s="48" t="s">
        <v>55</v>
      </c>
      <c r="H148" s="48" t="s">
        <v>36</v>
      </c>
      <c r="I148" s="49"/>
      <c r="J148" s="48" t="s">
        <v>324</v>
      </c>
      <c r="K148" s="48" t="s">
        <v>334</v>
      </c>
      <c r="L148" s="48" t="s">
        <v>321</v>
      </c>
      <c r="M148" s="48" t="s">
        <v>41</v>
      </c>
      <c r="N148" s="49"/>
      <c r="O148" s="48" t="s">
        <v>41</v>
      </c>
      <c r="P148" s="49"/>
      <c r="Q148" s="48" t="s">
        <v>237</v>
      </c>
      <c r="R148" s="49"/>
      <c r="S148" s="48" t="s">
        <v>60</v>
      </c>
      <c r="T148" s="48" t="s">
        <v>44</v>
      </c>
      <c r="U148" s="49"/>
      <c r="V148" s="48" t="s">
        <v>1244</v>
      </c>
    </row>
    <row r="149" spans="1:22" ht="20" hidden="1" customHeight="1" x14ac:dyDescent="0.2">
      <c r="A149" s="46" t="s">
        <v>1576</v>
      </c>
      <c r="B149" s="47" t="s">
        <v>47</v>
      </c>
      <c r="C149" s="48" t="s">
        <v>332</v>
      </c>
      <c r="D149" s="48" t="s">
        <v>1</v>
      </c>
      <c r="E149" s="48" t="s">
        <v>1</v>
      </c>
      <c r="F149" s="48" t="s">
        <v>1</v>
      </c>
      <c r="G149" s="48" t="s">
        <v>55</v>
      </c>
      <c r="H149" s="48" t="s">
        <v>36</v>
      </c>
      <c r="I149" s="49"/>
      <c r="J149" s="48" t="s">
        <v>318</v>
      </c>
      <c r="K149" s="48" t="s">
        <v>334</v>
      </c>
      <c r="L149" s="48" t="s">
        <v>319</v>
      </c>
      <c r="M149" s="48" t="s">
        <v>94</v>
      </c>
      <c r="N149" s="49"/>
      <c r="O149" s="48" t="s">
        <v>94</v>
      </c>
      <c r="P149" s="49"/>
      <c r="Q149" s="48" t="s">
        <v>94</v>
      </c>
      <c r="R149" s="49"/>
      <c r="S149" s="48" t="s">
        <v>260</v>
      </c>
      <c r="T149" s="48" t="s">
        <v>44</v>
      </c>
      <c r="U149" s="49"/>
      <c r="V149" s="48" t="s">
        <v>1577</v>
      </c>
    </row>
    <row r="150" spans="1:22" ht="20" hidden="1" customHeight="1" x14ac:dyDescent="0.2">
      <c r="A150" s="46" t="s">
        <v>1578</v>
      </c>
      <c r="B150" s="47" t="s">
        <v>33</v>
      </c>
      <c r="C150" s="48" t="s">
        <v>332</v>
      </c>
      <c r="D150" s="48" t="s">
        <v>2</v>
      </c>
      <c r="E150" s="48" t="s">
        <v>2</v>
      </c>
      <c r="F150" s="48" t="s">
        <v>3</v>
      </c>
      <c r="G150" s="48" t="s">
        <v>63</v>
      </c>
      <c r="H150" s="48" t="s">
        <v>36</v>
      </c>
      <c r="I150" s="49"/>
      <c r="J150" s="48" t="s">
        <v>318</v>
      </c>
      <c r="K150" s="48" t="s">
        <v>344</v>
      </c>
      <c r="L150" s="48" t="s">
        <v>1579</v>
      </c>
      <c r="M150" s="48" t="s">
        <v>41</v>
      </c>
      <c r="N150" s="49"/>
      <c r="O150" s="48" t="s">
        <v>41</v>
      </c>
      <c r="P150" s="49"/>
      <c r="Q150" s="48" t="s">
        <v>237</v>
      </c>
      <c r="R150" s="49"/>
      <c r="S150" s="48" t="s">
        <v>348</v>
      </c>
      <c r="T150" s="48" t="s">
        <v>74</v>
      </c>
      <c r="U150" s="49"/>
      <c r="V150" s="48" t="s">
        <v>1580</v>
      </c>
    </row>
    <row r="151" spans="1:22" ht="20" hidden="1" customHeight="1" x14ac:dyDescent="0.2">
      <c r="A151" s="46" t="s">
        <v>1581</v>
      </c>
      <c r="B151" s="47" t="s">
        <v>47</v>
      </c>
      <c r="C151" s="48" t="s">
        <v>332</v>
      </c>
      <c r="D151" s="48" t="s">
        <v>3</v>
      </c>
      <c r="E151" s="48" t="s">
        <v>3</v>
      </c>
      <c r="F151" s="48" t="s">
        <v>2</v>
      </c>
      <c r="G151" s="48" t="s">
        <v>63</v>
      </c>
      <c r="H151" s="48" t="s">
        <v>36</v>
      </c>
      <c r="I151" s="49"/>
      <c r="J151" s="48" t="s">
        <v>318</v>
      </c>
      <c r="K151" s="48" t="s">
        <v>57</v>
      </c>
      <c r="L151" s="48" t="s">
        <v>321</v>
      </c>
      <c r="M151" s="48" t="s">
        <v>41</v>
      </c>
      <c r="N151" s="49"/>
      <c r="O151" s="48" t="s">
        <v>41</v>
      </c>
      <c r="P151" s="49"/>
      <c r="Q151" s="48" t="s">
        <v>41</v>
      </c>
      <c r="R151" s="49"/>
      <c r="S151" s="48" t="s">
        <v>106</v>
      </c>
      <c r="T151" s="48" t="s">
        <v>44</v>
      </c>
      <c r="U151" s="49"/>
      <c r="V151" s="48" t="s">
        <v>1582</v>
      </c>
    </row>
    <row r="152" spans="1:22" ht="20" hidden="1" customHeight="1" x14ac:dyDescent="0.2">
      <c r="A152" s="46" t="s">
        <v>1583</v>
      </c>
      <c r="B152" s="47" t="s">
        <v>47</v>
      </c>
      <c r="C152" s="48" t="s">
        <v>332</v>
      </c>
      <c r="D152" s="48" t="s">
        <v>1</v>
      </c>
      <c r="E152" s="48" t="s">
        <v>1</v>
      </c>
      <c r="F152" s="48" t="s">
        <v>1</v>
      </c>
      <c r="G152" s="48" t="s">
        <v>55</v>
      </c>
      <c r="H152" s="48" t="s">
        <v>36</v>
      </c>
      <c r="I152" s="49"/>
      <c r="J152" s="48" t="s">
        <v>318</v>
      </c>
      <c r="K152" s="48" t="s">
        <v>57</v>
      </c>
      <c r="L152" s="48" t="s">
        <v>321</v>
      </c>
      <c r="M152" s="48" t="s">
        <v>41</v>
      </c>
      <c r="N152" s="49"/>
      <c r="O152" s="48" t="s">
        <v>41</v>
      </c>
      <c r="P152" s="49"/>
      <c r="Q152" s="48" t="s">
        <v>237</v>
      </c>
      <c r="R152" s="49"/>
      <c r="S152" s="48" t="s">
        <v>77</v>
      </c>
      <c r="T152" s="48" t="s">
        <v>44</v>
      </c>
      <c r="U152" s="49"/>
      <c r="V152" s="48" t="s">
        <v>1584</v>
      </c>
    </row>
    <row r="153" spans="1:22" ht="20" hidden="1" customHeight="1" x14ac:dyDescent="0.2">
      <c r="A153" s="46" t="s">
        <v>1585</v>
      </c>
      <c r="B153" s="47" t="s">
        <v>47</v>
      </c>
      <c r="C153" s="48" t="s">
        <v>332</v>
      </c>
      <c r="D153" s="48" t="s">
        <v>1</v>
      </c>
      <c r="E153" s="48" t="s">
        <v>1</v>
      </c>
      <c r="F153" s="48" t="s">
        <v>1</v>
      </c>
      <c r="G153" s="48" t="s">
        <v>55</v>
      </c>
      <c r="H153" s="48" t="s">
        <v>36</v>
      </c>
      <c r="I153" s="49"/>
      <c r="J153" s="48" t="s">
        <v>324</v>
      </c>
      <c r="K153" s="48" t="s">
        <v>50</v>
      </c>
      <c r="L153" s="48" t="s">
        <v>321</v>
      </c>
      <c r="M153" s="48" t="s">
        <v>41</v>
      </c>
      <c r="N153" s="49"/>
      <c r="O153" s="48" t="s">
        <v>41</v>
      </c>
      <c r="P153" s="49"/>
      <c r="Q153" s="48" t="s">
        <v>237</v>
      </c>
      <c r="R153" s="49"/>
      <c r="S153" s="48" t="s">
        <v>77</v>
      </c>
      <c r="T153" s="48" t="s">
        <v>59</v>
      </c>
      <c r="U153" s="49"/>
      <c r="V153" s="48" t="s">
        <v>1586</v>
      </c>
    </row>
    <row r="154" spans="1:22" ht="20" hidden="1" customHeight="1" x14ac:dyDescent="0.2">
      <c r="A154" s="46" t="s">
        <v>1587</v>
      </c>
      <c r="B154" s="47" t="s">
        <v>47</v>
      </c>
      <c r="C154" s="48" t="s">
        <v>332</v>
      </c>
      <c r="D154" s="48" t="s">
        <v>1</v>
      </c>
      <c r="E154" s="48" t="s">
        <v>1</v>
      </c>
      <c r="F154" s="48" t="s">
        <v>1</v>
      </c>
      <c r="G154" s="48" t="s">
        <v>63</v>
      </c>
      <c r="H154" s="48" t="s">
        <v>36</v>
      </c>
      <c r="I154" s="49"/>
      <c r="J154" s="48" t="s">
        <v>318</v>
      </c>
      <c r="K154" s="48" t="s">
        <v>50</v>
      </c>
      <c r="L154" s="48" t="s">
        <v>321</v>
      </c>
      <c r="M154" s="48" t="s">
        <v>41</v>
      </c>
      <c r="N154" s="49"/>
      <c r="O154" s="48" t="s">
        <v>41</v>
      </c>
      <c r="P154" s="49"/>
      <c r="Q154" s="48" t="s">
        <v>237</v>
      </c>
      <c r="R154" s="49"/>
      <c r="S154" s="48" t="s">
        <v>45</v>
      </c>
      <c r="T154" s="48" t="s">
        <v>44</v>
      </c>
      <c r="U154" s="49"/>
      <c r="V154" s="48" t="s">
        <v>1588</v>
      </c>
    </row>
    <row r="155" spans="1:22" ht="20" hidden="1" customHeight="1" x14ac:dyDescent="0.2">
      <c r="A155" s="46" t="s">
        <v>1589</v>
      </c>
      <c r="B155" s="47" t="s">
        <v>47</v>
      </c>
      <c r="C155" s="48" t="s">
        <v>332</v>
      </c>
      <c r="D155" s="48" t="s">
        <v>2</v>
      </c>
      <c r="E155" s="48" t="s">
        <v>2</v>
      </c>
      <c r="F155" s="48" t="s">
        <v>2</v>
      </c>
      <c r="G155" s="48" t="s">
        <v>63</v>
      </c>
      <c r="H155" s="48" t="s">
        <v>36</v>
      </c>
      <c r="I155" s="49"/>
      <c r="J155" s="48" t="s">
        <v>324</v>
      </c>
      <c r="K155" s="48" t="s">
        <v>353</v>
      </c>
      <c r="L155" s="48" t="s">
        <v>321</v>
      </c>
      <c r="M155" s="48" t="s">
        <v>41</v>
      </c>
      <c r="N155" s="49"/>
      <c r="O155" s="48" t="s">
        <v>41</v>
      </c>
      <c r="P155" s="49"/>
      <c r="Q155" s="48" t="s">
        <v>237</v>
      </c>
      <c r="R155" s="49"/>
      <c r="S155" s="48" t="s">
        <v>45</v>
      </c>
      <c r="T155" s="48" t="s">
        <v>44</v>
      </c>
      <c r="U155" s="49"/>
      <c r="V155" s="48" t="s">
        <v>1590</v>
      </c>
    </row>
    <row r="156" spans="1:22" ht="20" hidden="1" customHeight="1" x14ac:dyDescent="0.2">
      <c r="A156" s="46" t="s">
        <v>1591</v>
      </c>
      <c r="B156" s="47" t="s">
        <v>47</v>
      </c>
      <c r="C156" s="48" t="s">
        <v>332</v>
      </c>
      <c r="D156" s="48" t="s">
        <v>3</v>
      </c>
      <c r="E156" s="48" t="s">
        <v>2</v>
      </c>
      <c r="F156" s="48" t="s">
        <v>3</v>
      </c>
      <c r="G156" s="48" t="s">
        <v>68</v>
      </c>
      <c r="H156" s="48" t="s">
        <v>36</v>
      </c>
      <c r="I156" s="49"/>
      <c r="J156" s="48" t="s">
        <v>324</v>
      </c>
      <c r="K156" s="48" t="s">
        <v>330</v>
      </c>
      <c r="L156" s="48" t="s">
        <v>319</v>
      </c>
      <c r="M156" s="48" t="s">
        <v>41</v>
      </c>
      <c r="N156" s="49"/>
      <c r="O156" s="48" t="s">
        <v>41</v>
      </c>
      <c r="P156" s="49"/>
      <c r="Q156" s="48" t="s">
        <v>237</v>
      </c>
      <c r="R156" s="49"/>
      <c r="S156" s="48" t="s">
        <v>45</v>
      </c>
      <c r="T156" s="48" t="s">
        <v>44</v>
      </c>
      <c r="U156" s="49"/>
      <c r="V156" s="48" t="s">
        <v>1592</v>
      </c>
    </row>
    <row r="157" spans="1:22" ht="20" hidden="1" customHeight="1" x14ac:dyDescent="0.2">
      <c r="A157" s="46" t="s">
        <v>1593</v>
      </c>
      <c r="B157" s="47" t="s">
        <v>47</v>
      </c>
      <c r="C157" s="48" t="s">
        <v>332</v>
      </c>
      <c r="D157" s="48" t="s">
        <v>1</v>
      </c>
      <c r="E157" s="48" t="s">
        <v>1</v>
      </c>
      <c r="F157" s="48" t="s">
        <v>1</v>
      </c>
      <c r="G157" s="48" t="s">
        <v>55</v>
      </c>
      <c r="H157" s="48" t="s">
        <v>36</v>
      </c>
      <c r="I157" s="49"/>
      <c r="J157" s="48" t="s">
        <v>318</v>
      </c>
      <c r="K157" s="48" t="s">
        <v>50</v>
      </c>
      <c r="L157" s="48" t="s">
        <v>321</v>
      </c>
      <c r="M157" s="48" t="s">
        <v>41</v>
      </c>
      <c r="N157" s="49"/>
      <c r="O157" s="48" t="s">
        <v>41</v>
      </c>
      <c r="P157" s="49"/>
      <c r="Q157" s="48" t="s">
        <v>237</v>
      </c>
      <c r="R157" s="49"/>
      <c r="S157" s="48" t="s">
        <v>348</v>
      </c>
      <c r="T157" s="48" t="s">
        <v>44</v>
      </c>
      <c r="U157" s="49"/>
      <c r="V157" s="48" t="s">
        <v>1594</v>
      </c>
    </row>
    <row r="158" spans="1:22" ht="20" hidden="1" customHeight="1" x14ac:dyDescent="0.2">
      <c r="A158" s="46" t="s">
        <v>1595</v>
      </c>
      <c r="B158" s="47" t="s">
        <v>33</v>
      </c>
      <c r="C158" s="48" t="s">
        <v>332</v>
      </c>
      <c r="D158" s="48" t="s">
        <v>1</v>
      </c>
      <c r="E158" s="48" t="s">
        <v>1</v>
      </c>
      <c r="F158" s="48" t="s">
        <v>2</v>
      </c>
      <c r="G158" s="48" t="s">
        <v>35</v>
      </c>
      <c r="H158" s="48" t="s">
        <v>36</v>
      </c>
      <c r="I158" s="49"/>
      <c r="J158" s="48" t="s">
        <v>324</v>
      </c>
      <c r="K158" s="48" t="s">
        <v>399</v>
      </c>
      <c r="L158" s="48" t="s">
        <v>335</v>
      </c>
      <c r="M158" s="48" t="s">
        <v>41</v>
      </c>
      <c r="N158" s="49"/>
      <c r="O158" s="48" t="s">
        <v>41</v>
      </c>
      <c r="P158" s="49"/>
      <c r="Q158" s="48" t="s">
        <v>237</v>
      </c>
      <c r="R158" s="49"/>
      <c r="S158" s="48" t="s">
        <v>53</v>
      </c>
      <c r="T158" s="48" t="s">
        <v>44</v>
      </c>
      <c r="U158" s="49"/>
      <c r="V158" s="48" t="s">
        <v>502</v>
      </c>
    </row>
    <row r="159" spans="1:22" ht="20" hidden="1" customHeight="1" x14ac:dyDescent="0.2">
      <c r="A159" s="46" t="s">
        <v>1596</v>
      </c>
      <c r="B159" s="47" t="s">
        <v>47</v>
      </c>
      <c r="C159" s="48" t="s">
        <v>332</v>
      </c>
      <c r="D159" s="48" t="s">
        <v>2</v>
      </c>
      <c r="E159" s="48" t="s">
        <v>1</v>
      </c>
      <c r="F159" s="48" t="s">
        <v>1</v>
      </c>
      <c r="G159" s="48" t="s">
        <v>55</v>
      </c>
      <c r="H159" s="48" t="s">
        <v>36</v>
      </c>
      <c r="I159" s="49"/>
      <c r="J159" s="48" t="s">
        <v>327</v>
      </c>
      <c r="K159" s="48" t="s">
        <v>50</v>
      </c>
      <c r="L159" s="48" t="s">
        <v>321</v>
      </c>
      <c r="M159" s="48" t="s">
        <v>41</v>
      </c>
      <c r="N159" s="49"/>
      <c r="O159" s="48" t="s">
        <v>41</v>
      </c>
      <c r="P159" s="49"/>
      <c r="Q159" s="48" t="s">
        <v>237</v>
      </c>
      <c r="R159" s="49"/>
      <c r="S159" s="48" t="s">
        <v>106</v>
      </c>
      <c r="T159" s="48" t="s">
        <v>59</v>
      </c>
      <c r="U159" s="49"/>
      <c r="V159" s="48" t="s">
        <v>1597</v>
      </c>
    </row>
    <row r="160" spans="1:22" ht="20" hidden="1" customHeight="1" x14ac:dyDescent="0.2">
      <c r="A160" s="46" t="s">
        <v>1598</v>
      </c>
      <c r="B160" s="47" t="s">
        <v>47</v>
      </c>
      <c r="C160" s="48" t="s">
        <v>332</v>
      </c>
      <c r="D160" s="48" t="s">
        <v>2</v>
      </c>
      <c r="E160" s="48" t="s">
        <v>2</v>
      </c>
      <c r="F160" s="48" t="s">
        <v>1</v>
      </c>
      <c r="G160" s="48" t="s">
        <v>55</v>
      </c>
      <c r="H160" s="48" t="s">
        <v>36</v>
      </c>
      <c r="I160" s="49"/>
      <c r="J160" s="48" t="s">
        <v>327</v>
      </c>
      <c r="K160" s="48" t="s">
        <v>57</v>
      </c>
      <c r="L160" s="48" t="s">
        <v>321</v>
      </c>
      <c r="M160" s="48" t="s">
        <v>41</v>
      </c>
      <c r="N160" s="49"/>
      <c r="O160" s="48" t="s">
        <v>41</v>
      </c>
      <c r="P160" s="49"/>
      <c r="Q160" s="48" t="s">
        <v>237</v>
      </c>
      <c r="R160" s="49"/>
      <c r="S160" s="48" t="s">
        <v>53</v>
      </c>
      <c r="T160" s="48" t="s">
        <v>44</v>
      </c>
      <c r="U160" s="49"/>
      <c r="V160" s="48" t="s">
        <v>1599</v>
      </c>
    </row>
    <row r="161" spans="1:22" ht="20" hidden="1" customHeight="1" x14ac:dyDescent="0.2">
      <c r="A161" s="46" t="s">
        <v>1600</v>
      </c>
      <c r="B161" s="47" t="s">
        <v>47</v>
      </c>
      <c r="C161" s="48" t="s">
        <v>332</v>
      </c>
      <c r="D161" s="48" t="s">
        <v>2</v>
      </c>
      <c r="E161" s="48" t="s">
        <v>2</v>
      </c>
      <c r="F161" s="48" t="s">
        <v>2</v>
      </c>
      <c r="G161" s="48" t="s">
        <v>63</v>
      </c>
      <c r="H161" s="48" t="s">
        <v>36</v>
      </c>
      <c r="I161" s="49"/>
      <c r="J161" s="48" t="s">
        <v>327</v>
      </c>
      <c r="K161" s="48" t="s">
        <v>57</v>
      </c>
      <c r="L161" s="48" t="s">
        <v>321</v>
      </c>
      <c r="M161" s="48" t="s">
        <v>41</v>
      </c>
      <c r="N161" s="49"/>
      <c r="O161" s="48" t="s">
        <v>41</v>
      </c>
      <c r="P161" s="49"/>
      <c r="Q161" s="48" t="s">
        <v>237</v>
      </c>
      <c r="R161" s="49"/>
      <c r="S161" s="48" t="s">
        <v>53</v>
      </c>
      <c r="T161" s="48" t="s">
        <v>74</v>
      </c>
      <c r="U161" s="49"/>
      <c r="V161" s="48" t="s">
        <v>1601</v>
      </c>
    </row>
    <row r="162" spans="1:22" ht="20" hidden="1" customHeight="1" x14ac:dyDescent="0.2">
      <c r="A162" s="46" t="s">
        <v>1602</v>
      </c>
      <c r="B162" s="47" t="s">
        <v>47</v>
      </c>
      <c r="C162" s="48" t="s">
        <v>332</v>
      </c>
      <c r="D162" s="48" t="s">
        <v>1</v>
      </c>
      <c r="E162" s="48" t="s">
        <v>1</v>
      </c>
      <c r="F162" s="48" t="s">
        <v>1</v>
      </c>
      <c r="G162" s="48" t="s">
        <v>63</v>
      </c>
      <c r="H162" s="48" t="s">
        <v>36</v>
      </c>
      <c r="I162" s="49"/>
      <c r="J162" s="48" t="s">
        <v>318</v>
      </c>
      <c r="K162" s="48" t="s">
        <v>57</v>
      </c>
      <c r="L162" s="48" t="s">
        <v>321</v>
      </c>
      <c r="M162" s="48" t="s">
        <v>41</v>
      </c>
      <c r="N162" s="49"/>
      <c r="O162" s="48" t="s">
        <v>41</v>
      </c>
      <c r="P162" s="49"/>
      <c r="Q162" s="48" t="s">
        <v>237</v>
      </c>
      <c r="R162" s="49"/>
      <c r="S162" s="48" t="s">
        <v>106</v>
      </c>
      <c r="T162" s="48" t="s">
        <v>44</v>
      </c>
      <c r="U162" s="49"/>
      <c r="V162" s="48" t="s">
        <v>1603</v>
      </c>
    </row>
    <row r="163" spans="1:22" ht="20" hidden="1" customHeight="1" x14ac:dyDescent="0.2">
      <c r="A163" s="46" t="s">
        <v>1604</v>
      </c>
      <c r="B163" s="47" t="s">
        <v>47</v>
      </c>
      <c r="C163" s="48" t="s">
        <v>408</v>
      </c>
      <c r="D163" s="48" t="s">
        <v>1</v>
      </c>
      <c r="E163" s="48" t="s">
        <v>1</v>
      </c>
      <c r="F163" s="48" t="s">
        <v>2</v>
      </c>
      <c r="G163" s="48" t="s">
        <v>63</v>
      </c>
      <c r="H163" s="48" t="s">
        <v>36</v>
      </c>
      <c r="I163" s="49"/>
      <c r="J163" s="48" t="s">
        <v>327</v>
      </c>
      <c r="K163" s="48" t="s">
        <v>57</v>
      </c>
      <c r="L163" s="48" t="s">
        <v>321</v>
      </c>
      <c r="M163" s="48" t="s">
        <v>41</v>
      </c>
      <c r="N163" s="49"/>
      <c r="O163" s="48" t="s">
        <v>41</v>
      </c>
      <c r="P163" s="49"/>
      <c r="Q163" s="48" t="s">
        <v>237</v>
      </c>
      <c r="R163" s="49"/>
      <c r="S163" s="48" t="s">
        <v>106</v>
      </c>
      <c r="T163" s="48" t="s">
        <v>44</v>
      </c>
      <c r="U163" s="49"/>
      <c r="V163" s="48" t="s">
        <v>1605</v>
      </c>
    </row>
    <row r="164" spans="1:22" ht="20" hidden="1" customHeight="1" x14ac:dyDescent="0.2">
      <c r="A164" s="46" t="s">
        <v>1606</v>
      </c>
      <c r="B164" s="47" t="s">
        <v>47</v>
      </c>
      <c r="C164" s="48" t="s">
        <v>332</v>
      </c>
      <c r="D164" s="48" t="s">
        <v>1</v>
      </c>
      <c r="E164" s="48" t="s">
        <v>1</v>
      </c>
      <c r="F164" s="48" t="s">
        <v>1</v>
      </c>
      <c r="G164" s="48" t="s">
        <v>55</v>
      </c>
      <c r="H164" s="48" t="s">
        <v>36</v>
      </c>
      <c r="I164" s="49"/>
      <c r="J164" s="48" t="s">
        <v>318</v>
      </c>
      <c r="K164" s="48" t="s">
        <v>57</v>
      </c>
      <c r="L164" s="48" t="s">
        <v>321</v>
      </c>
      <c r="M164" s="48" t="s">
        <v>41</v>
      </c>
      <c r="N164" s="49"/>
      <c r="O164" s="48" t="s">
        <v>41</v>
      </c>
      <c r="P164" s="49"/>
      <c r="Q164" s="48" t="s">
        <v>237</v>
      </c>
      <c r="R164" s="49"/>
      <c r="S164" s="48" t="s">
        <v>77</v>
      </c>
      <c r="T164" s="48" t="s">
        <v>44</v>
      </c>
      <c r="U164" s="49"/>
      <c r="V164" s="48" t="s">
        <v>1607</v>
      </c>
    </row>
    <row r="165" spans="1:22" ht="20" hidden="1" customHeight="1" x14ac:dyDescent="0.2">
      <c r="A165" s="46" t="s">
        <v>1608</v>
      </c>
      <c r="B165" s="47" t="s">
        <v>47</v>
      </c>
      <c r="C165" s="48" t="s">
        <v>390</v>
      </c>
      <c r="D165" s="48" t="s">
        <v>1</v>
      </c>
      <c r="E165" s="48" t="s">
        <v>1</v>
      </c>
      <c r="F165" s="48" t="s">
        <v>1</v>
      </c>
      <c r="G165" s="48" t="s">
        <v>55</v>
      </c>
      <c r="H165" s="48" t="s">
        <v>36</v>
      </c>
      <c r="I165" s="49"/>
      <c r="J165" s="48" t="s">
        <v>324</v>
      </c>
      <c r="K165" s="48" t="s">
        <v>399</v>
      </c>
      <c r="L165" s="48" t="s">
        <v>319</v>
      </c>
      <c r="M165" s="48" t="s">
        <v>41</v>
      </c>
      <c r="N165" s="49"/>
      <c r="O165" s="48" t="s">
        <v>41</v>
      </c>
      <c r="P165" s="49"/>
      <c r="Q165" s="48" t="s">
        <v>237</v>
      </c>
      <c r="R165" s="49"/>
      <c r="S165" s="48" t="s">
        <v>53</v>
      </c>
      <c r="T165" s="48" t="s">
        <v>59</v>
      </c>
      <c r="U165" s="49"/>
      <c r="V165" s="48" t="s">
        <v>1609</v>
      </c>
    </row>
    <row r="166" spans="1:22" ht="20" hidden="1" customHeight="1" x14ac:dyDescent="0.2">
      <c r="A166" s="46" t="s">
        <v>1610</v>
      </c>
      <c r="B166" s="47" t="s">
        <v>33</v>
      </c>
      <c r="C166" s="48" t="s">
        <v>323</v>
      </c>
      <c r="D166" s="48" t="s">
        <v>2</v>
      </c>
      <c r="E166" s="48" t="s">
        <v>3</v>
      </c>
      <c r="F166" s="48" t="s">
        <v>3</v>
      </c>
      <c r="G166" s="48" t="s">
        <v>63</v>
      </c>
      <c r="H166" s="48" t="s">
        <v>36</v>
      </c>
      <c r="I166" s="49"/>
      <c r="J166" s="48" t="s">
        <v>324</v>
      </c>
      <c r="K166" s="48" t="s">
        <v>344</v>
      </c>
      <c r="L166" s="48" t="s">
        <v>319</v>
      </c>
      <c r="M166" s="48" t="s">
        <v>41</v>
      </c>
      <c r="N166" s="49"/>
      <c r="O166" s="48" t="s">
        <v>41</v>
      </c>
      <c r="P166" s="49"/>
      <c r="Q166" s="48" t="s">
        <v>237</v>
      </c>
      <c r="R166" s="49"/>
      <c r="S166" s="48" t="s">
        <v>45</v>
      </c>
      <c r="T166" s="48" t="s">
        <v>44</v>
      </c>
      <c r="U166" s="49"/>
      <c r="V166" s="48" t="s">
        <v>1611</v>
      </c>
    </row>
    <row r="167" spans="1:22" ht="20" hidden="1" customHeight="1" x14ac:dyDescent="0.2">
      <c r="A167" s="46" t="s">
        <v>1612</v>
      </c>
      <c r="B167" s="47" t="s">
        <v>47</v>
      </c>
      <c r="C167" s="48" t="s">
        <v>323</v>
      </c>
      <c r="D167" s="48" t="s">
        <v>1</v>
      </c>
      <c r="E167" s="48" t="s">
        <v>1</v>
      </c>
      <c r="F167" s="48" t="s">
        <v>1</v>
      </c>
      <c r="G167" s="48" t="s">
        <v>55</v>
      </c>
      <c r="H167" s="48" t="s">
        <v>36</v>
      </c>
      <c r="I167" s="49"/>
      <c r="J167" s="48" t="s">
        <v>324</v>
      </c>
      <c r="K167" s="48" t="s">
        <v>57</v>
      </c>
      <c r="L167" s="48" t="s">
        <v>321</v>
      </c>
      <c r="M167" s="48" t="s">
        <v>41</v>
      </c>
      <c r="N167" s="49"/>
      <c r="O167" s="48" t="s">
        <v>41</v>
      </c>
      <c r="P167" s="49"/>
      <c r="Q167" s="48" t="s">
        <v>237</v>
      </c>
      <c r="R167" s="49"/>
      <c r="S167" s="48" t="s">
        <v>45</v>
      </c>
      <c r="T167" s="48" t="s">
        <v>44</v>
      </c>
      <c r="U167" s="49"/>
      <c r="V167" s="48" t="s">
        <v>1613</v>
      </c>
    </row>
    <row r="168" spans="1:22" ht="20" hidden="1" customHeight="1" x14ac:dyDescent="0.2">
      <c r="A168" s="46" t="s">
        <v>1614</v>
      </c>
      <c r="B168" s="47" t="s">
        <v>47</v>
      </c>
      <c r="C168" s="48" t="s">
        <v>316</v>
      </c>
      <c r="D168" s="48" t="s">
        <v>2</v>
      </c>
      <c r="E168" s="48" t="s">
        <v>2</v>
      </c>
      <c r="F168" s="48" t="s">
        <v>2</v>
      </c>
      <c r="G168" s="48" t="s">
        <v>63</v>
      </c>
      <c r="H168" s="48" t="s">
        <v>36</v>
      </c>
      <c r="I168" s="49"/>
      <c r="J168" s="48" t="s">
        <v>324</v>
      </c>
      <c r="K168" s="48" t="s">
        <v>330</v>
      </c>
      <c r="L168" s="48" t="s">
        <v>319</v>
      </c>
      <c r="M168" s="49"/>
      <c r="N168" s="49"/>
      <c r="O168" s="48" t="s">
        <v>41</v>
      </c>
      <c r="P168" s="49"/>
      <c r="Q168" s="48" t="s">
        <v>237</v>
      </c>
      <c r="R168" s="49"/>
      <c r="S168" s="48" t="s">
        <v>53</v>
      </c>
      <c r="T168" s="48" t="s">
        <v>59</v>
      </c>
      <c r="U168" s="49"/>
      <c r="V168" s="48" t="s">
        <v>1615</v>
      </c>
    </row>
    <row r="169" spans="1:22" ht="20" customHeight="1" x14ac:dyDescent="0.2">
      <c r="A169" s="46" t="s">
        <v>1616</v>
      </c>
      <c r="B169" s="47" t="s">
        <v>47</v>
      </c>
      <c r="C169" s="48" t="s">
        <v>379</v>
      </c>
      <c r="D169" s="48" t="s">
        <v>1</v>
      </c>
      <c r="E169" s="48" t="s">
        <v>1</v>
      </c>
      <c r="F169" s="48" t="s">
        <v>1</v>
      </c>
      <c r="G169" s="48" t="s">
        <v>55</v>
      </c>
      <c r="H169" s="48" t="s">
        <v>36</v>
      </c>
      <c r="I169" s="49"/>
      <c r="J169" s="48" t="s">
        <v>318</v>
      </c>
      <c r="K169" s="48" t="s">
        <v>50</v>
      </c>
      <c r="L169" s="48" t="s">
        <v>321</v>
      </c>
      <c r="M169" s="48" t="s">
        <v>94</v>
      </c>
      <c r="N169" s="49"/>
      <c r="O169" s="49"/>
      <c r="P169" s="49"/>
      <c r="Q169" s="48" t="s">
        <v>237</v>
      </c>
      <c r="R169" s="49"/>
      <c r="S169" s="48" t="s">
        <v>106</v>
      </c>
      <c r="T169" s="48" t="s">
        <v>44</v>
      </c>
      <c r="U169" s="49"/>
      <c r="V169" s="48" t="s">
        <v>1617</v>
      </c>
    </row>
    <row r="170" spans="1:22" ht="32" hidden="1" customHeight="1" x14ac:dyDescent="0.2">
      <c r="A170" s="46" t="s">
        <v>1618</v>
      </c>
      <c r="B170" s="47" t="s">
        <v>47</v>
      </c>
      <c r="C170" s="48" t="s">
        <v>320</v>
      </c>
      <c r="D170" s="48" t="s">
        <v>2</v>
      </c>
      <c r="E170" s="48" t="s">
        <v>1</v>
      </c>
      <c r="F170" s="48" t="s">
        <v>2</v>
      </c>
      <c r="G170" s="48" t="s">
        <v>68</v>
      </c>
      <c r="H170" s="48" t="s">
        <v>36</v>
      </c>
      <c r="I170" s="49"/>
      <c r="J170" s="48" t="s">
        <v>318</v>
      </c>
      <c r="K170" s="48" t="s">
        <v>330</v>
      </c>
      <c r="L170" s="48" t="s">
        <v>321</v>
      </c>
      <c r="M170" s="48" t="s">
        <v>41</v>
      </c>
      <c r="N170" s="49"/>
      <c r="O170" s="48" t="s">
        <v>41</v>
      </c>
      <c r="P170" s="49"/>
      <c r="Q170" s="48" t="s">
        <v>237</v>
      </c>
      <c r="R170" s="49"/>
      <c r="S170" s="48" t="s">
        <v>77</v>
      </c>
      <c r="T170" s="48" t="s">
        <v>44</v>
      </c>
      <c r="U170" s="49"/>
      <c r="V170" s="50" t="s">
        <v>1619</v>
      </c>
    </row>
    <row r="171" spans="1:22" ht="20" hidden="1" customHeight="1" x14ac:dyDescent="0.2">
      <c r="A171" s="46" t="s">
        <v>1620</v>
      </c>
      <c r="B171" s="47" t="s">
        <v>47</v>
      </c>
      <c r="C171" s="48" t="s">
        <v>316</v>
      </c>
      <c r="D171" s="48" t="s">
        <v>3</v>
      </c>
      <c r="E171" s="48" t="s">
        <v>2</v>
      </c>
      <c r="F171" s="48" t="s">
        <v>2</v>
      </c>
      <c r="G171" s="48" t="s">
        <v>55</v>
      </c>
      <c r="H171" s="48" t="s">
        <v>36</v>
      </c>
      <c r="I171" s="49"/>
      <c r="J171" s="48" t="s">
        <v>318</v>
      </c>
      <c r="K171" s="48" t="s">
        <v>344</v>
      </c>
      <c r="L171" s="48" t="s">
        <v>321</v>
      </c>
      <c r="M171" s="48" t="s">
        <v>41</v>
      </c>
      <c r="N171" s="49"/>
      <c r="O171" s="48" t="s">
        <v>41</v>
      </c>
      <c r="P171" s="49"/>
      <c r="Q171" s="48" t="s">
        <v>237</v>
      </c>
      <c r="R171" s="49"/>
      <c r="S171" s="48" t="s">
        <v>45</v>
      </c>
      <c r="T171" s="48" t="s">
        <v>59</v>
      </c>
      <c r="U171" s="49"/>
      <c r="V171" s="48" t="s">
        <v>1621</v>
      </c>
    </row>
    <row r="172" spans="1:22" ht="20" customHeight="1" x14ac:dyDescent="0.2">
      <c r="A172" s="46" t="s">
        <v>1622</v>
      </c>
      <c r="B172" s="47" t="s">
        <v>33</v>
      </c>
      <c r="C172" s="48" t="s">
        <v>340</v>
      </c>
      <c r="D172" s="48" t="s">
        <v>2</v>
      </c>
      <c r="E172" s="48" t="s">
        <v>1</v>
      </c>
      <c r="F172" s="48" t="s">
        <v>2</v>
      </c>
      <c r="G172" s="48" t="s">
        <v>55</v>
      </c>
      <c r="H172" s="48" t="s">
        <v>36</v>
      </c>
      <c r="I172" s="49"/>
      <c r="J172" s="49"/>
      <c r="K172" s="48" t="s">
        <v>50</v>
      </c>
      <c r="L172" s="49"/>
      <c r="M172" s="48" t="s">
        <v>41</v>
      </c>
      <c r="N172" s="49"/>
      <c r="O172" s="49"/>
      <c r="P172" s="49"/>
      <c r="Q172" s="48" t="s">
        <v>237</v>
      </c>
      <c r="R172" s="49"/>
      <c r="S172" s="49"/>
      <c r="T172" s="48" t="s">
        <v>74</v>
      </c>
      <c r="U172" s="48" t="s">
        <v>1623</v>
      </c>
      <c r="V172" s="48" t="s">
        <v>1624</v>
      </c>
    </row>
    <row r="173" spans="1:22" ht="20" hidden="1" customHeight="1" x14ac:dyDescent="0.2">
      <c r="A173" s="46" t="s">
        <v>1625</v>
      </c>
      <c r="B173" s="47" t="s">
        <v>33</v>
      </c>
      <c r="C173" s="48" t="s">
        <v>340</v>
      </c>
      <c r="D173" s="48" t="s">
        <v>3</v>
      </c>
      <c r="E173" s="48" t="s">
        <v>3</v>
      </c>
      <c r="F173" s="48" t="s">
        <v>91</v>
      </c>
      <c r="G173" s="48" t="s">
        <v>68</v>
      </c>
      <c r="H173" s="48" t="s">
        <v>48</v>
      </c>
      <c r="I173" s="48" t="s">
        <v>1626</v>
      </c>
      <c r="J173" s="48" t="s">
        <v>327</v>
      </c>
      <c r="K173" s="48" t="s">
        <v>348</v>
      </c>
      <c r="L173" s="48" t="s">
        <v>321</v>
      </c>
      <c r="M173" s="48" t="s">
        <v>41</v>
      </c>
      <c r="N173" s="49"/>
      <c r="O173" s="48" t="s">
        <v>41</v>
      </c>
      <c r="P173" s="49"/>
      <c r="Q173" s="48" t="s">
        <v>94</v>
      </c>
      <c r="R173" s="49"/>
      <c r="S173" s="48" t="s">
        <v>45</v>
      </c>
      <c r="T173" s="48" t="s">
        <v>74</v>
      </c>
      <c r="U173" s="49"/>
      <c r="V173" s="48" t="s">
        <v>103</v>
      </c>
    </row>
    <row r="174" spans="1:22" ht="20" hidden="1" customHeight="1" x14ac:dyDescent="0.2">
      <c r="A174" s="46" t="s">
        <v>1627</v>
      </c>
      <c r="B174" s="47" t="s">
        <v>47</v>
      </c>
      <c r="C174" s="48" t="s">
        <v>320</v>
      </c>
      <c r="D174" s="48" t="s">
        <v>1</v>
      </c>
      <c r="E174" s="48" t="s">
        <v>1</v>
      </c>
      <c r="F174" s="48" t="s">
        <v>2</v>
      </c>
      <c r="G174" s="48" t="s">
        <v>68</v>
      </c>
      <c r="H174" s="48" t="s">
        <v>36</v>
      </c>
      <c r="I174" s="49"/>
      <c r="J174" s="48" t="s">
        <v>324</v>
      </c>
      <c r="K174" s="48" t="s">
        <v>330</v>
      </c>
      <c r="L174" s="48" t="s">
        <v>321</v>
      </c>
      <c r="M174" s="48" t="s">
        <v>41</v>
      </c>
      <c r="N174" s="49"/>
      <c r="O174" s="48" t="s">
        <v>41</v>
      </c>
      <c r="P174" s="49"/>
      <c r="Q174" s="48" t="s">
        <v>237</v>
      </c>
      <c r="R174" s="49"/>
      <c r="S174" s="48" t="s">
        <v>60</v>
      </c>
      <c r="T174" s="48" t="s">
        <v>44</v>
      </c>
      <c r="U174" s="49"/>
      <c r="V174" s="48" t="s">
        <v>1628</v>
      </c>
    </row>
    <row r="175" spans="1:22" ht="20" hidden="1" customHeight="1" x14ac:dyDescent="0.2">
      <c r="A175" s="46" t="s">
        <v>1629</v>
      </c>
      <c r="B175" s="47" t="s">
        <v>47</v>
      </c>
      <c r="C175" s="48" t="s">
        <v>320</v>
      </c>
      <c r="D175" s="48" t="s">
        <v>2</v>
      </c>
      <c r="E175" s="48" t="s">
        <v>2</v>
      </c>
      <c r="F175" s="48" t="s">
        <v>2</v>
      </c>
      <c r="G175" s="48" t="s">
        <v>63</v>
      </c>
      <c r="H175" s="48" t="s">
        <v>36</v>
      </c>
      <c r="I175" s="49"/>
      <c r="J175" s="48" t="s">
        <v>318</v>
      </c>
      <c r="K175" s="48" t="s">
        <v>348</v>
      </c>
      <c r="L175" s="48" t="s">
        <v>321</v>
      </c>
      <c r="M175" s="48" t="s">
        <v>94</v>
      </c>
      <c r="N175" s="48" t="s">
        <v>1630</v>
      </c>
      <c r="O175" s="48" t="s">
        <v>94</v>
      </c>
      <c r="P175" s="48" t="s">
        <v>1631</v>
      </c>
      <c r="Q175" s="48" t="s">
        <v>237</v>
      </c>
      <c r="R175" s="49"/>
      <c r="S175" s="48" t="s">
        <v>60</v>
      </c>
      <c r="T175" s="48" t="s">
        <v>74</v>
      </c>
      <c r="U175" s="49"/>
      <c r="V175" s="48" t="s">
        <v>1632</v>
      </c>
    </row>
    <row r="176" spans="1:22" ht="32" hidden="1" customHeight="1" x14ac:dyDescent="0.2">
      <c r="A176" s="46" t="s">
        <v>1633</v>
      </c>
      <c r="B176" s="47" t="s">
        <v>47</v>
      </c>
      <c r="C176" s="48" t="s">
        <v>320</v>
      </c>
      <c r="D176" s="48" t="s">
        <v>2</v>
      </c>
      <c r="E176" s="48" t="s">
        <v>2</v>
      </c>
      <c r="F176" s="48" t="s">
        <v>2</v>
      </c>
      <c r="G176" s="48" t="s">
        <v>68</v>
      </c>
      <c r="H176" s="48" t="s">
        <v>36</v>
      </c>
      <c r="I176" s="49"/>
      <c r="J176" s="49"/>
      <c r="K176" s="48" t="s">
        <v>353</v>
      </c>
      <c r="L176" s="48" t="s">
        <v>319</v>
      </c>
      <c r="M176" s="48" t="s">
        <v>41</v>
      </c>
      <c r="N176" s="49"/>
      <c r="O176" s="48" t="s">
        <v>41</v>
      </c>
      <c r="P176" s="49"/>
      <c r="Q176" s="48" t="s">
        <v>94</v>
      </c>
      <c r="R176" s="49"/>
      <c r="S176" s="48" t="s">
        <v>106</v>
      </c>
      <c r="T176" s="48" t="s">
        <v>96</v>
      </c>
      <c r="U176" s="48" t="s">
        <v>1634</v>
      </c>
      <c r="V176" s="50" t="s">
        <v>1635</v>
      </c>
    </row>
    <row r="177" spans="1:22" ht="20" hidden="1" customHeight="1" x14ac:dyDescent="0.2">
      <c r="A177" s="46" t="s">
        <v>1636</v>
      </c>
      <c r="B177" s="47" t="s">
        <v>47</v>
      </c>
      <c r="C177" s="48" t="s">
        <v>320</v>
      </c>
      <c r="D177" s="48" t="s">
        <v>2</v>
      </c>
      <c r="E177" s="48" t="s">
        <v>2</v>
      </c>
      <c r="F177" s="48" t="s">
        <v>1</v>
      </c>
      <c r="G177" s="48" t="s">
        <v>63</v>
      </c>
      <c r="H177" s="48" t="s">
        <v>36</v>
      </c>
      <c r="I177" s="49"/>
      <c r="J177" s="48" t="s">
        <v>318</v>
      </c>
      <c r="K177" s="48" t="s">
        <v>714</v>
      </c>
      <c r="L177" s="48" t="s">
        <v>321</v>
      </c>
      <c r="M177" s="48" t="s">
        <v>41</v>
      </c>
      <c r="N177" s="49"/>
      <c r="O177" s="48" t="s">
        <v>41</v>
      </c>
      <c r="P177" s="49"/>
      <c r="Q177" s="48" t="s">
        <v>237</v>
      </c>
      <c r="R177" s="49"/>
      <c r="S177" s="48" t="s">
        <v>106</v>
      </c>
      <c r="T177" s="48" t="s">
        <v>59</v>
      </c>
      <c r="U177" s="49"/>
      <c r="V177" s="48" t="s">
        <v>1637</v>
      </c>
    </row>
    <row r="178" spans="1:22" ht="20" hidden="1" customHeight="1" x14ac:dyDescent="0.2">
      <c r="A178" s="46" t="s">
        <v>1636</v>
      </c>
      <c r="B178" s="47" t="s">
        <v>47</v>
      </c>
      <c r="C178" s="48" t="s">
        <v>340</v>
      </c>
      <c r="D178" s="48" t="s">
        <v>2</v>
      </c>
      <c r="E178" s="48" t="s">
        <v>3</v>
      </c>
      <c r="F178" s="48" t="s">
        <v>3</v>
      </c>
      <c r="G178" s="48" t="s">
        <v>35</v>
      </c>
      <c r="H178" s="48" t="s">
        <v>36</v>
      </c>
      <c r="I178" s="49"/>
      <c r="J178" s="48" t="s">
        <v>318</v>
      </c>
      <c r="K178" s="48" t="s">
        <v>330</v>
      </c>
      <c r="L178" s="48" t="s">
        <v>321</v>
      </c>
      <c r="M178" s="48" t="s">
        <v>41</v>
      </c>
      <c r="N178" s="49"/>
      <c r="O178" s="48" t="s">
        <v>41</v>
      </c>
      <c r="P178" s="49"/>
      <c r="Q178" s="48" t="s">
        <v>237</v>
      </c>
      <c r="R178" s="49"/>
      <c r="S178" s="48" t="s">
        <v>45</v>
      </c>
      <c r="T178" s="48" t="s">
        <v>44</v>
      </c>
      <c r="U178" s="49"/>
      <c r="V178" s="48" t="s">
        <v>1638</v>
      </c>
    </row>
    <row r="179" spans="1:22" ht="20" hidden="1" customHeight="1" x14ac:dyDescent="0.2">
      <c r="A179" s="46" t="s">
        <v>1639</v>
      </c>
      <c r="B179" s="47" t="s">
        <v>47</v>
      </c>
      <c r="C179" s="48" t="s">
        <v>320</v>
      </c>
      <c r="D179" s="48" t="s">
        <v>1</v>
      </c>
      <c r="E179" s="48" t="s">
        <v>1</v>
      </c>
      <c r="F179" s="48" t="s">
        <v>1</v>
      </c>
      <c r="G179" s="48" t="s">
        <v>55</v>
      </c>
      <c r="H179" s="48" t="s">
        <v>36</v>
      </c>
      <c r="I179" s="49"/>
      <c r="J179" s="48" t="s">
        <v>318</v>
      </c>
      <c r="K179" s="48" t="s">
        <v>57</v>
      </c>
      <c r="L179" s="48" t="s">
        <v>321</v>
      </c>
      <c r="M179" s="48" t="s">
        <v>41</v>
      </c>
      <c r="N179" s="49"/>
      <c r="O179" s="48" t="s">
        <v>41</v>
      </c>
      <c r="P179" s="49"/>
      <c r="Q179" s="48" t="s">
        <v>237</v>
      </c>
      <c r="R179" s="49"/>
      <c r="S179" s="48" t="s">
        <v>106</v>
      </c>
      <c r="T179" s="48" t="s">
        <v>44</v>
      </c>
      <c r="U179" s="49"/>
      <c r="V179" s="48" t="s">
        <v>1640</v>
      </c>
    </row>
    <row r="180" spans="1:22" ht="20" hidden="1" customHeight="1" x14ac:dyDescent="0.2">
      <c r="A180" s="46" t="s">
        <v>1641</v>
      </c>
      <c r="B180" s="47" t="s">
        <v>47</v>
      </c>
      <c r="C180" s="48" t="s">
        <v>320</v>
      </c>
      <c r="D180" s="48" t="s">
        <v>3</v>
      </c>
      <c r="E180" s="48" t="s">
        <v>2</v>
      </c>
      <c r="F180" s="48" t="s">
        <v>2</v>
      </c>
      <c r="G180" s="48" t="s">
        <v>63</v>
      </c>
      <c r="H180" s="48" t="s">
        <v>36</v>
      </c>
      <c r="I180" s="49"/>
      <c r="J180" s="48" t="s">
        <v>318</v>
      </c>
      <c r="K180" s="48" t="s">
        <v>330</v>
      </c>
      <c r="L180" s="48" t="s">
        <v>319</v>
      </c>
      <c r="M180" s="48" t="s">
        <v>41</v>
      </c>
      <c r="N180" s="49"/>
      <c r="O180" s="48" t="s">
        <v>41</v>
      </c>
      <c r="P180" s="49"/>
      <c r="Q180" s="48" t="s">
        <v>237</v>
      </c>
      <c r="R180" s="49"/>
      <c r="S180" s="48" t="s">
        <v>45</v>
      </c>
      <c r="T180" s="48" t="s">
        <v>44</v>
      </c>
      <c r="U180" s="49"/>
      <c r="V180" s="48" t="s">
        <v>1642</v>
      </c>
    </row>
    <row r="181" spans="1:22" ht="20" hidden="1" customHeight="1" x14ac:dyDescent="0.2">
      <c r="A181" s="46" t="s">
        <v>1643</v>
      </c>
      <c r="B181" s="47" t="s">
        <v>47</v>
      </c>
      <c r="C181" s="48" t="s">
        <v>340</v>
      </c>
      <c r="D181" s="48" t="s">
        <v>1</v>
      </c>
      <c r="E181" s="48" t="s">
        <v>1</v>
      </c>
      <c r="F181" s="48" t="s">
        <v>1</v>
      </c>
      <c r="G181" s="48" t="s">
        <v>55</v>
      </c>
      <c r="H181" s="48" t="s">
        <v>36</v>
      </c>
      <c r="I181" s="49"/>
      <c r="J181" s="48" t="s">
        <v>318</v>
      </c>
      <c r="K181" s="48" t="s">
        <v>344</v>
      </c>
      <c r="L181" s="48" t="s">
        <v>319</v>
      </c>
      <c r="M181" s="48" t="s">
        <v>41</v>
      </c>
      <c r="N181" s="49"/>
      <c r="O181" s="48" t="s">
        <v>41</v>
      </c>
      <c r="P181" s="49"/>
      <c r="Q181" s="48" t="s">
        <v>237</v>
      </c>
      <c r="R181" s="49"/>
      <c r="S181" s="48" t="s">
        <v>45</v>
      </c>
      <c r="T181" s="48" t="s">
        <v>44</v>
      </c>
      <c r="U181" s="49"/>
      <c r="V181" s="48" t="s">
        <v>1644</v>
      </c>
    </row>
    <row r="182" spans="1:22" ht="20" hidden="1" customHeight="1" x14ac:dyDescent="0.2">
      <c r="A182" s="46" t="s">
        <v>1645</v>
      </c>
      <c r="B182" s="47" t="s">
        <v>47</v>
      </c>
      <c r="C182" s="48" t="s">
        <v>340</v>
      </c>
      <c r="D182" s="48" t="s">
        <v>1</v>
      </c>
      <c r="E182" s="48" t="s">
        <v>1</v>
      </c>
      <c r="F182" s="48" t="s">
        <v>1</v>
      </c>
      <c r="G182" s="48" t="s">
        <v>55</v>
      </c>
      <c r="H182" s="48" t="s">
        <v>36</v>
      </c>
      <c r="I182" s="49"/>
      <c r="J182" s="48" t="s">
        <v>324</v>
      </c>
      <c r="K182" s="48" t="s">
        <v>348</v>
      </c>
      <c r="L182" s="48" t="s">
        <v>321</v>
      </c>
      <c r="M182" s="48" t="s">
        <v>41</v>
      </c>
      <c r="N182" s="49"/>
      <c r="O182" s="48" t="s">
        <v>41</v>
      </c>
      <c r="P182" s="49"/>
      <c r="Q182" s="48" t="s">
        <v>237</v>
      </c>
      <c r="R182" s="49"/>
      <c r="S182" s="48" t="s">
        <v>45</v>
      </c>
      <c r="T182" s="48" t="s">
        <v>44</v>
      </c>
      <c r="U182" s="49"/>
      <c r="V182" s="48" t="s">
        <v>1646</v>
      </c>
    </row>
    <row r="183" spans="1:22" ht="20" hidden="1" customHeight="1" x14ac:dyDescent="0.2">
      <c r="A183" s="46" t="s">
        <v>1647</v>
      </c>
      <c r="B183" s="47" t="s">
        <v>47</v>
      </c>
      <c r="C183" s="48" t="s">
        <v>320</v>
      </c>
      <c r="D183" s="48" t="s">
        <v>1</v>
      </c>
      <c r="E183" s="48" t="s">
        <v>1</v>
      </c>
      <c r="F183" s="48" t="s">
        <v>1</v>
      </c>
      <c r="G183" s="48" t="s">
        <v>55</v>
      </c>
      <c r="H183" s="48" t="s">
        <v>36</v>
      </c>
      <c r="I183" s="49"/>
      <c r="J183" s="48" t="s">
        <v>318</v>
      </c>
      <c r="K183" s="48" t="s">
        <v>57</v>
      </c>
      <c r="L183" s="48" t="s">
        <v>321</v>
      </c>
      <c r="M183" s="48" t="s">
        <v>41</v>
      </c>
      <c r="N183" s="49"/>
      <c r="O183" s="48" t="s">
        <v>41</v>
      </c>
      <c r="P183" s="49"/>
      <c r="Q183" s="48" t="s">
        <v>237</v>
      </c>
      <c r="R183" s="49"/>
      <c r="S183" s="48" t="s">
        <v>106</v>
      </c>
      <c r="T183" s="48" t="s">
        <v>44</v>
      </c>
      <c r="U183" s="49"/>
      <c r="V183" s="48" t="s">
        <v>1648</v>
      </c>
    </row>
    <row r="184" spans="1:22" ht="20" hidden="1" customHeight="1" x14ac:dyDescent="0.2">
      <c r="A184" s="46" t="s">
        <v>1649</v>
      </c>
      <c r="B184" s="47" t="s">
        <v>47</v>
      </c>
      <c r="C184" s="48" t="s">
        <v>320</v>
      </c>
      <c r="D184" s="48" t="s">
        <v>3</v>
      </c>
      <c r="E184" s="48" t="s">
        <v>91</v>
      </c>
      <c r="F184" s="48" t="s">
        <v>91</v>
      </c>
      <c r="G184" s="48" t="s">
        <v>35</v>
      </c>
      <c r="H184" s="48" t="s">
        <v>48</v>
      </c>
      <c r="I184" s="48" t="s">
        <v>1650</v>
      </c>
      <c r="J184" s="48" t="s">
        <v>318</v>
      </c>
      <c r="K184" s="48" t="s">
        <v>330</v>
      </c>
      <c r="L184" s="48" t="s">
        <v>335</v>
      </c>
      <c r="M184" s="48" t="s">
        <v>94</v>
      </c>
      <c r="N184" s="48" t="s">
        <v>1651</v>
      </c>
      <c r="O184" s="48" t="s">
        <v>41</v>
      </c>
      <c r="P184" s="49"/>
      <c r="Q184" s="48" t="s">
        <v>237</v>
      </c>
      <c r="R184" s="49"/>
      <c r="S184" s="48" t="s">
        <v>45</v>
      </c>
      <c r="T184" s="48" t="s">
        <v>74</v>
      </c>
      <c r="U184" s="49"/>
      <c r="V184" s="48" t="s">
        <v>1652</v>
      </c>
    </row>
    <row r="185" spans="1:22" ht="20" hidden="1" customHeight="1" x14ac:dyDescent="0.2">
      <c r="A185" s="46" t="s">
        <v>1653</v>
      </c>
      <c r="B185" s="47" t="s">
        <v>47</v>
      </c>
      <c r="C185" s="48" t="s">
        <v>320</v>
      </c>
      <c r="D185" s="48" t="s">
        <v>2</v>
      </c>
      <c r="E185" s="48" t="s">
        <v>2</v>
      </c>
      <c r="F185" s="48" t="s">
        <v>2</v>
      </c>
      <c r="G185" s="48" t="s">
        <v>63</v>
      </c>
      <c r="H185" s="48" t="s">
        <v>36</v>
      </c>
      <c r="I185" s="49"/>
      <c r="J185" s="48" t="s">
        <v>318</v>
      </c>
      <c r="K185" s="48" t="s">
        <v>57</v>
      </c>
      <c r="L185" s="48" t="s">
        <v>321</v>
      </c>
      <c r="M185" s="48" t="s">
        <v>94</v>
      </c>
      <c r="N185" s="49"/>
      <c r="O185" s="48" t="s">
        <v>41</v>
      </c>
      <c r="P185" s="49"/>
      <c r="Q185" s="48" t="s">
        <v>237</v>
      </c>
      <c r="R185" s="49"/>
      <c r="S185" s="48" t="s">
        <v>260</v>
      </c>
      <c r="T185" s="48" t="s">
        <v>59</v>
      </c>
      <c r="U185" s="49"/>
      <c r="V185" s="48" t="s">
        <v>1654</v>
      </c>
    </row>
    <row r="186" spans="1:22" ht="20" hidden="1" customHeight="1" x14ac:dyDescent="0.2">
      <c r="A186" s="46" t="s">
        <v>1655</v>
      </c>
      <c r="B186" s="47" t="s">
        <v>47</v>
      </c>
      <c r="C186" s="48" t="s">
        <v>340</v>
      </c>
      <c r="D186" s="48" t="s">
        <v>1</v>
      </c>
      <c r="E186" s="48" t="s">
        <v>1</v>
      </c>
      <c r="F186" s="48" t="s">
        <v>1</v>
      </c>
      <c r="G186" s="48" t="s">
        <v>55</v>
      </c>
      <c r="H186" s="48" t="s">
        <v>36</v>
      </c>
      <c r="I186" s="49"/>
      <c r="J186" s="48" t="s">
        <v>324</v>
      </c>
      <c r="K186" s="48" t="s">
        <v>344</v>
      </c>
      <c r="L186" s="48" t="s">
        <v>335</v>
      </c>
      <c r="M186" s="48" t="s">
        <v>41</v>
      </c>
      <c r="N186" s="49"/>
      <c r="O186" s="48" t="s">
        <v>41</v>
      </c>
      <c r="P186" s="49"/>
      <c r="Q186" s="48" t="s">
        <v>237</v>
      </c>
      <c r="R186" s="49"/>
      <c r="S186" s="48" t="s">
        <v>45</v>
      </c>
      <c r="T186" s="48" t="s">
        <v>59</v>
      </c>
      <c r="U186" s="49"/>
      <c r="V186" s="48" t="s">
        <v>1656</v>
      </c>
    </row>
    <row r="187" spans="1:22" ht="20" hidden="1" customHeight="1" x14ac:dyDescent="0.2">
      <c r="A187" s="46" t="s">
        <v>1657</v>
      </c>
      <c r="B187" s="47" t="s">
        <v>47</v>
      </c>
      <c r="C187" s="48" t="s">
        <v>316</v>
      </c>
      <c r="D187" s="48" t="s">
        <v>1</v>
      </c>
      <c r="E187" s="48" t="s">
        <v>1</v>
      </c>
      <c r="F187" s="48" t="s">
        <v>1</v>
      </c>
      <c r="G187" s="48" t="s">
        <v>55</v>
      </c>
      <c r="H187" s="48" t="s">
        <v>36</v>
      </c>
      <c r="I187" s="49"/>
      <c r="J187" s="48" t="s">
        <v>324</v>
      </c>
      <c r="K187" s="48" t="s">
        <v>57</v>
      </c>
      <c r="L187" s="48" t="s">
        <v>321</v>
      </c>
      <c r="M187" s="48" t="s">
        <v>41</v>
      </c>
      <c r="N187" s="49"/>
      <c r="O187" s="48" t="s">
        <v>41</v>
      </c>
      <c r="P187" s="49"/>
      <c r="Q187" s="48" t="s">
        <v>237</v>
      </c>
      <c r="R187" s="49"/>
      <c r="S187" s="48" t="s">
        <v>106</v>
      </c>
      <c r="T187" s="48" t="s">
        <v>59</v>
      </c>
      <c r="U187" s="49"/>
      <c r="V187" s="48" t="s">
        <v>1658</v>
      </c>
    </row>
    <row r="188" spans="1:22" ht="20" hidden="1" customHeight="1" x14ac:dyDescent="0.2">
      <c r="A188" s="46" t="s">
        <v>1659</v>
      </c>
      <c r="B188" s="47" t="s">
        <v>47</v>
      </c>
      <c r="C188" s="48" t="s">
        <v>340</v>
      </c>
      <c r="D188" s="48" t="s">
        <v>1</v>
      </c>
      <c r="E188" s="48" t="s">
        <v>1</v>
      </c>
      <c r="F188" s="48" t="s">
        <v>1</v>
      </c>
      <c r="G188" s="48" t="s">
        <v>63</v>
      </c>
      <c r="H188" s="48" t="s">
        <v>36</v>
      </c>
      <c r="I188" s="49"/>
      <c r="J188" s="48" t="s">
        <v>318</v>
      </c>
      <c r="K188" s="48" t="s">
        <v>57</v>
      </c>
      <c r="L188" s="48" t="s">
        <v>321</v>
      </c>
      <c r="M188" s="48" t="s">
        <v>41</v>
      </c>
      <c r="N188" s="49"/>
      <c r="O188" s="48" t="s">
        <v>41</v>
      </c>
      <c r="P188" s="49"/>
      <c r="Q188" s="48" t="s">
        <v>237</v>
      </c>
      <c r="R188" s="49"/>
      <c r="S188" s="48" t="s">
        <v>60</v>
      </c>
      <c r="T188" s="48" t="s">
        <v>44</v>
      </c>
      <c r="U188" s="49"/>
      <c r="V188" s="48" t="s">
        <v>1660</v>
      </c>
    </row>
    <row r="189" spans="1:22" ht="20" hidden="1" customHeight="1" x14ac:dyDescent="0.2">
      <c r="A189" s="46" t="s">
        <v>1661</v>
      </c>
      <c r="B189" s="47" t="s">
        <v>47</v>
      </c>
      <c r="C189" s="48" t="s">
        <v>316</v>
      </c>
      <c r="D189" s="48" t="s">
        <v>3</v>
      </c>
      <c r="E189" s="48" t="s">
        <v>3</v>
      </c>
      <c r="F189" s="48" t="s">
        <v>3</v>
      </c>
      <c r="G189" s="48" t="s">
        <v>68</v>
      </c>
      <c r="H189" s="48" t="s">
        <v>36</v>
      </c>
      <c r="I189" s="49"/>
      <c r="J189" s="48" t="s">
        <v>318</v>
      </c>
      <c r="K189" s="48" t="s">
        <v>57</v>
      </c>
      <c r="L189" s="48" t="s">
        <v>122</v>
      </c>
      <c r="M189" s="48" t="s">
        <v>41</v>
      </c>
      <c r="N189" s="49"/>
      <c r="O189" s="48" t="s">
        <v>41</v>
      </c>
      <c r="P189" s="49"/>
      <c r="Q189" s="48" t="s">
        <v>41</v>
      </c>
      <c r="R189" s="49"/>
      <c r="S189" s="48" t="s">
        <v>60</v>
      </c>
      <c r="T189" s="48" t="s">
        <v>44</v>
      </c>
      <c r="U189" s="49"/>
      <c r="V189" s="48" t="s">
        <v>103</v>
      </c>
    </row>
    <row r="190" spans="1:22" ht="20" hidden="1" customHeight="1" x14ac:dyDescent="0.2">
      <c r="A190" s="46" t="s">
        <v>1662</v>
      </c>
      <c r="B190" s="47" t="s">
        <v>47</v>
      </c>
      <c r="C190" s="48" t="s">
        <v>320</v>
      </c>
      <c r="D190" s="48" t="s">
        <v>1</v>
      </c>
      <c r="E190" s="48" t="s">
        <v>1</v>
      </c>
      <c r="F190" s="48" t="s">
        <v>2</v>
      </c>
      <c r="G190" s="48" t="s">
        <v>68</v>
      </c>
      <c r="H190" s="48" t="s">
        <v>36</v>
      </c>
      <c r="I190" s="49"/>
      <c r="J190" s="48" t="s">
        <v>318</v>
      </c>
      <c r="K190" s="48" t="s">
        <v>348</v>
      </c>
      <c r="L190" s="48" t="s">
        <v>321</v>
      </c>
      <c r="M190" s="48" t="s">
        <v>41</v>
      </c>
      <c r="N190" s="49"/>
      <c r="O190" s="48" t="s">
        <v>41</v>
      </c>
      <c r="P190" s="49"/>
      <c r="Q190" s="48" t="s">
        <v>237</v>
      </c>
      <c r="R190" s="49"/>
      <c r="S190" s="48" t="s">
        <v>53</v>
      </c>
      <c r="T190" s="48" t="s">
        <v>44</v>
      </c>
      <c r="U190" s="49"/>
      <c r="V190" s="48" t="s">
        <v>103</v>
      </c>
    </row>
    <row r="191" spans="1:22" ht="20" hidden="1" customHeight="1" x14ac:dyDescent="0.2">
      <c r="A191" s="46" t="s">
        <v>1663</v>
      </c>
      <c r="B191" s="47" t="s">
        <v>33</v>
      </c>
      <c r="C191" s="48" t="s">
        <v>340</v>
      </c>
      <c r="D191" s="48" t="s">
        <v>3</v>
      </c>
      <c r="E191" s="48" t="s">
        <v>2</v>
      </c>
      <c r="F191" s="48" t="s">
        <v>3</v>
      </c>
      <c r="G191" s="48" t="s">
        <v>63</v>
      </c>
      <c r="H191" s="48" t="s">
        <v>36</v>
      </c>
      <c r="I191" s="49"/>
      <c r="J191" s="48" t="s">
        <v>324</v>
      </c>
      <c r="K191" s="48" t="s">
        <v>348</v>
      </c>
      <c r="L191" s="48" t="s">
        <v>335</v>
      </c>
      <c r="M191" s="48" t="s">
        <v>41</v>
      </c>
      <c r="N191" s="49"/>
      <c r="O191" s="48" t="s">
        <v>41</v>
      </c>
      <c r="P191" s="49"/>
      <c r="Q191" s="48" t="s">
        <v>41</v>
      </c>
      <c r="R191" s="49"/>
      <c r="S191" s="48" t="s">
        <v>45</v>
      </c>
      <c r="T191" s="48" t="s">
        <v>74</v>
      </c>
      <c r="U191" s="49"/>
      <c r="V191" s="48" t="s">
        <v>1664</v>
      </c>
    </row>
    <row r="192" spans="1:22" ht="20" hidden="1" customHeight="1" x14ac:dyDescent="0.2">
      <c r="A192" s="46" t="s">
        <v>1665</v>
      </c>
      <c r="B192" s="47" t="s">
        <v>33</v>
      </c>
      <c r="C192" s="48" t="s">
        <v>320</v>
      </c>
      <c r="D192" s="48" t="s">
        <v>2</v>
      </c>
      <c r="E192" s="48" t="s">
        <v>2</v>
      </c>
      <c r="F192" s="48" t="s">
        <v>2</v>
      </c>
      <c r="G192" s="48" t="s">
        <v>55</v>
      </c>
      <c r="H192" s="48" t="s">
        <v>36</v>
      </c>
      <c r="I192" s="49"/>
      <c r="J192" s="48" t="s">
        <v>318</v>
      </c>
      <c r="K192" s="48" t="s">
        <v>348</v>
      </c>
      <c r="L192" s="48" t="s">
        <v>321</v>
      </c>
      <c r="M192" s="48" t="s">
        <v>41</v>
      </c>
      <c r="N192" s="49"/>
      <c r="O192" s="48" t="s">
        <v>41</v>
      </c>
      <c r="P192" s="49"/>
      <c r="Q192" s="48" t="s">
        <v>237</v>
      </c>
      <c r="R192" s="49"/>
      <c r="S192" s="48" t="s">
        <v>45</v>
      </c>
      <c r="T192" s="48" t="s">
        <v>59</v>
      </c>
      <c r="U192" s="49"/>
      <c r="V192" s="48" t="s">
        <v>1666</v>
      </c>
    </row>
    <row r="193" spans="1:22" ht="20" hidden="1" customHeight="1" x14ac:dyDescent="0.2">
      <c r="A193" s="46" t="s">
        <v>1667</v>
      </c>
      <c r="B193" s="47" t="s">
        <v>33</v>
      </c>
      <c r="C193" s="48" t="s">
        <v>323</v>
      </c>
      <c r="D193" s="48" t="s">
        <v>2</v>
      </c>
      <c r="E193" s="48" t="s">
        <v>3</v>
      </c>
      <c r="F193" s="48" t="s">
        <v>3</v>
      </c>
      <c r="G193" s="48" t="s">
        <v>63</v>
      </c>
      <c r="H193" s="48" t="s">
        <v>36</v>
      </c>
      <c r="I193" s="49"/>
      <c r="J193" s="48" t="s">
        <v>324</v>
      </c>
      <c r="K193" s="48" t="s">
        <v>50</v>
      </c>
      <c r="L193" s="48" t="s">
        <v>319</v>
      </c>
      <c r="M193" s="48" t="s">
        <v>94</v>
      </c>
      <c r="N193" s="49"/>
      <c r="O193" s="48" t="s">
        <v>41</v>
      </c>
      <c r="P193" s="49"/>
      <c r="Q193" s="48" t="s">
        <v>237</v>
      </c>
      <c r="R193" s="49"/>
      <c r="S193" s="48" t="s">
        <v>53</v>
      </c>
      <c r="T193" s="48" t="s">
        <v>44</v>
      </c>
      <c r="U193" s="49"/>
      <c r="V193" s="48" t="s">
        <v>1668</v>
      </c>
    </row>
    <row r="194" spans="1:22" ht="32" hidden="1" customHeight="1" x14ac:dyDescent="0.2">
      <c r="A194" s="46" t="s">
        <v>1669</v>
      </c>
      <c r="B194" s="47" t="s">
        <v>47</v>
      </c>
      <c r="C194" s="48" t="s">
        <v>320</v>
      </c>
      <c r="D194" s="48" t="s">
        <v>2</v>
      </c>
      <c r="E194" s="48" t="s">
        <v>2</v>
      </c>
      <c r="F194" s="48" t="s">
        <v>2</v>
      </c>
      <c r="G194" s="48" t="s">
        <v>63</v>
      </c>
      <c r="H194" s="48" t="s">
        <v>36</v>
      </c>
      <c r="I194" s="49"/>
      <c r="J194" s="48" t="s">
        <v>324</v>
      </c>
      <c r="K194" s="48" t="s">
        <v>216</v>
      </c>
      <c r="L194" s="48" t="s">
        <v>321</v>
      </c>
      <c r="M194" s="48" t="s">
        <v>41</v>
      </c>
      <c r="N194" s="49"/>
      <c r="O194" s="48" t="s">
        <v>41</v>
      </c>
      <c r="P194" s="49"/>
      <c r="Q194" s="48" t="s">
        <v>237</v>
      </c>
      <c r="R194" s="49"/>
      <c r="S194" s="48" t="s">
        <v>77</v>
      </c>
      <c r="T194" s="48" t="s">
        <v>44</v>
      </c>
      <c r="U194" s="49"/>
      <c r="V194" s="50" t="s">
        <v>1670</v>
      </c>
    </row>
    <row r="195" spans="1:22" ht="20" hidden="1" customHeight="1" x14ac:dyDescent="0.2">
      <c r="A195" s="46" t="s">
        <v>1671</v>
      </c>
      <c r="B195" s="47" t="s">
        <v>47</v>
      </c>
      <c r="C195" s="48" t="s">
        <v>320</v>
      </c>
      <c r="D195" s="48" t="s">
        <v>2</v>
      </c>
      <c r="E195" s="48" t="s">
        <v>1</v>
      </c>
      <c r="F195" s="48" t="s">
        <v>1</v>
      </c>
      <c r="G195" s="48" t="s">
        <v>55</v>
      </c>
      <c r="H195" s="48" t="s">
        <v>36</v>
      </c>
      <c r="I195" s="49"/>
      <c r="J195" s="48" t="s">
        <v>318</v>
      </c>
      <c r="K195" s="48" t="s">
        <v>57</v>
      </c>
      <c r="L195" s="48" t="s">
        <v>321</v>
      </c>
      <c r="M195" s="48" t="s">
        <v>41</v>
      </c>
      <c r="N195" s="49"/>
      <c r="O195" s="48" t="s">
        <v>41</v>
      </c>
      <c r="P195" s="49"/>
      <c r="Q195" s="48" t="s">
        <v>237</v>
      </c>
      <c r="R195" s="49"/>
      <c r="S195" s="48" t="s">
        <v>60</v>
      </c>
      <c r="T195" s="48" t="s">
        <v>44</v>
      </c>
      <c r="U195" s="49"/>
      <c r="V195" s="48" t="s">
        <v>1672</v>
      </c>
    </row>
    <row r="196" spans="1:22" ht="20" hidden="1" customHeight="1" x14ac:dyDescent="0.2">
      <c r="A196" s="46" t="s">
        <v>1673</v>
      </c>
      <c r="B196" s="47" t="s">
        <v>47</v>
      </c>
      <c r="C196" s="48" t="s">
        <v>340</v>
      </c>
      <c r="D196" s="48" t="s">
        <v>3</v>
      </c>
      <c r="E196" s="48" t="s">
        <v>2</v>
      </c>
      <c r="F196" s="48" t="s">
        <v>2</v>
      </c>
      <c r="G196" s="48" t="s">
        <v>68</v>
      </c>
      <c r="H196" s="48" t="s">
        <v>36</v>
      </c>
      <c r="I196" s="49"/>
      <c r="J196" s="48" t="s">
        <v>324</v>
      </c>
      <c r="K196" s="48" t="s">
        <v>79</v>
      </c>
      <c r="L196" s="49"/>
      <c r="M196" s="48" t="s">
        <v>41</v>
      </c>
      <c r="N196" s="49"/>
      <c r="O196" s="48" t="s">
        <v>41</v>
      </c>
      <c r="P196" s="49"/>
      <c r="Q196" s="48" t="s">
        <v>41</v>
      </c>
      <c r="R196" s="49"/>
      <c r="S196" s="48" t="s">
        <v>60</v>
      </c>
      <c r="T196" s="48" t="s">
        <v>44</v>
      </c>
      <c r="U196" s="49"/>
      <c r="V196" s="48" t="s">
        <v>1674</v>
      </c>
    </row>
    <row r="197" spans="1:22" ht="20" hidden="1" customHeight="1" x14ac:dyDescent="0.2">
      <c r="A197" s="46" t="s">
        <v>1675</v>
      </c>
      <c r="B197" s="47" t="s">
        <v>47</v>
      </c>
      <c r="C197" s="48" t="s">
        <v>320</v>
      </c>
      <c r="D197" s="48" t="s">
        <v>1</v>
      </c>
      <c r="E197" s="48" t="s">
        <v>2</v>
      </c>
      <c r="F197" s="48" t="s">
        <v>1</v>
      </c>
      <c r="G197" s="48" t="s">
        <v>63</v>
      </c>
      <c r="H197" s="48" t="s">
        <v>36</v>
      </c>
      <c r="I197" s="49"/>
      <c r="J197" s="48" t="s">
        <v>318</v>
      </c>
      <c r="K197" s="48" t="s">
        <v>79</v>
      </c>
      <c r="L197" s="48" t="s">
        <v>321</v>
      </c>
      <c r="M197" s="48" t="s">
        <v>41</v>
      </c>
      <c r="N197" s="49"/>
      <c r="O197" s="48" t="s">
        <v>41</v>
      </c>
      <c r="P197" s="49"/>
      <c r="Q197" s="48" t="s">
        <v>94</v>
      </c>
      <c r="R197" s="49"/>
      <c r="S197" s="48" t="s">
        <v>77</v>
      </c>
      <c r="T197" s="48" t="s">
        <v>44</v>
      </c>
      <c r="U197" s="49"/>
      <c r="V197" s="48" t="s">
        <v>1676</v>
      </c>
    </row>
    <row r="198" spans="1:22" ht="20" hidden="1" customHeight="1" x14ac:dyDescent="0.2">
      <c r="A198" s="46" t="s">
        <v>1677</v>
      </c>
      <c r="B198" s="47" t="s">
        <v>47</v>
      </c>
      <c r="C198" s="48" t="s">
        <v>340</v>
      </c>
      <c r="D198" s="48" t="s">
        <v>2</v>
      </c>
      <c r="E198" s="48" t="s">
        <v>2</v>
      </c>
      <c r="F198" s="48" t="s">
        <v>2</v>
      </c>
      <c r="G198" s="48" t="s">
        <v>63</v>
      </c>
      <c r="H198" s="48" t="s">
        <v>36</v>
      </c>
      <c r="I198" s="49"/>
      <c r="J198" s="48" t="s">
        <v>318</v>
      </c>
      <c r="K198" s="48" t="s">
        <v>50</v>
      </c>
      <c r="L198" s="48" t="s">
        <v>319</v>
      </c>
      <c r="M198" s="48" t="s">
        <v>41</v>
      </c>
      <c r="N198" s="49"/>
      <c r="O198" s="48" t="s">
        <v>41</v>
      </c>
      <c r="P198" s="49"/>
      <c r="Q198" s="48" t="s">
        <v>237</v>
      </c>
      <c r="R198" s="49"/>
      <c r="S198" s="48" t="s">
        <v>106</v>
      </c>
      <c r="T198" s="48" t="s">
        <v>59</v>
      </c>
      <c r="U198" s="49"/>
      <c r="V198" s="48" t="s">
        <v>1678</v>
      </c>
    </row>
    <row r="199" spans="1:22" ht="20" hidden="1" customHeight="1" x14ac:dyDescent="0.2">
      <c r="A199" s="46" t="s">
        <v>1679</v>
      </c>
      <c r="B199" s="47" t="s">
        <v>47</v>
      </c>
      <c r="C199" s="48" t="s">
        <v>379</v>
      </c>
      <c r="D199" s="48" t="s">
        <v>2</v>
      </c>
      <c r="E199" s="48" t="s">
        <v>1</v>
      </c>
      <c r="F199" s="48" t="s">
        <v>1</v>
      </c>
      <c r="G199" s="48" t="s">
        <v>55</v>
      </c>
      <c r="H199" s="48" t="s">
        <v>36</v>
      </c>
      <c r="I199" s="49"/>
      <c r="J199" s="48" t="s">
        <v>1680</v>
      </c>
      <c r="K199" s="48" t="s">
        <v>57</v>
      </c>
      <c r="L199" s="48" t="s">
        <v>321</v>
      </c>
      <c r="M199" s="48" t="s">
        <v>94</v>
      </c>
      <c r="N199" s="48" t="s">
        <v>1681</v>
      </c>
      <c r="O199" s="48" t="s">
        <v>41</v>
      </c>
      <c r="P199" s="49"/>
      <c r="Q199" s="48" t="s">
        <v>237</v>
      </c>
      <c r="R199" s="49"/>
      <c r="S199" s="48" t="s">
        <v>53</v>
      </c>
      <c r="T199" s="48" t="s">
        <v>44</v>
      </c>
      <c r="U199" s="49"/>
      <c r="V199" s="48" t="s">
        <v>1682</v>
      </c>
    </row>
    <row r="200" spans="1:22" ht="20" hidden="1" customHeight="1" x14ac:dyDescent="0.2">
      <c r="A200" s="46" t="s">
        <v>1683</v>
      </c>
      <c r="B200" s="47" t="s">
        <v>33</v>
      </c>
      <c r="C200" s="48" t="s">
        <v>340</v>
      </c>
      <c r="D200" s="48" t="s">
        <v>3</v>
      </c>
      <c r="E200" s="48" t="s">
        <v>3</v>
      </c>
      <c r="F200" s="48" t="s">
        <v>3</v>
      </c>
      <c r="G200" s="48" t="s">
        <v>63</v>
      </c>
      <c r="H200" s="48" t="s">
        <v>36</v>
      </c>
      <c r="I200" s="49"/>
      <c r="J200" s="48" t="s">
        <v>324</v>
      </c>
      <c r="K200" s="48" t="s">
        <v>348</v>
      </c>
      <c r="L200" s="48" t="s">
        <v>321</v>
      </c>
      <c r="M200" s="48" t="s">
        <v>41</v>
      </c>
      <c r="N200" s="49"/>
      <c r="O200" s="48" t="s">
        <v>41</v>
      </c>
      <c r="P200" s="49"/>
      <c r="Q200" s="48" t="s">
        <v>237</v>
      </c>
      <c r="R200" s="49"/>
      <c r="S200" s="48" t="s">
        <v>53</v>
      </c>
      <c r="T200" s="48" t="s">
        <v>74</v>
      </c>
      <c r="U200" s="49"/>
      <c r="V200" s="48" t="s">
        <v>1684</v>
      </c>
    </row>
    <row r="201" spans="1:22" ht="20" hidden="1" customHeight="1" x14ac:dyDescent="0.2">
      <c r="A201" s="46" t="s">
        <v>1685</v>
      </c>
      <c r="B201" s="47" t="s">
        <v>47</v>
      </c>
      <c r="C201" s="48" t="s">
        <v>320</v>
      </c>
      <c r="D201" s="48" t="s">
        <v>1</v>
      </c>
      <c r="E201" s="48" t="s">
        <v>1</v>
      </c>
      <c r="F201" s="48" t="s">
        <v>1</v>
      </c>
      <c r="G201" s="48" t="s">
        <v>55</v>
      </c>
      <c r="H201" s="48" t="s">
        <v>36</v>
      </c>
      <c r="I201" s="49"/>
      <c r="J201" s="48" t="s">
        <v>318</v>
      </c>
      <c r="K201" s="48" t="s">
        <v>348</v>
      </c>
      <c r="L201" s="49"/>
      <c r="M201" s="48" t="s">
        <v>41</v>
      </c>
      <c r="N201" s="49"/>
      <c r="O201" s="48" t="s">
        <v>41</v>
      </c>
      <c r="P201" s="49"/>
      <c r="Q201" s="48" t="s">
        <v>237</v>
      </c>
      <c r="R201" s="49"/>
      <c r="S201" s="48" t="s">
        <v>60</v>
      </c>
      <c r="T201" s="48" t="s">
        <v>96</v>
      </c>
      <c r="U201" s="49"/>
      <c r="V201" s="48" t="s">
        <v>1686</v>
      </c>
    </row>
    <row r="202" spans="1:22" ht="20" hidden="1" customHeight="1" x14ac:dyDescent="0.2">
      <c r="A202" s="46" t="s">
        <v>1687</v>
      </c>
      <c r="B202" s="47" t="s">
        <v>33</v>
      </c>
      <c r="C202" s="48" t="s">
        <v>340</v>
      </c>
      <c r="D202" s="48" t="s">
        <v>3</v>
      </c>
      <c r="E202" s="48" t="s">
        <v>3</v>
      </c>
      <c r="F202" s="48" t="s">
        <v>3</v>
      </c>
      <c r="G202" s="48" t="s">
        <v>68</v>
      </c>
      <c r="H202" s="48" t="s">
        <v>48</v>
      </c>
      <c r="I202" s="48" t="s">
        <v>1688</v>
      </c>
      <c r="J202" s="48" t="s">
        <v>324</v>
      </c>
      <c r="K202" s="48" t="s">
        <v>399</v>
      </c>
      <c r="L202" s="48" t="s">
        <v>319</v>
      </c>
      <c r="M202" s="48" t="s">
        <v>94</v>
      </c>
      <c r="N202" s="48" t="s">
        <v>1689</v>
      </c>
      <c r="O202" s="48" t="s">
        <v>94</v>
      </c>
      <c r="P202" s="48" t="s">
        <v>1690</v>
      </c>
      <c r="Q202" s="48" t="s">
        <v>94</v>
      </c>
      <c r="R202" s="48" t="s">
        <v>1691</v>
      </c>
      <c r="S202" s="48" t="s">
        <v>53</v>
      </c>
      <c r="T202" s="48" t="s">
        <v>74</v>
      </c>
      <c r="U202" s="49"/>
      <c r="V202" s="48" t="s">
        <v>1692</v>
      </c>
    </row>
    <row r="203" spans="1:22" ht="20" hidden="1" customHeight="1" x14ac:dyDescent="0.2">
      <c r="A203" s="46" t="s">
        <v>1693</v>
      </c>
      <c r="B203" s="47" t="s">
        <v>47</v>
      </c>
      <c r="C203" s="48" t="s">
        <v>340</v>
      </c>
      <c r="D203" s="48" t="s">
        <v>2</v>
      </c>
      <c r="E203" s="48" t="s">
        <v>2</v>
      </c>
      <c r="F203" s="48" t="s">
        <v>3</v>
      </c>
      <c r="G203" s="48" t="s">
        <v>63</v>
      </c>
      <c r="H203" s="48" t="s">
        <v>36</v>
      </c>
      <c r="I203" s="49"/>
      <c r="J203" s="48" t="s">
        <v>324</v>
      </c>
      <c r="K203" s="48" t="s">
        <v>50</v>
      </c>
      <c r="L203" s="48" t="s">
        <v>321</v>
      </c>
      <c r="M203" s="48" t="s">
        <v>41</v>
      </c>
      <c r="N203" s="49"/>
      <c r="O203" s="48" t="s">
        <v>41</v>
      </c>
      <c r="P203" s="49"/>
      <c r="Q203" s="48" t="s">
        <v>237</v>
      </c>
      <c r="R203" s="49"/>
      <c r="S203" s="48" t="s">
        <v>53</v>
      </c>
      <c r="T203" s="48" t="s">
        <v>44</v>
      </c>
      <c r="U203" s="49"/>
      <c r="V203" s="48" t="s">
        <v>1694</v>
      </c>
    </row>
    <row r="204" spans="1:22" ht="20" hidden="1" customHeight="1" x14ac:dyDescent="0.2">
      <c r="A204" s="46" t="s">
        <v>1695</v>
      </c>
      <c r="B204" s="47" t="s">
        <v>47</v>
      </c>
      <c r="C204" s="48" t="s">
        <v>320</v>
      </c>
      <c r="D204" s="48" t="s">
        <v>3</v>
      </c>
      <c r="E204" s="48" t="s">
        <v>2</v>
      </c>
      <c r="F204" s="48" t="s">
        <v>2</v>
      </c>
      <c r="G204" s="48" t="s">
        <v>63</v>
      </c>
      <c r="H204" s="48" t="s">
        <v>36</v>
      </c>
      <c r="I204" s="49"/>
      <c r="J204" s="48" t="s">
        <v>318</v>
      </c>
      <c r="K204" s="48" t="s">
        <v>348</v>
      </c>
      <c r="L204" s="48" t="s">
        <v>319</v>
      </c>
      <c r="M204" s="48" t="s">
        <v>41</v>
      </c>
      <c r="N204" s="49"/>
      <c r="O204" s="48" t="s">
        <v>41</v>
      </c>
      <c r="P204" s="49"/>
      <c r="Q204" s="48" t="s">
        <v>237</v>
      </c>
      <c r="R204" s="49"/>
      <c r="S204" s="48" t="s">
        <v>45</v>
      </c>
      <c r="T204" s="48" t="s">
        <v>44</v>
      </c>
      <c r="U204" s="49"/>
      <c r="V204" s="48" t="s">
        <v>1696</v>
      </c>
    </row>
    <row r="205" spans="1:22" ht="20" hidden="1" customHeight="1" x14ac:dyDescent="0.2">
      <c r="A205" s="46" t="s">
        <v>1697</v>
      </c>
      <c r="B205" s="47" t="s">
        <v>47</v>
      </c>
      <c r="C205" s="48" t="s">
        <v>340</v>
      </c>
      <c r="D205" s="48" t="s">
        <v>1</v>
      </c>
      <c r="E205" s="48" t="s">
        <v>2</v>
      </c>
      <c r="F205" s="48" t="s">
        <v>2</v>
      </c>
      <c r="G205" s="48" t="s">
        <v>63</v>
      </c>
      <c r="H205" s="48" t="s">
        <v>36</v>
      </c>
      <c r="I205" s="49"/>
      <c r="J205" s="48" t="s">
        <v>327</v>
      </c>
      <c r="K205" s="48" t="s">
        <v>50</v>
      </c>
      <c r="L205" s="48" t="s">
        <v>321</v>
      </c>
      <c r="M205" s="48" t="s">
        <v>41</v>
      </c>
      <c r="N205" s="49"/>
      <c r="O205" s="48" t="s">
        <v>41</v>
      </c>
      <c r="P205" s="49"/>
      <c r="Q205" s="48" t="s">
        <v>237</v>
      </c>
      <c r="R205" s="49"/>
      <c r="S205" s="48" t="s">
        <v>53</v>
      </c>
      <c r="T205" s="48" t="s">
        <v>44</v>
      </c>
      <c r="U205" s="49"/>
      <c r="V205" s="48" t="s">
        <v>1698</v>
      </c>
    </row>
    <row r="206" spans="1:22" ht="20" hidden="1" customHeight="1" x14ac:dyDescent="0.2">
      <c r="A206" s="46" t="s">
        <v>1699</v>
      </c>
      <c r="B206" s="47" t="s">
        <v>47</v>
      </c>
      <c r="C206" s="48" t="s">
        <v>323</v>
      </c>
      <c r="D206" s="48" t="s">
        <v>2</v>
      </c>
      <c r="E206" s="48" t="s">
        <v>1</v>
      </c>
      <c r="F206" s="48" t="s">
        <v>1</v>
      </c>
      <c r="G206" s="48" t="s">
        <v>55</v>
      </c>
      <c r="H206" s="48" t="s">
        <v>36</v>
      </c>
      <c r="I206" s="49"/>
      <c r="J206" s="48" t="s">
        <v>324</v>
      </c>
      <c r="K206" s="48" t="s">
        <v>399</v>
      </c>
      <c r="L206" s="48" t="s">
        <v>321</v>
      </c>
      <c r="M206" s="48" t="s">
        <v>41</v>
      </c>
      <c r="N206" s="49"/>
      <c r="O206" s="48" t="s">
        <v>41</v>
      </c>
      <c r="P206" s="49"/>
      <c r="Q206" s="48" t="s">
        <v>237</v>
      </c>
      <c r="R206" s="49"/>
      <c r="S206" s="48" t="s">
        <v>45</v>
      </c>
      <c r="T206" s="48" t="s">
        <v>59</v>
      </c>
      <c r="U206" s="49"/>
      <c r="V206" s="48" t="s">
        <v>1700</v>
      </c>
    </row>
    <row r="207" spans="1:22" ht="20" customHeight="1" x14ac:dyDescent="0.2"/>
  </sheetData>
  <autoFilter ref="A1:V206" xr:uid="{99854C92-AACB-CA46-A40C-BCAE7DB98BF3}">
    <filterColumn colId="14">
      <filters blank="1"/>
    </filterColumn>
  </autoFilter>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C04455F-0D9F-0043-AC6E-B33C640AC662}">
  <dimension ref="A1:Q110"/>
  <sheetViews>
    <sheetView tabSelected="1" topLeftCell="C68" zoomScaleNormal="130" workbookViewId="0">
      <selection activeCell="P68" sqref="P68"/>
    </sheetView>
  </sheetViews>
  <sheetFormatPr baseColWidth="10" defaultRowHeight="16" x14ac:dyDescent="0.2"/>
  <cols>
    <col min="2" max="2" width="48.28515625" customWidth="1"/>
    <col min="3" max="3" width="15.7109375" customWidth="1"/>
    <col min="4" max="4" width="13" customWidth="1"/>
    <col min="5" max="5" width="13.42578125" customWidth="1"/>
    <col min="7" max="7" width="13.85546875" customWidth="1"/>
    <col min="9" max="9" width="13.7109375" customWidth="1"/>
    <col min="11" max="11" width="13.85546875" customWidth="1"/>
  </cols>
  <sheetData>
    <row r="1" spans="1:16" x14ac:dyDescent="0.2">
      <c r="C1" s="52"/>
      <c r="D1" s="55" t="s">
        <v>1701</v>
      </c>
      <c r="E1" s="55" t="s">
        <v>1702</v>
      </c>
      <c r="F1" s="55" t="s">
        <v>1703</v>
      </c>
      <c r="G1" s="56" t="s">
        <v>1705</v>
      </c>
    </row>
    <row r="2" spans="1:16" x14ac:dyDescent="0.2">
      <c r="B2" s="2"/>
      <c r="C2" s="53" t="s">
        <v>1712</v>
      </c>
      <c r="D2" s="55">
        <v>396</v>
      </c>
      <c r="E2" s="55">
        <v>75</v>
      </c>
      <c r="F2" s="55">
        <v>255</v>
      </c>
      <c r="G2" s="55">
        <f>SUM(D2:F2)</f>
        <v>726</v>
      </c>
    </row>
    <row r="3" spans="1:16" x14ac:dyDescent="0.2">
      <c r="B3" s="2"/>
      <c r="C3" s="53" t="s">
        <v>1704</v>
      </c>
      <c r="D3" s="55">
        <v>372</v>
      </c>
      <c r="E3" s="55">
        <v>70</v>
      </c>
      <c r="F3" s="55">
        <v>205</v>
      </c>
      <c r="G3" s="55">
        <f>SUM(D3:F3)</f>
        <v>647</v>
      </c>
    </row>
    <row r="4" spans="1:16" x14ac:dyDescent="0.2">
      <c r="B4" s="2"/>
      <c r="C4" s="51"/>
      <c r="D4" s="57">
        <f>D3/D2</f>
        <v>0.93939393939393945</v>
      </c>
      <c r="E4" s="57">
        <f t="shared" ref="E4:G4" si="0">E3/E2</f>
        <v>0.93333333333333335</v>
      </c>
      <c r="F4" s="57">
        <f t="shared" si="0"/>
        <v>0.80392156862745101</v>
      </c>
      <c r="G4" s="57">
        <f t="shared" si="0"/>
        <v>0.89118457300275478</v>
      </c>
    </row>
    <row r="5" spans="1:16" x14ac:dyDescent="0.2">
      <c r="B5" s="2"/>
      <c r="C5" s="51"/>
      <c r="D5" s="51"/>
      <c r="E5" s="51"/>
      <c r="F5" s="51"/>
      <c r="G5" s="2"/>
    </row>
    <row r="6" spans="1:16" ht="32" x14ac:dyDescent="0.2">
      <c r="A6" s="89"/>
      <c r="B6" s="90" t="s">
        <v>0</v>
      </c>
      <c r="C6" s="2"/>
      <c r="D6" s="2"/>
      <c r="E6" s="2"/>
      <c r="F6" s="2"/>
      <c r="G6" s="2"/>
    </row>
    <row r="8" spans="1:16" x14ac:dyDescent="0.2">
      <c r="C8" s="3" t="s">
        <v>544</v>
      </c>
      <c r="D8" s="4"/>
      <c r="E8" s="3" t="s">
        <v>2</v>
      </c>
      <c r="F8" s="4"/>
      <c r="G8" s="3" t="s">
        <v>546</v>
      </c>
      <c r="H8" s="4"/>
      <c r="I8" s="3" t="s">
        <v>4</v>
      </c>
      <c r="J8" s="17"/>
      <c r="K8" s="21" t="s">
        <v>547</v>
      </c>
      <c r="O8" s="5"/>
    </row>
    <row r="9" spans="1:16" x14ac:dyDescent="0.2">
      <c r="B9" s="6" t="s">
        <v>543</v>
      </c>
      <c r="C9" s="7" t="s">
        <v>541</v>
      </c>
      <c r="D9" s="8" t="s">
        <v>542</v>
      </c>
      <c r="E9" s="7" t="s">
        <v>541</v>
      </c>
      <c r="F9" s="8" t="s">
        <v>542</v>
      </c>
      <c r="G9" s="7" t="s">
        <v>541</v>
      </c>
      <c r="H9" s="8" t="s">
        <v>542</v>
      </c>
      <c r="I9" s="7" t="s">
        <v>541</v>
      </c>
      <c r="J9" s="8" t="s">
        <v>542</v>
      </c>
      <c r="K9" s="19"/>
      <c r="O9" s="5"/>
      <c r="P9" s="5"/>
    </row>
    <row r="10" spans="1:16" x14ac:dyDescent="0.2">
      <c r="B10" s="9" t="s">
        <v>5</v>
      </c>
      <c r="C10" s="9">
        <f>COUNTIF('Respuestas cadetes'!D2:D400,"Nunca ocurre")</f>
        <v>120</v>
      </c>
      <c r="D10" s="22">
        <f>+C10/K10</f>
        <v>0.32258064516129031</v>
      </c>
      <c r="E10" s="9">
        <f>COUNTIF('Respuestas cadetes'!D2:D400,"Casi nunca ocurre")</f>
        <v>139</v>
      </c>
      <c r="F10" s="22">
        <f>+E10/K10</f>
        <v>0.37365591397849462</v>
      </c>
      <c r="G10" s="9">
        <f>COUNTIF('Respuestas cadetes'!D2:D400,"Poca frecuencia")</f>
        <v>97</v>
      </c>
      <c r="H10" s="22">
        <f>G10/K10</f>
        <v>0.260752688172043</v>
      </c>
      <c r="I10" s="9">
        <f>COUNTIF('Respuestas cadetes'!D2:D440,"Mucha frecuencia")</f>
        <v>16</v>
      </c>
      <c r="J10" s="22">
        <f>I10/K10</f>
        <v>4.3010752688172046E-2</v>
      </c>
      <c r="K10" s="20">
        <f>SUM(C10,E10,G10,I10)</f>
        <v>372</v>
      </c>
    </row>
    <row r="11" spans="1:16" x14ac:dyDescent="0.2">
      <c r="B11" s="10" t="s">
        <v>6</v>
      </c>
      <c r="C11" s="26">
        <f>COUNTIF('Respuestas profes'!D2:D401,"Nunca ocurre")</f>
        <v>21</v>
      </c>
      <c r="D11" s="23">
        <f>+C11/K11</f>
        <v>0.3</v>
      </c>
      <c r="E11" s="26">
        <f>COUNTIF('Respuestas profes'!D2:D400,"Casi nunca ocurre")</f>
        <v>40</v>
      </c>
      <c r="F11" s="23">
        <f>+E11/K11</f>
        <v>0.5714285714285714</v>
      </c>
      <c r="G11" s="26">
        <f>COUNTIF('Respuestas profes'!D2:D401,"Poca frecuencia")</f>
        <v>9</v>
      </c>
      <c r="H11" s="27">
        <f t="shared" ref="H11:H12" si="1">G11/K11</f>
        <v>0.12857142857142856</v>
      </c>
      <c r="I11" s="26">
        <f>COUNTIF('Respuestas profes'!D2:D441,"Mucha frecuencia")</f>
        <v>0</v>
      </c>
      <c r="J11" s="27">
        <f t="shared" ref="J11:J12" si="2">I11/K11</f>
        <v>0</v>
      </c>
      <c r="K11" s="19">
        <f t="shared" ref="K11:K12" si="3">SUM(C11,E11,G11,I11)</f>
        <v>70</v>
      </c>
    </row>
    <row r="12" spans="1:16" x14ac:dyDescent="0.2">
      <c r="B12" s="11" t="s">
        <v>7</v>
      </c>
      <c r="C12" s="9">
        <f>COUNTIF('Respuestas Planta'!D2:D400,"Nunca ocurre")</f>
        <v>57</v>
      </c>
      <c r="D12" s="24">
        <f t="shared" ref="D12" si="4">+C12/K11</f>
        <v>0.81428571428571428</v>
      </c>
      <c r="E12" s="9">
        <f>COUNTIF('Respuestas Planta'!D2:D400,"Casi nunca ocurre")</f>
        <v>96</v>
      </c>
      <c r="F12" s="24">
        <f>+E12/K12</f>
        <v>0.4682926829268293</v>
      </c>
      <c r="G12" s="9">
        <f>COUNTIF('Respuestas Planta'!D2:D442,"Poca frecuencia")</f>
        <v>45</v>
      </c>
      <c r="H12" s="22">
        <f t="shared" si="1"/>
        <v>0.21951219512195122</v>
      </c>
      <c r="I12" s="9">
        <f>COUNTIF('Respuestas Planta'!D2:D442,"Mucha frecuencia")</f>
        <v>7</v>
      </c>
      <c r="J12" s="22">
        <f t="shared" si="2"/>
        <v>3.4146341463414637E-2</v>
      </c>
      <c r="K12" s="20">
        <f t="shared" si="3"/>
        <v>205</v>
      </c>
    </row>
    <row r="13" spans="1:16" x14ac:dyDescent="0.2">
      <c r="B13" s="12" t="s">
        <v>540</v>
      </c>
      <c r="C13" s="13">
        <f>+SUM(C10:C12)</f>
        <v>198</v>
      </c>
      <c r="D13" s="14">
        <f>+C13/K13</f>
        <v>0.30602782071097373</v>
      </c>
      <c r="E13" s="13">
        <f>+SUM(E10:E12)</f>
        <v>275</v>
      </c>
      <c r="F13" s="14">
        <f>+E13/K13</f>
        <v>0.42503863987635238</v>
      </c>
      <c r="G13" s="28">
        <f>+SUM(G10:G12)</f>
        <v>151</v>
      </c>
      <c r="H13" s="29">
        <f>G13/K13</f>
        <v>0.23338485316846985</v>
      </c>
      <c r="I13" s="18">
        <f>SUM(I10:I12)</f>
        <v>23</v>
      </c>
      <c r="J13" s="25">
        <f>I13/K13</f>
        <v>3.5548686244204021E-2</v>
      </c>
      <c r="K13" s="19">
        <f>SUM(K10:K12)</f>
        <v>647</v>
      </c>
    </row>
    <row r="14" spans="1:16" x14ac:dyDescent="0.2">
      <c r="B14" s="5"/>
      <c r="C14" s="15"/>
      <c r="D14" s="16"/>
      <c r="E14" s="15"/>
      <c r="F14" s="16"/>
      <c r="G14" s="15"/>
      <c r="H14" s="16"/>
    </row>
    <row r="15" spans="1:16" x14ac:dyDescent="0.2">
      <c r="B15" s="5"/>
      <c r="C15" s="15"/>
      <c r="D15" s="16"/>
      <c r="E15" s="15"/>
      <c r="F15" s="16"/>
      <c r="G15" s="15"/>
      <c r="H15" s="16"/>
    </row>
    <row r="16" spans="1:16" ht="29" x14ac:dyDescent="0.2">
      <c r="A16" s="89"/>
      <c r="B16" s="62" t="s">
        <v>8</v>
      </c>
      <c r="C16" s="15"/>
      <c r="D16" s="16"/>
      <c r="E16" s="15"/>
      <c r="F16" s="16"/>
      <c r="G16" s="15"/>
      <c r="H16" s="16"/>
    </row>
    <row r="18" spans="1:11" x14ac:dyDescent="0.2">
      <c r="C18" s="3" t="s">
        <v>544</v>
      </c>
      <c r="D18" s="4"/>
      <c r="E18" s="3" t="s">
        <v>2</v>
      </c>
      <c r="F18" s="4"/>
      <c r="G18" s="3" t="s">
        <v>546</v>
      </c>
      <c r="H18" s="4"/>
      <c r="I18" s="3" t="s">
        <v>4</v>
      </c>
      <c r="J18" s="17"/>
      <c r="K18" s="21" t="s">
        <v>547</v>
      </c>
    </row>
    <row r="19" spans="1:11" x14ac:dyDescent="0.2">
      <c r="B19" s="6" t="s">
        <v>543</v>
      </c>
      <c r="C19" s="7" t="s">
        <v>541</v>
      </c>
      <c r="D19" s="8" t="s">
        <v>542</v>
      </c>
      <c r="E19" s="7" t="s">
        <v>541</v>
      </c>
      <c r="F19" s="8" t="s">
        <v>542</v>
      </c>
      <c r="G19" s="7" t="s">
        <v>541</v>
      </c>
      <c r="H19" s="8" t="s">
        <v>542</v>
      </c>
      <c r="I19" s="7" t="s">
        <v>541</v>
      </c>
      <c r="J19" s="8" t="s">
        <v>542</v>
      </c>
      <c r="K19" s="19"/>
    </row>
    <row r="20" spans="1:11" x14ac:dyDescent="0.2">
      <c r="B20" s="9" t="s">
        <v>5</v>
      </c>
      <c r="C20" s="9">
        <f>COUNTIF('Respuestas cadetes'!E2:E410,"Nunca ocurre")</f>
        <v>152</v>
      </c>
      <c r="D20" s="22">
        <f>+C20/K20</f>
        <v>0.40860215053763443</v>
      </c>
      <c r="E20" s="9">
        <f>COUNTIF('Respuestas cadetes'!E2:E410,"Casi nunca ocurre")</f>
        <v>128</v>
      </c>
      <c r="F20" s="22">
        <f>+E20/K20</f>
        <v>0.34408602150537637</v>
      </c>
      <c r="G20" s="9">
        <f>COUNTIF('Respuestas cadetes'!E2:E410,"Poca frecuencia")</f>
        <v>66</v>
      </c>
      <c r="H20" s="22">
        <f>G20/K20</f>
        <v>0.17741935483870969</v>
      </c>
      <c r="I20" s="9">
        <f>COUNTIF('Respuestas cadetes'!E2:E450,"Mucha frecuencia")</f>
        <v>26</v>
      </c>
      <c r="J20" s="22">
        <f>I20/K20</f>
        <v>6.9892473118279563E-2</v>
      </c>
      <c r="K20" s="20">
        <f>SUM(C20,E20,G20,I20)</f>
        <v>372</v>
      </c>
    </row>
    <row r="21" spans="1:11" x14ac:dyDescent="0.2">
      <c r="B21" s="10" t="s">
        <v>6</v>
      </c>
      <c r="C21" s="26">
        <f>COUNTIF('Respuestas profes'!E2:E411,"Nunca ocurre")</f>
        <v>20</v>
      </c>
      <c r="D21" s="23">
        <f>+C21/K21</f>
        <v>0.2857142857142857</v>
      </c>
      <c r="E21" s="26">
        <f>COUNTIF('Respuestas profes'!E2:E410,"Casi nunca ocurre")</f>
        <v>36</v>
      </c>
      <c r="F21" s="23">
        <f>+E21/K21</f>
        <v>0.51428571428571423</v>
      </c>
      <c r="G21" s="26">
        <f>COUNTIF('Respuestas profes'!E2:E411,"Poca frecuencia")</f>
        <v>11</v>
      </c>
      <c r="H21" s="27">
        <f t="shared" ref="H21:H22" si="5">G21/K21</f>
        <v>0.15714285714285714</v>
      </c>
      <c r="I21" s="26">
        <f>COUNTIF('Respuestas profes'!E2:E451,"Mucha frecuencia")</f>
        <v>3</v>
      </c>
      <c r="J21" s="27">
        <f t="shared" ref="J21:J22" si="6">I21/K21</f>
        <v>4.2857142857142858E-2</v>
      </c>
      <c r="K21" s="19">
        <f t="shared" ref="K21:K22" si="7">SUM(C21,E21,G21,I21)</f>
        <v>70</v>
      </c>
    </row>
    <row r="22" spans="1:11" x14ac:dyDescent="0.2">
      <c r="B22" s="11" t="s">
        <v>7</v>
      </c>
      <c r="C22" s="9">
        <f>COUNTIF('Respuestas Planta'!E2:E410,"Nunca ocurre")</f>
        <v>74</v>
      </c>
      <c r="D22" s="24">
        <f>+C22/K22</f>
        <v>0.36097560975609755</v>
      </c>
      <c r="E22" s="9">
        <f>COUNTIF('Respuestas Planta'!E2:E410,"Casi nunca ocurre")</f>
        <v>80</v>
      </c>
      <c r="F22" s="24">
        <f>+E22/K22</f>
        <v>0.3902439024390244</v>
      </c>
      <c r="G22" s="9">
        <f>COUNTIF('Respuestas Planta'!E2:E452,"Poca frecuencia")</f>
        <v>44</v>
      </c>
      <c r="H22" s="22">
        <f t="shared" si="5"/>
        <v>0.21463414634146341</v>
      </c>
      <c r="I22" s="9">
        <f>COUNTIF('Respuestas Planta'!E2:E452,"Mucha frecuencia")</f>
        <v>7</v>
      </c>
      <c r="J22" s="22">
        <f t="shared" si="6"/>
        <v>3.4146341463414637E-2</v>
      </c>
      <c r="K22" s="20">
        <f t="shared" si="7"/>
        <v>205</v>
      </c>
    </row>
    <row r="23" spans="1:11" x14ac:dyDescent="0.2">
      <c r="B23" s="12" t="s">
        <v>540</v>
      </c>
      <c r="C23" s="13">
        <f>+SUM(C20:C22)</f>
        <v>246</v>
      </c>
      <c r="D23" s="14">
        <f>+C23/K23</f>
        <v>0.3802163833075734</v>
      </c>
      <c r="E23" s="13">
        <f>+SUM(E20:E22)</f>
        <v>244</v>
      </c>
      <c r="F23" s="14">
        <f>+E23/K23</f>
        <v>0.37712519319938176</v>
      </c>
      <c r="G23" s="28">
        <f>+SUM(G20:G22)</f>
        <v>121</v>
      </c>
      <c r="H23" s="29">
        <f>G23/K23</f>
        <v>0.18701700154559506</v>
      </c>
      <c r="I23" s="18">
        <f>SUM(I20:I22)</f>
        <v>36</v>
      </c>
      <c r="J23" s="25">
        <f>I23/K23</f>
        <v>5.5641421947449768E-2</v>
      </c>
      <c r="K23" s="19">
        <f>SUM(K20:K22)</f>
        <v>647</v>
      </c>
    </row>
    <row r="26" spans="1:11" ht="29" x14ac:dyDescent="0.2">
      <c r="A26" s="89"/>
      <c r="B26" s="62" t="s">
        <v>9</v>
      </c>
    </row>
    <row r="28" spans="1:11" x14ac:dyDescent="0.2">
      <c r="C28" s="3" t="s">
        <v>544</v>
      </c>
      <c r="D28" s="4"/>
      <c r="E28" s="3" t="s">
        <v>545</v>
      </c>
      <c r="F28" s="4"/>
      <c r="G28" s="3" t="s">
        <v>546</v>
      </c>
      <c r="H28" s="4"/>
      <c r="I28" s="3" t="s">
        <v>4</v>
      </c>
      <c r="J28" s="17"/>
      <c r="K28" s="21" t="s">
        <v>547</v>
      </c>
    </row>
    <row r="29" spans="1:11" x14ac:dyDescent="0.2">
      <c r="B29" s="6" t="s">
        <v>543</v>
      </c>
      <c r="C29" s="7" t="s">
        <v>541</v>
      </c>
      <c r="D29" s="8" t="s">
        <v>542</v>
      </c>
      <c r="E29" s="7" t="s">
        <v>541</v>
      </c>
      <c r="F29" s="8" t="s">
        <v>542</v>
      </c>
      <c r="G29" s="7" t="s">
        <v>541</v>
      </c>
      <c r="H29" s="8" t="s">
        <v>542</v>
      </c>
      <c r="I29" s="7" t="s">
        <v>541</v>
      </c>
      <c r="J29" s="8" t="s">
        <v>542</v>
      </c>
      <c r="K29" s="19"/>
    </row>
    <row r="30" spans="1:11" x14ac:dyDescent="0.2">
      <c r="B30" s="9" t="s">
        <v>5</v>
      </c>
      <c r="C30" s="9">
        <f>COUNTIF('Respuestas cadetes'!F2:F420,"Nunca ocurre")</f>
        <v>116</v>
      </c>
      <c r="D30" s="22">
        <f>+C30/K30</f>
        <v>0.31182795698924731</v>
      </c>
      <c r="E30" s="9">
        <f>COUNTIF('Respuestas cadetes'!F2:F420,"Casi nunca ocurre")</f>
        <v>109</v>
      </c>
      <c r="F30" s="22">
        <f>+E30/K30</f>
        <v>0.29301075268817206</v>
      </c>
      <c r="G30" s="9">
        <f>COUNTIF('Respuestas cadetes'!F2:F420,"Poca frecuencia")</f>
        <v>99</v>
      </c>
      <c r="H30" s="22">
        <f>G30/K30</f>
        <v>0.2661290322580645</v>
      </c>
      <c r="I30" s="9">
        <f>COUNTIF('Respuestas cadetes'!F2:F460,"Mucha frecuencia")</f>
        <v>48</v>
      </c>
      <c r="J30" s="22">
        <f>I30/K30</f>
        <v>0.12903225806451613</v>
      </c>
      <c r="K30" s="20">
        <f>SUM(C30,E30,G30,I30)</f>
        <v>372</v>
      </c>
    </row>
    <row r="31" spans="1:11" x14ac:dyDescent="0.2">
      <c r="B31" s="10" t="s">
        <v>6</v>
      </c>
      <c r="C31" s="26">
        <f>COUNTIF('Respuestas profes'!F2:F421,"Nunca ocurre")</f>
        <v>22</v>
      </c>
      <c r="D31" s="23">
        <f>+C31/K31</f>
        <v>0.31428571428571428</v>
      </c>
      <c r="E31" s="26">
        <f>COUNTIF('Respuestas profes'!F2:F420,"Casi nunca ocurre")</f>
        <v>28</v>
      </c>
      <c r="F31" s="23">
        <f>+E31/K31</f>
        <v>0.4</v>
      </c>
      <c r="G31" s="26">
        <f>COUNTIF('Respuestas profes'!F2:F421,"Poca frecuencia")</f>
        <v>18</v>
      </c>
      <c r="H31" s="27">
        <f t="shared" ref="H31:H32" si="8">G31/K31</f>
        <v>0.25714285714285712</v>
      </c>
      <c r="I31" s="26">
        <f>COUNTIF('Respuestas profes'!F2:F461,"Mucha frecuencia")</f>
        <v>2</v>
      </c>
      <c r="J31" s="27">
        <f t="shared" ref="J31:J32" si="9">I31/K31</f>
        <v>2.8571428571428571E-2</v>
      </c>
      <c r="K31" s="19">
        <f t="shared" ref="K31:K32" si="10">SUM(C31,E31,G31,I31)</f>
        <v>70</v>
      </c>
    </row>
    <row r="32" spans="1:11" x14ac:dyDescent="0.2">
      <c r="B32" s="11" t="s">
        <v>7</v>
      </c>
      <c r="C32" s="9">
        <f>COUNTIF('Respuestas Planta'!F2:F420,"Nunca ocurre")</f>
        <v>65</v>
      </c>
      <c r="D32" s="24">
        <f t="shared" ref="D32" si="11">+C32/K31</f>
        <v>0.9285714285714286</v>
      </c>
      <c r="E32" s="9">
        <f>COUNTIF('Respuestas Planta'!F2:F420,"Casi nunca ocurre")</f>
        <v>82</v>
      </c>
      <c r="F32" s="24">
        <f>+E32/K32</f>
        <v>0.4</v>
      </c>
      <c r="G32" s="9">
        <f>COUNTIF('Respuestas Planta'!F2:F462,"Poca frecuencia")</f>
        <v>49</v>
      </c>
      <c r="H32" s="22">
        <f t="shared" si="8"/>
        <v>0.23902439024390243</v>
      </c>
      <c r="I32" s="9">
        <f>COUNTIF('Respuestas Planta'!F2:F462,"Mucha frecuencia")</f>
        <v>9</v>
      </c>
      <c r="J32" s="22">
        <f t="shared" si="9"/>
        <v>4.3902439024390241E-2</v>
      </c>
      <c r="K32" s="20">
        <f t="shared" si="10"/>
        <v>205</v>
      </c>
    </row>
    <row r="33" spans="1:14" x14ac:dyDescent="0.2">
      <c r="B33" s="12" t="s">
        <v>540</v>
      </c>
      <c r="C33" s="13">
        <f>+SUM(C30:C32)</f>
        <v>203</v>
      </c>
      <c r="D33" s="14">
        <f>+C33/K33</f>
        <v>0.31375579598145287</v>
      </c>
      <c r="E33" s="13">
        <f>+SUM(E30:E32)</f>
        <v>219</v>
      </c>
      <c r="F33" s="14">
        <f>+E33/K33</f>
        <v>0.33848531684698607</v>
      </c>
      <c r="G33" s="28">
        <f>+SUM(G30:G32)</f>
        <v>166</v>
      </c>
      <c r="H33" s="29">
        <f>G33/K33</f>
        <v>0.25656877897990726</v>
      </c>
      <c r="I33" s="18">
        <f>SUM(I30:I32)</f>
        <v>59</v>
      </c>
      <c r="J33" s="25">
        <f>I33/K33</f>
        <v>9.1190108191653782E-2</v>
      </c>
      <c r="K33" s="19">
        <f>SUM(K30:K32)</f>
        <v>647</v>
      </c>
    </row>
    <row r="35" spans="1:14" x14ac:dyDescent="0.2">
      <c r="A35" s="89"/>
      <c r="B35" s="61" t="s">
        <v>16</v>
      </c>
    </row>
    <row r="37" spans="1:14" x14ac:dyDescent="0.2">
      <c r="C37" s="3" t="s">
        <v>363</v>
      </c>
      <c r="D37" s="4"/>
      <c r="E37" s="3" t="s">
        <v>548</v>
      </c>
      <c r="F37" s="4"/>
      <c r="G37" s="3" t="s">
        <v>549</v>
      </c>
      <c r="H37" s="4"/>
      <c r="I37" s="3" t="s">
        <v>550</v>
      </c>
      <c r="J37" s="4"/>
      <c r="K37" s="21" t="s">
        <v>547</v>
      </c>
    </row>
    <row r="38" spans="1:14" x14ac:dyDescent="0.2">
      <c r="B38" s="6" t="s">
        <v>543</v>
      </c>
      <c r="C38" s="7" t="s">
        <v>541</v>
      </c>
      <c r="D38" s="8" t="s">
        <v>542</v>
      </c>
      <c r="E38" s="7" t="s">
        <v>541</v>
      </c>
      <c r="F38" s="8" t="s">
        <v>542</v>
      </c>
      <c r="G38" s="7" t="s">
        <v>541</v>
      </c>
      <c r="H38" s="8" t="s">
        <v>542</v>
      </c>
      <c r="I38" s="7" t="s">
        <v>541</v>
      </c>
      <c r="J38" s="8" t="s">
        <v>542</v>
      </c>
      <c r="K38" s="19"/>
    </row>
    <row r="39" spans="1:14" x14ac:dyDescent="0.2">
      <c r="B39" s="9" t="s">
        <v>5</v>
      </c>
      <c r="C39" s="9">
        <f>COUNTIF('Respuestas cadetes'!G2:G429,"Nunca")</f>
        <v>70</v>
      </c>
      <c r="D39" s="22">
        <f>+C39/K39</f>
        <v>0.18817204301075269</v>
      </c>
      <c r="E39" s="9">
        <f>COUNTIF('Respuestas cadetes'!G2:G429,"Poco probable")</f>
        <v>127</v>
      </c>
      <c r="F39" s="22">
        <f>+E39/K39</f>
        <v>0.34139784946236557</v>
      </c>
      <c r="G39" s="9">
        <f>COUNTIF('Respuestas cadetes'!G1:G429,"Probable")</f>
        <v>105</v>
      </c>
      <c r="H39" s="22">
        <f>G39/K39</f>
        <v>0.28225806451612906</v>
      </c>
      <c r="I39" s="9">
        <f>COUNTIF('Respuestas cadetes'!G1:G469,"Muy probable")</f>
        <v>70</v>
      </c>
      <c r="J39" s="22">
        <f>I39/K39</f>
        <v>0.18817204301075269</v>
      </c>
      <c r="K39" s="20">
        <f>SUM(C39,E39,G39,I39)</f>
        <v>372</v>
      </c>
    </row>
    <row r="40" spans="1:14" x14ac:dyDescent="0.2">
      <c r="B40" s="10" t="s">
        <v>6</v>
      </c>
      <c r="C40" s="26">
        <f>COUNTIF('Respuestas profes'!G2:G430,"Nunca")</f>
        <v>13</v>
      </c>
      <c r="D40" s="23">
        <f>+C40/K40</f>
        <v>0.18571428571428572</v>
      </c>
      <c r="E40" s="26">
        <f>COUNTIF('Respuestas profes'!G1:G429,"Poco probable")</f>
        <v>40</v>
      </c>
      <c r="F40" s="23">
        <f>+E40/K40</f>
        <v>0.5714285714285714</v>
      </c>
      <c r="G40" s="26">
        <f>COUNTIF('Respuestas profes'!G1:G430,"Probable")</f>
        <v>12</v>
      </c>
      <c r="H40" s="27">
        <f t="shared" ref="H40:H41" si="12">G40/K40</f>
        <v>0.17142857142857143</v>
      </c>
      <c r="I40" s="26">
        <f>COUNTIF('Respuestas profes'!G1:G470,"Muy probable")</f>
        <v>5</v>
      </c>
      <c r="J40" s="27">
        <f t="shared" ref="J40:J41" si="13">I40/K40</f>
        <v>7.1428571428571425E-2</v>
      </c>
      <c r="K40" s="19">
        <f>SUM(C40,E40,G40,I40)</f>
        <v>70</v>
      </c>
    </row>
    <row r="41" spans="1:14" x14ac:dyDescent="0.2">
      <c r="B41" s="11" t="s">
        <v>7</v>
      </c>
      <c r="C41" s="9">
        <f>COUNTIF('Respuestas Planta'!G2:G429,"Nunca")</f>
        <v>53</v>
      </c>
      <c r="D41" s="24">
        <f>+C41/K41</f>
        <v>0.25853658536585367</v>
      </c>
      <c r="E41" s="9">
        <f>COUNTIF('Respuestas Planta'!G1:G429,"Poco probable")</f>
        <v>95</v>
      </c>
      <c r="F41" s="24">
        <f>+E41/K41</f>
        <v>0.46341463414634149</v>
      </c>
      <c r="G41" s="9">
        <f>COUNTIF('Respuestas Planta'!G1:G471,"Probable")</f>
        <v>39</v>
      </c>
      <c r="H41" s="22">
        <f t="shared" si="12"/>
        <v>0.19024390243902439</v>
      </c>
      <c r="I41" s="9">
        <f>COUNTIF('Respuestas Planta'!G1:G471,"Muy probable")</f>
        <v>18</v>
      </c>
      <c r="J41" s="22">
        <f t="shared" si="13"/>
        <v>8.7804878048780483E-2</v>
      </c>
      <c r="K41" s="20">
        <f>SUM(C41,E41,G41,I41)</f>
        <v>205</v>
      </c>
    </row>
    <row r="42" spans="1:14" x14ac:dyDescent="0.2">
      <c r="B42" s="12" t="s">
        <v>540</v>
      </c>
      <c r="C42" s="13">
        <f>+SUM(C39:C41)</f>
        <v>136</v>
      </c>
      <c r="D42" s="14">
        <f>+C42/K42</f>
        <v>0.21020092735703247</v>
      </c>
      <c r="E42" s="13">
        <f>+SUM(E39:E41)</f>
        <v>262</v>
      </c>
      <c r="F42" s="14">
        <f>+E42/K42</f>
        <v>0.40494590417310666</v>
      </c>
      <c r="G42" s="28">
        <f>+SUM(G39:G41)</f>
        <v>156</v>
      </c>
      <c r="H42" s="29">
        <f>G42/K42</f>
        <v>0.24111282843894899</v>
      </c>
      <c r="I42" s="18">
        <f>SUM(I39:I41)</f>
        <v>93</v>
      </c>
      <c r="J42" s="25">
        <f>I42/K42</f>
        <v>0.14374034003091191</v>
      </c>
      <c r="K42" s="19">
        <f>SUM(K39:K41)</f>
        <v>647</v>
      </c>
    </row>
    <row r="44" spans="1:14" x14ac:dyDescent="0.2">
      <c r="A44" s="89"/>
      <c r="B44" s="60" t="s">
        <v>17</v>
      </c>
      <c r="N44" t="s">
        <v>554</v>
      </c>
    </row>
    <row r="46" spans="1:14" x14ac:dyDescent="0.2">
      <c r="C46" s="3" t="s">
        <v>41</v>
      </c>
      <c r="D46" s="4"/>
      <c r="E46" s="3" t="s">
        <v>94</v>
      </c>
      <c r="F46" s="4"/>
      <c r="G46" s="21" t="s">
        <v>547</v>
      </c>
    </row>
    <row r="47" spans="1:14" x14ac:dyDescent="0.2">
      <c r="B47" s="6" t="s">
        <v>543</v>
      </c>
      <c r="C47" s="7" t="s">
        <v>541</v>
      </c>
      <c r="D47" s="8" t="s">
        <v>542</v>
      </c>
      <c r="E47" s="7" t="s">
        <v>541</v>
      </c>
      <c r="F47" s="8" t="s">
        <v>542</v>
      </c>
      <c r="G47" s="19"/>
    </row>
    <row r="48" spans="1:14" x14ac:dyDescent="0.2">
      <c r="B48" s="9" t="s">
        <v>5</v>
      </c>
      <c r="C48" s="9">
        <f>COUNTIF('Respuestas cadetes'!H1:H438,"SI")</f>
        <v>57</v>
      </c>
      <c r="D48" s="22">
        <f>+C48/G48</f>
        <v>0.15322580645161291</v>
      </c>
      <c r="E48" s="9">
        <f>COUNTIF('Respuestas cadetes'!H1:H438,"NO")</f>
        <v>315</v>
      </c>
      <c r="F48" s="22">
        <f>+E48/G48</f>
        <v>0.84677419354838712</v>
      </c>
      <c r="G48" s="20">
        <f>SUM(C48,E48)</f>
        <v>372</v>
      </c>
    </row>
    <row r="49" spans="2:17" x14ac:dyDescent="0.2">
      <c r="B49" s="10" t="s">
        <v>6</v>
      </c>
      <c r="C49" s="26">
        <f>COUNTIF('Respuestas profes'!H1:H439,"SI")</f>
        <v>4</v>
      </c>
      <c r="D49" s="23">
        <f>+C49/G49</f>
        <v>5.7142857142857141E-2</v>
      </c>
      <c r="E49" s="26">
        <f>COUNTIF('Respuestas profes'!H2:H438,"NO")</f>
        <v>66</v>
      </c>
      <c r="F49" s="23">
        <f>+E49/G49</f>
        <v>0.94285714285714284</v>
      </c>
      <c r="G49" s="63">
        <f>SUM(C49,E49)</f>
        <v>70</v>
      </c>
    </row>
    <row r="50" spans="2:17" x14ac:dyDescent="0.2">
      <c r="B50" s="11" t="s">
        <v>7</v>
      </c>
      <c r="C50" s="9">
        <f>COUNTIF('Respuestas Planta'!H1:H438,"SI")</f>
        <v>22</v>
      </c>
      <c r="D50" s="24">
        <f>+C50/G50</f>
        <v>0.10731707317073171</v>
      </c>
      <c r="E50" s="9">
        <f>COUNTIF('Respuestas Planta'!H2:H438,"NO")</f>
        <v>183</v>
      </c>
      <c r="F50" s="24">
        <f>+E50/G50</f>
        <v>0.89268292682926831</v>
      </c>
      <c r="G50" s="20">
        <f t="shared" ref="G50" si="14">SUM(C50,E50)</f>
        <v>205</v>
      </c>
    </row>
    <row r="51" spans="2:17" x14ac:dyDescent="0.2">
      <c r="B51" s="12" t="s">
        <v>540</v>
      </c>
      <c r="C51" s="13">
        <f>+SUM(C48:C50)</f>
        <v>83</v>
      </c>
      <c r="D51" s="14">
        <f>+C51/G51</f>
        <v>0.12828438948995363</v>
      </c>
      <c r="E51" s="13">
        <f>+SUM(E48:E50)</f>
        <v>564</v>
      </c>
      <c r="F51" s="14">
        <f>+E51/G51</f>
        <v>0.87171561051004631</v>
      </c>
      <c r="G51" s="19">
        <f>SUM(G48:G50)</f>
        <v>647</v>
      </c>
    </row>
    <row r="53" spans="2:17" ht="51" x14ac:dyDescent="0.2">
      <c r="B53" s="59" t="s">
        <v>19</v>
      </c>
    </row>
    <row r="54" spans="2:17" x14ac:dyDescent="0.2">
      <c r="C54" s="26"/>
    </row>
    <row r="55" spans="2:17" ht="37" customHeight="1" x14ac:dyDescent="0.2">
      <c r="C55" s="30" t="s">
        <v>551</v>
      </c>
      <c r="D55" s="31"/>
      <c r="E55" s="30" t="s">
        <v>552</v>
      </c>
      <c r="F55" s="31"/>
      <c r="G55" s="30" t="s">
        <v>553</v>
      </c>
      <c r="H55" s="31"/>
      <c r="I55" s="30" t="s">
        <v>348</v>
      </c>
      <c r="J55" s="31"/>
      <c r="K55" s="21" t="s">
        <v>547</v>
      </c>
    </row>
    <row r="56" spans="2:17" x14ac:dyDescent="0.2">
      <c r="B56" s="6" t="s">
        <v>543</v>
      </c>
      <c r="C56" s="7" t="s">
        <v>541</v>
      </c>
      <c r="D56" s="8" t="s">
        <v>542</v>
      </c>
      <c r="E56" s="7" t="s">
        <v>541</v>
      </c>
      <c r="F56" s="8" t="s">
        <v>542</v>
      </c>
      <c r="G56" s="7" t="s">
        <v>541</v>
      </c>
      <c r="H56" s="8" t="s">
        <v>542</v>
      </c>
      <c r="I56" s="7" t="s">
        <v>541</v>
      </c>
      <c r="J56" s="8" t="s">
        <v>542</v>
      </c>
      <c r="K56" s="19"/>
    </row>
    <row r="57" spans="2:17" x14ac:dyDescent="0.2">
      <c r="B57" s="9" t="s">
        <v>5</v>
      </c>
      <c r="C57" s="9">
        <f>COUNTIF('Respuestas cadetes'!J2:J447,"CHARLAS DIVISIONALES")</f>
        <v>170</v>
      </c>
      <c r="D57" s="22">
        <f>+C57/K57</f>
        <v>0.45698924731182794</v>
      </c>
      <c r="E57" s="9">
        <f>COUNTIF('Respuestas cadetes'!J2:J447,"CONFERENCIAS O TALLERES REALIZADAS POR EXPERTOS EN EL TEMA")</f>
        <v>130</v>
      </c>
      <c r="F57" s="22">
        <f>+E57/K57</f>
        <v>0.34946236559139787</v>
      </c>
      <c r="G57" s="9">
        <f>COUNTIF('Respuestas cadetes'!J2:J447,"DIFUSIÓN POR MEDIOS DIGITALES INSTITUCIONALES")</f>
        <v>61</v>
      </c>
      <c r="H57" s="22">
        <f>G57/K57</f>
        <v>0.16397849462365591</v>
      </c>
      <c r="I57" s="9">
        <f>COUNTA('Respuestas cadetes'!J2:J486)-(C57+E57+G57)</f>
        <v>11</v>
      </c>
      <c r="J57" s="22">
        <f>I57/K57</f>
        <v>2.9569892473118281E-2</v>
      </c>
      <c r="K57" s="20">
        <f>SUM(C57,E57,G57,I57)</f>
        <v>372</v>
      </c>
    </row>
    <row r="58" spans="2:17" s="70" customFormat="1" x14ac:dyDescent="0.2">
      <c r="B58" s="26" t="s">
        <v>6</v>
      </c>
      <c r="C58" s="26">
        <f>COUNTIF('Respuestas profes'!K2:K448,"CHARLAS DIVISIONALES")</f>
        <v>12</v>
      </c>
      <c r="D58" s="27">
        <f>+C58/K58</f>
        <v>0.17142857142857143</v>
      </c>
      <c r="E58" s="26">
        <f>COUNTIF('Respuestas profes'!K2:K448,"CONFERENCIAS O TALLERES REALIZADAS POR EXPERTOS EN EL TEMA")</f>
        <v>47</v>
      </c>
      <c r="F58" s="27">
        <f>+E58/K58</f>
        <v>0.67142857142857137</v>
      </c>
      <c r="G58" s="26">
        <f>COUNTIF('Respuestas profes'!K2:K448,"DIFUSIÓN POR MEDIOS DIGITALES INSTITUCIONALES")</f>
        <v>9</v>
      </c>
      <c r="H58" s="27">
        <f t="shared" ref="H58:H59" si="15">G58/K58</f>
        <v>0.12857142857142856</v>
      </c>
      <c r="I58" s="26">
        <f>COUNTA('Respuestas profes'!K2:K487)-C58-E58-G58</f>
        <v>2</v>
      </c>
      <c r="J58" s="27">
        <f t="shared" ref="J58:J59" si="16">I58/K58</f>
        <v>2.8571428571428571E-2</v>
      </c>
      <c r="K58" s="71">
        <f>SUM(C58,E58,G58,I58)</f>
        <v>70</v>
      </c>
    </row>
    <row r="59" spans="2:17" x14ac:dyDescent="0.2">
      <c r="B59" s="11" t="s">
        <v>7</v>
      </c>
      <c r="C59" s="9">
        <f>COUNTIF('Respuestas Planta'!J2:J449,"Charlas Divisionales")</f>
        <v>84</v>
      </c>
      <c r="D59" s="24">
        <f>+C59/K59</f>
        <v>0.40975609756097559</v>
      </c>
      <c r="E59" s="9">
        <f>COUNTIF('Respuestas Planta'!J2:J449,"Conferencias o Talleres efectuadas por Expertos")</f>
        <v>84</v>
      </c>
      <c r="F59" s="24">
        <f>+E59/K59</f>
        <v>0.40975609756097559</v>
      </c>
      <c r="G59" s="9">
        <f>COUNTIF('Respuestas Planta'!J2:J449,"Difusión por medios digitales Institucionales")</f>
        <v>30</v>
      </c>
      <c r="H59" s="22">
        <f t="shared" si="15"/>
        <v>0.14634146341463414</v>
      </c>
      <c r="I59" s="9">
        <f>COUNTA('Respuestas Planta'!J2:J207)-C59-E59-G59+3</f>
        <v>7</v>
      </c>
      <c r="J59" s="22">
        <f t="shared" si="16"/>
        <v>3.4146341463414637E-2</v>
      </c>
      <c r="K59" s="20">
        <f>SUM(C59,E59,G59,I59)</f>
        <v>205</v>
      </c>
    </row>
    <row r="60" spans="2:17" x14ac:dyDescent="0.2">
      <c r="B60" s="12" t="s">
        <v>540</v>
      </c>
      <c r="C60" s="13">
        <f>+SUM(C57:C59)</f>
        <v>266</v>
      </c>
      <c r="D60" s="14">
        <f>+C60/K60</f>
        <v>0.41112828438948995</v>
      </c>
      <c r="E60" s="13">
        <f>+SUM(E57:E59)</f>
        <v>261</v>
      </c>
      <c r="F60" s="14">
        <f>+E60/K60</f>
        <v>0.40340030911901081</v>
      </c>
      <c r="G60" s="28">
        <f>+SUM(G57:G59)</f>
        <v>100</v>
      </c>
      <c r="H60" s="29">
        <f>G60/K60</f>
        <v>0.15455950540958269</v>
      </c>
      <c r="I60" s="18">
        <f>SUM(I57:I59)</f>
        <v>20</v>
      </c>
      <c r="J60" s="25">
        <f>I60/K60</f>
        <v>3.0911901081916538E-2</v>
      </c>
      <c r="K60" s="19">
        <f>SUM(K57:K59)</f>
        <v>647</v>
      </c>
    </row>
    <row r="62" spans="2:17" x14ac:dyDescent="0.2">
      <c r="B62" t="s">
        <v>31</v>
      </c>
    </row>
    <row r="63" spans="2:17" x14ac:dyDescent="0.2">
      <c r="E63" s="65"/>
    </row>
    <row r="64" spans="2:17" ht="36" customHeight="1" x14ac:dyDescent="0.2">
      <c r="C64" s="30" t="s">
        <v>45</v>
      </c>
      <c r="D64" s="31"/>
      <c r="E64" s="30" t="s">
        <v>106</v>
      </c>
      <c r="F64" s="31"/>
      <c r="G64" s="30" t="s">
        <v>53</v>
      </c>
      <c r="H64" s="31"/>
      <c r="I64" s="3" t="s">
        <v>60</v>
      </c>
      <c r="J64" s="4"/>
      <c r="K64" s="30" t="s">
        <v>77</v>
      </c>
      <c r="L64" s="31"/>
      <c r="M64" s="30" t="s">
        <v>260</v>
      </c>
      <c r="N64" s="31"/>
      <c r="O64" s="3" t="s">
        <v>348</v>
      </c>
      <c r="P64" s="4"/>
      <c r="Q64" s="21" t="s">
        <v>547</v>
      </c>
    </row>
    <row r="65" spans="1:17" x14ac:dyDescent="0.2">
      <c r="B65" s="6" t="s">
        <v>543</v>
      </c>
      <c r="C65" s="7" t="s">
        <v>541</v>
      </c>
      <c r="D65" s="8" t="s">
        <v>542</v>
      </c>
      <c r="E65" s="7" t="s">
        <v>541</v>
      </c>
      <c r="F65" s="8" t="s">
        <v>542</v>
      </c>
      <c r="G65" s="7" t="s">
        <v>541</v>
      </c>
      <c r="H65" s="8" t="s">
        <v>542</v>
      </c>
      <c r="I65" s="7" t="s">
        <v>541</v>
      </c>
      <c r="J65" s="8" t="s">
        <v>542</v>
      </c>
      <c r="K65" s="7" t="s">
        <v>541</v>
      </c>
      <c r="L65" s="8" t="s">
        <v>542</v>
      </c>
      <c r="M65" s="7" t="s">
        <v>541</v>
      </c>
      <c r="N65" s="8" t="s">
        <v>542</v>
      </c>
      <c r="O65" s="7" t="s">
        <v>541</v>
      </c>
      <c r="P65" s="8" t="s">
        <v>542</v>
      </c>
      <c r="Q65" s="19"/>
    </row>
    <row r="66" spans="1:17" x14ac:dyDescent="0.2">
      <c r="B66" s="9" t="s">
        <v>5</v>
      </c>
      <c r="C66" s="9">
        <f>COUNTIF('Respuestas cadetes'!W2:W456,"Prohibición de contacto entre las partes involucradas")</f>
        <v>105</v>
      </c>
      <c r="D66" s="22">
        <f>+C66/Q66</f>
        <v>0.28225806451612906</v>
      </c>
      <c r="E66" s="58">
        <f>COUNTIF('Respuestas cadetes'!W2:W456,"Reserva del proceso investigativo")+1</f>
        <v>63</v>
      </c>
      <c r="F66" s="22">
        <f>+E66/Q66</f>
        <v>0.16935483870967741</v>
      </c>
      <c r="G66" s="58">
        <f>COUNTIF('Respuestas cadetes'!W2:W456,"Investigación con celeridad y sin dilataciones")+1</f>
        <v>91</v>
      </c>
      <c r="H66" s="22">
        <f>G66/Q66</f>
        <v>0.2446236559139785</v>
      </c>
      <c r="I66" s="9">
        <f>COUNTIF('Respuestas cadetes'!W2:W496,"Apoyo psicológico")</f>
        <v>62</v>
      </c>
      <c r="J66" s="22">
        <f>I66/Q66</f>
        <v>0.16666666666666666</v>
      </c>
      <c r="K66" s="9">
        <f>COUNTIF('Respuestas cadetes'!W2:W456,"Apoyo jurídico")</f>
        <v>34</v>
      </c>
      <c r="L66" s="22">
        <f>+K66/Q66</f>
        <v>9.1397849462365593E-2</v>
      </c>
      <c r="M66" s="9">
        <f>COUNTIF('Respuestas cadetes'!W2:W456,"Apoyo espiritual")</f>
        <v>10</v>
      </c>
      <c r="N66" s="22">
        <f>M66/Q66</f>
        <v>2.6881720430107527E-2</v>
      </c>
      <c r="O66" s="9">
        <v>7</v>
      </c>
      <c r="P66" s="22">
        <f>O66/Q66</f>
        <v>1.8817204301075269E-2</v>
      </c>
      <c r="Q66" s="66">
        <f>SUM(I66,K66,M66,O66,G66,E66,C66)</f>
        <v>372</v>
      </c>
    </row>
    <row r="67" spans="1:17" s="70" customFormat="1" x14ac:dyDescent="0.2">
      <c r="B67" s="26" t="s">
        <v>6</v>
      </c>
      <c r="C67" s="26">
        <f>COUNTIF('Respuestas profes'!T2:T457,"Prohibición de contacto entre las partes involucradas")</f>
        <v>20</v>
      </c>
      <c r="D67" s="27">
        <f t="shared" ref="D67:D68" si="17">+C67/Q67</f>
        <v>0.2857142857142857</v>
      </c>
      <c r="E67" s="68">
        <f>COUNTIF('Respuestas profes'!T2:T457,"Reserva del proceso investigativo")</f>
        <v>10</v>
      </c>
      <c r="F67" s="27">
        <f t="shared" ref="F67:F68" si="18">+E67/Q67</f>
        <v>0.14285714285714285</v>
      </c>
      <c r="G67" s="64">
        <f>COUNTIF('Respuestas profes'!T2:T456,"Investigación con celeridad y sin dilataciones")</f>
        <v>27</v>
      </c>
      <c r="H67" s="27">
        <f t="shared" ref="H67:H68" si="19">G67/Q67</f>
        <v>0.38571428571428573</v>
      </c>
      <c r="I67" s="26">
        <f>COUNTIF('Respuestas profes'!T2:T497,"Apoyo psicológico")</f>
        <v>7</v>
      </c>
      <c r="J67" s="27">
        <f t="shared" ref="J67:J68" si="20">I67/Q67</f>
        <v>0.1</v>
      </c>
      <c r="K67" s="26">
        <f>COUNTIF('Respuestas profes'!T2:T457,"Apoyo jurídico")</f>
        <v>4</v>
      </c>
      <c r="L67" s="27">
        <f>+K67/Q67</f>
        <v>5.7142857142857141E-2</v>
      </c>
      <c r="M67" s="26">
        <f>COUNTIF('Respuestas profes'!T2:T457,"Apoyo espiritual")</f>
        <v>2</v>
      </c>
      <c r="N67" s="27">
        <f t="shared" ref="N67:N68" si="21">M67/Q67</f>
        <v>2.8571428571428571E-2</v>
      </c>
      <c r="O67" s="26">
        <v>0</v>
      </c>
      <c r="P67" s="27">
        <f t="shared" ref="P67:P68" si="22">O67/Q67</f>
        <v>0</v>
      </c>
      <c r="Q67" s="69">
        <f t="shared" ref="Q67:Q68" si="23">SUM(I67,K67,M67,O67,G67,E67,C67)</f>
        <v>70</v>
      </c>
    </row>
    <row r="68" spans="1:17" x14ac:dyDescent="0.2">
      <c r="B68" s="11" t="s">
        <v>7</v>
      </c>
      <c r="C68" s="9">
        <f>COUNTIF('Respuestas Planta'!S2:S458,"Prohibición de contacto entre las partes involucradas")</f>
        <v>62</v>
      </c>
      <c r="D68" s="22">
        <f t="shared" si="17"/>
        <v>0.30243902439024389</v>
      </c>
      <c r="E68" s="9">
        <f>COUNTIF('Respuestas Planta'!S2:S458,"Reserva del proceso investigativo")</f>
        <v>41</v>
      </c>
      <c r="F68" s="22">
        <f t="shared" si="18"/>
        <v>0.2</v>
      </c>
      <c r="G68" s="67">
        <f>COUNTIF('Respuestas Planta'!S2:S457,"Investigación con celeridad y sin dilataciones")</f>
        <v>49</v>
      </c>
      <c r="H68" s="22">
        <f t="shared" si="19"/>
        <v>0.23902439024390243</v>
      </c>
      <c r="I68" s="9">
        <f>COUNTIF('Respuestas Planta'!S2:S498,"Apoyo psicológico")</f>
        <v>29</v>
      </c>
      <c r="J68" s="22">
        <f t="shared" si="20"/>
        <v>0.14146341463414633</v>
      </c>
      <c r="K68" s="9">
        <f>COUNTIF('Respuestas Planta'!S2:S458,"Apoyo jurídico")</f>
        <v>7</v>
      </c>
      <c r="L68" s="24">
        <f>+K68/Q68</f>
        <v>3.4146341463414637E-2</v>
      </c>
      <c r="M68" s="9">
        <f>COUNTIF('Respuestas Planta'!S2:S458,"Apoyo espiritual")</f>
        <v>4</v>
      </c>
      <c r="N68" s="22">
        <f t="shared" si="21"/>
        <v>1.9512195121951219E-2</v>
      </c>
      <c r="O68" s="9">
        <v>13</v>
      </c>
      <c r="P68" s="22" t="s">
        <v>1725</v>
      </c>
      <c r="Q68" s="66">
        <f t="shared" si="23"/>
        <v>205</v>
      </c>
    </row>
    <row r="69" spans="1:17" x14ac:dyDescent="0.2">
      <c r="B69" s="12" t="s">
        <v>540</v>
      </c>
      <c r="C69" s="13">
        <f>+SUM(C66:C68)</f>
        <v>187</v>
      </c>
      <c r="D69" s="14">
        <f>+C69/Q69</f>
        <v>0.28902627511591961</v>
      </c>
      <c r="E69" s="13">
        <f>+SUM(E66:E68)</f>
        <v>114</v>
      </c>
      <c r="F69" s="14">
        <f>+E69/Q69</f>
        <v>0.17619783616692428</v>
      </c>
      <c r="G69" s="28">
        <f>+SUM(G66:G68)</f>
        <v>167</v>
      </c>
      <c r="H69" s="29">
        <f>G69/Q69</f>
        <v>0.25811437403400311</v>
      </c>
      <c r="I69" s="18">
        <f>SUM(I66:I68)</f>
        <v>98</v>
      </c>
      <c r="J69" s="25">
        <f>I69/Q69</f>
        <v>0.15146831530139104</v>
      </c>
      <c r="K69" s="13">
        <f>+SUM(K66:K68)</f>
        <v>45</v>
      </c>
      <c r="L69" s="14">
        <f>+K69/Q69</f>
        <v>6.9551777434312206E-2</v>
      </c>
      <c r="M69" s="28">
        <f>+SUM(M66:M68)</f>
        <v>16</v>
      </c>
      <c r="N69" s="29">
        <f>M69/Q69</f>
        <v>2.472952086553323E-2</v>
      </c>
      <c r="O69" s="18">
        <f>SUM(O66:O68)</f>
        <v>20</v>
      </c>
      <c r="P69" s="25">
        <f>O69/Q69</f>
        <v>3.0911901081916538E-2</v>
      </c>
      <c r="Q69" s="19">
        <f>SUM(Q66:Q68)</f>
        <v>647</v>
      </c>
    </row>
    <row r="72" spans="1:17" x14ac:dyDescent="0.2">
      <c r="A72" s="89"/>
      <c r="B72" s="1" t="s">
        <v>1706</v>
      </c>
    </row>
    <row r="73" spans="1:17" x14ac:dyDescent="0.2">
      <c r="B73" s="1" t="s">
        <v>1707</v>
      </c>
    </row>
    <row r="75" spans="1:17" x14ac:dyDescent="0.2">
      <c r="C75" s="3" t="s">
        <v>1708</v>
      </c>
      <c r="D75" s="4"/>
      <c r="E75" s="3" t="s">
        <v>74</v>
      </c>
      <c r="F75" s="4"/>
      <c r="G75" s="3" t="s">
        <v>44</v>
      </c>
      <c r="H75" s="4"/>
      <c r="I75" s="3" t="s">
        <v>1709</v>
      </c>
      <c r="J75" s="4"/>
      <c r="K75" s="21" t="s">
        <v>547</v>
      </c>
    </row>
    <row r="76" spans="1:17" x14ac:dyDescent="0.2">
      <c r="B76" s="6" t="s">
        <v>543</v>
      </c>
      <c r="C76" s="7" t="s">
        <v>541</v>
      </c>
      <c r="D76" s="8" t="s">
        <v>542</v>
      </c>
      <c r="E76" s="7" t="s">
        <v>541</v>
      </c>
      <c r="F76" s="8" t="s">
        <v>542</v>
      </c>
      <c r="G76" s="7" t="s">
        <v>541</v>
      </c>
      <c r="H76" s="8" t="s">
        <v>542</v>
      </c>
      <c r="I76" s="7" t="s">
        <v>541</v>
      </c>
      <c r="J76" s="8" t="s">
        <v>542</v>
      </c>
      <c r="K76" s="19"/>
    </row>
    <row r="77" spans="1:17" x14ac:dyDescent="0.2">
      <c r="B77" s="9" t="s">
        <v>5</v>
      </c>
      <c r="C77" s="9">
        <f>COUNTIF('Respuestas cadetes'!U2:U467,"Nada efectiva")</f>
        <v>23</v>
      </c>
      <c r="D77" s="22">
        <f>+C77/K77</f>
        <v>6.1827956989247312E-2</v>
      </c>
      <c r="E77" s="9">
        <f>COUNTIF('Respuestas cadetes'!U2:U467,"Poco efectiva")</f>
        <v>118</v>
      </c>
      <c r="F77" s="22">
        <f>+E77/K77</f>
        <v>0.31720430107526881</v>
      </c>
      <c r="G77" s="9">
        <f>COUNTIF('Respuestas cadetes'!U2:U467,"Efectiva")</f>
        <v>164</v>
      </c>
      <c r="H77" s="22">
        <f>G77/K77</f>
        <v>0.44086021505376344</v>
      </c>
      <c r="I77" s="9">
        <f>COUNTIF('Respuestas cadetes'!U2:U507,"Muy efectiva")</f>
        <v>67</v>
      </c>
      <c r="J77" s="22">
        <f>I77/K77</f>
        <v>0.18010752688172044</v>
      </c>
      <c r="K77" s="20">
        <f>SUM(C77,E77,G77,I77)</f>
        <v>372</v>
      </c>
    </row>
    <row r="78" spans="1:17" s="70" customFormat="1" x14ac:dyDescent="0.2">
      <c r="B78" s="26" t="s">
        <v>6</v>
      </c>
      <c r="C78" s="26">
        <f>COUNTIF('Respuestas profes'!U2:U468,"Nada efectiva")</f>
        <v>0</v>
      </c>
      <c r="D78" s="27">
        <f>+C78/K78</f>
        <v>0</v>
      </c>
      <c r="E78" s="26">
        <f>COUNTIF('Respuestas profes'!U2:U468,"Poco efectiva")</f>
        <v>8</v>
      </c>
      <c r="F78" s="27">
        <f>+E78/K78</f>
        <v>0.11428571428571428</v>
      </c>
      <c r="G78" s="26">
        <f>COUNTIF('Respuestas profes'!U2:U468,"Efectiva")</f>
        <v>41</v>
      </c>
      <c r="H78" s="27">
        <f t="shared" ref="H78:H79" si="24">G78/K78</f>
        <v>0.58571428571428574</v>
      </c>
      <c r="I78" s="26">
        <f>COUNTIF('Respuestas profes'!U2:U508,"Muy efectiva")</f>
        <v>21</v>
      </c>
      <c r="J78" s="27">
        <f t="shared" ref="J78:J79" si="25">I78/K78</f>
        <v>0.3</v>
      </c>
      <c r="K78" s="71">
        <f>SUM(C78,E78,G78,I78)</f>
        <v>70</v>
      </c>
    </row>
    <row r="79" spans="1:17" x14ac:dyDescent="0.2">
      <c r="B79" s="11" t="s">
        <v>7</v>
      </c>
      <c r="C79" s="9">
        <f>COUNTIF('Respuestas Planta'!T2:T469,"Nada efectiva")</f>
        <v>2</v>
      </c>
      <c r="D79" s="24">
        <f>+C79/K78</f>
        <v>2.8571428571428571E-2</v>
      </c>
      <c r="E79" s="9">
        <f>COUNTIF('Respuestas Planta'!T2:T469,"Poco efectiva")</f>
        <v>35</v>
      </c>
      <c r="F79" s="24">
        <f>+E79/K79</f>
        <v>0.17073170731707318</v>
      </c>
      <c r="G79" s="9">
        <f>COUNTIF('Respuestas Planta'!T2:T469,"Efectiva")</f>
        <v>123</v>
      </c>
      <c r="H79" s="22">
        <f t="shared" si="24"/>
        <v>0.6</v>
      </c>
      <c r="I79" s="9">
        <f>COUNTIF('Respuestas Planta'!T2:T509,"Muy efectiva")</f>
        <v>45</v>
      </c>
      <c r="J79" s="22">
        <f t="shared" si="25"/>
        <v>0.21951219512195122</v>
      </c>
      <c r="K79" s="20">
        <f>SUM(C79,E79,G79,I79)</f>
        <v>205</v>
      </c>
    </row>
    <row r="80" spans="1:17" x14ac:dyDescent="0.2">
      <c r="B80" s="12" t="s">
        <v>540</v>
      </c>
      <c r="C80" s="13">
        <f>+SUM(C77:C79)</f>
        <v>25</v>
      </c>
      <c r="D80" s="14">
        <f>+C80/K80</f>
        <v>3.8639876352395672E-2</v>
      </c>
      <c r="E80" s="13">
        <f>+SUM(E77:E79)</f>
        <v>161</v>
      </c>
      <c r="F80" s="14">
        <f>+E80/K80</f>
        <v>0.24884080370942813</v>
      </c>
      <c r="G80" s="28">
        <f>+SUM(G77:G79)</f>
        <v>328</v>
      </c>
      <c r="H80" s="29">
        <f>G80/K80</f>
        <v>0.50695517774343124</v>
      </c>
      <c r="I80" s="18">
        <f>SUM(I77:I79)</f>
        <v>133</v>
      </c>
      <c r="J80" s="25">
        <f>I80/K80</f>
        <v>0.20556414219474498</v>
      </c>
      <c r="K80" s="19">
        <f>SUM(K77:K79)</f>
        <v>647</v>
      </c>
    </row>
    <row r="83" spans="1:7" x14ac:dyDescent="0.2">
      <c r="A83" s="89"/>
      <c r="B83" t="s">
        <v>1710</v>
      </c>
    </row>
    <row r="84" spans="1:7" x14ac:dyDescent="0.2">
      <c r="B84" t="s">
        <v>1711</v>
      </c>
    </row>
    <row r="86" spans="1:7" x14ac:dyDescent="0.2">
      <c r="C86" s="3" t="s">
        <v>41</v>
      </c>
      <c r="D86" s="4"/>
      <c r="E86" s="3" t="s">
        <v>94</v>
      </c>
      <c r="F86" s="4"/>
      <c r="G86" s="21" t="s">
        <v>547</v>
      </c>
    </row>
    <row r="87" spans="1:7" x14ac:dyDescent="0.2">
      <c r="B87" s="6" t="s">
        <v>543</v>
      </c>
      <c r="C87" s="7" t="s">
        <v>541</v>
      </c>
      <c r="D87" s="8" t="s">
        <v>542</v>
      </c>
      <c r="E87" s="7" t="s">
        <v>541</v>
      </c>
      <c r="F87" s="8" t="s">
        <v>542</v>
      </c>
      <c r="G87" s="19"/>
    </row>
    <row r="88" spans="1:7" x14ac:dyDescent="0.2">
      <c r="B88" s="9" t="s">
        <v>5</v>
      </c>
      <c r="C88" s="9">
        <f>COUNTIF('Respuestas cadetes'!P2:P478,"SI")</f>
        <v>358</v>
      </c>
      <c r="D88" s="22">
        <f>+C88/G88</f>
        <v>0.9623655913978495</v>
      </c>
      <c r="E88" s="9">
        <f>COUNTIF('Respuestas cadetes'!P2:P478,"NO")</f>
        <v>14</v>
      </c>
      <c r="F88" s="22">
        <f>+E88/G88</f>
        <v>3.7634408602150539E-2</v>
      </c>
      <c r="G88" s="20">
        <f>SUM(C88,E88)</f>
        <v>372</v>
      </c>
    </row>
    <row r="89" spans="1:7" x14ac:dyDescent="0.2">
      <c r="B89" s="10" t="s">
        <v>6</v>
      </c>
      <c r="C89" s="26">
        <f>COUNTIF('Respuestas profes'!N2:N479,"SI")</f>
        <v>69</v>
      </c>
      <c r="D89" s="23">
        <f>+C89/G89</f>
        <v>0.98571428571428577</v>
      </c>
      <c r="E89" s="26">
        <f>COUNTIF('Respuestas profes'!N2:N478,"NO")</f>
        <v>1</v>
      </c>
      <c r="F89" s="23">
        <f>+E89/G89</f>
        <v>1.4285714285714285E-2</v>
      </c>
      <c r="G89" s="63">
        <f>SUM(C89,E89)</f>
        <v>70</v>
      </c>
    </row>
    <row r="90" spans="1:7" x14ac:dyDescent="0.2">
      <c r="B90" s="11" t="s">
        <v>7</v>
      </c>
      <c r="C90" s="9">
        <f>COUNTIF('Respuestas Planta'!M2:M478,"SI")</f>
        <v>189</v>
      </c>
      <c r="D90" s="24">
        <f>+C90/G90</f>
        <v>0.92647058823529416</v>
      </c>
      <c r="E90" s="9">
        <f>COUNTIF('Respuestas Planta'!M2:M478,"NO")</f>
        <v>15</v>
      </c>
      <c r="F90" s="24">
        <f>+E90/G90</f>
        <v>7.3529411764705885E-2</v>
      </c>
      <c r="G90" s="20">
        <f t="shared" ref="G90" si="26">SUM(C90,E90)</f>
        <v>204</v>
      </c>
    </row>
    <row r="91" spans="1:7" x14ac:dyDescent="0.2">
      <c r="B91" s="12" t="s">
        <v>540</v>
      </c>
      <c r="C91" s="13">
        <f>+SUM(C88:C90)</f>
        <v>616</v>
      </c>
      <c r="D91" s="14">
        <f>+C91/G91</f>
        <v>0.95356037151702788</v>
      </c>
      <c r="E91" s="13">
        <f>+SUM(E88:E90)</f>
        <v>30</v>
      </c>
      <c r="F91" s="14">
        <f>+E91/G91</f>
        <v>4.6439628482972138E-2</v>
      </c>
      <c r="G91" s="19">
        <f>SUM(G88:G90)</f>
        <v>646</v>
      </c>
    </row>
    <row r="93" spans="1:7" x14ac:dyDescent="0.2">
      <c r="A93" s="89"/>
      <c r="B93" t="s">
        <v>25</v>
      </c>
    </row>
    <row r="95" spans="1:7" x14ac:dyDescent="0.2">
      <c r="C95" s="3" t="s">
        <v>41</v>
      </c>
      <c r="D95" s="4"/>
      <c r="E95" s="3" t="s">
        <v>94</v>
      </c>
      <c r="F95" s="4"/>
      <c r="G95" s="21" t="s">
        <v>547</v>
      </c>
    </row>
    <row r="96" spans="1:7" x14ac:dyDescent="0.2">
      <c r="B96" s="6" t="s">
        <v>543</v>
      </c>
      <c r="C96" s="7" t="s">
        <v>541</v>
      </c>
      <c r="D96" s="8" t="s">
        <v>542</v>
      </c>
      <c r="E96" s="7" t="s">
        <v>541</v>
      </c>
      <c r="F96" s="8" t="s">
        <v>542</v>
      </c>
      <c r="G96" s="19"/>
    </row>
    <row r="97" spans="1:9" x14ac:dyDescent="0.2">
      <c r="B97" s="9" t="s">
        <v>5</v>
      </c>
      <c r="C97" s="9">
        <f>COUNTIF('Respuestas cadetes'!P2:P487,"SI")</f>
        <v>358</v>
      </c>
      <c r="D97" s="22">
        <f>+C97/G97</f>
        <v>0.9623655913978495</v>
      </c>
      <c r="E97" s="9">
        <f>COUNTIF('Respuestas cadetes'!P2:P487,"NO")</f>
        <v>14</v>
      </c>
      <c r="F97" s="22">
        <f>+E97/G97</f>
        <v>3.7634408602150539E-2</v>
      </c>
      <c r="G97" s="20">
        <f>SUM(C97,E97)</f>
        <v>372</v>
      </c>
    </row>
    <row r="98" spans="1:9" x14ac:dyDescent="0.2">
      <c r="B98" s="10" t="s">
        <v>6</v>
      </c>
      <c r="C98" s="26">
        <f>COUNTIF('Respuestas profes'!P2:P488,"SI")</f>
        <v>69</v>
      </c>
      <c r="D98" s="23">
        <f>+C98/G98</f>
        <v>0.98571428571428577</v>
      </c>
      <c r="E98" s="26">
        <f>COUNTIF('Respuestas profes'!P2:P487,"NO")</f>
        <v>1</v>
      </c>
      <c r="F98" s="23">
        <f>+E98/G98</f>
        <v>1.4285714285714285E-2</v>
      </c>
      <c r="G98" s="63">
        <f>SUM(C98,E98)</f>
        <v>70</v>
      </c>
    </row>
    <row r="99" spans="1:9" x14ac:dyDescent="0.2">
      <c r="B99" s="11" t="s">
        <v>7</v>
      </c>
      <c r="C99" s="9">
        <f>COUNTIF('Respuestas Planta'!O2:O487,"SI")</f>
        <v>192</v>
      </c>
      <c r="D99" s="24">
        <f>+C99/G99</f>
        <v>0.94581280788177335</v>
      </c>
      <c r="E99" s="9">
        <f>COUNTIF('Respuestas Planta'!O2:O487,"NO")</f>
        <v>11</v>
      </c>
      <c r="F99" s="24">
        <f>+E99/G99</f>
        <v>5.4187192118226604E-2</v>
      </c>
      <c r="G99" s="20">
        <f t="shared" ref="G99" si="27">SUM(C99,E99)</f>
        <v>203</v>
      </c>
    </row>
    <row r="100" spans="1:9" x14ac:dyDescent="0.2">
      <c r="B100" s="12" t="s">
        <v>540</v>
      </c>
      <c r="C100" s="13">
        <f>+SUM(C97:C99)</f>
        <v>619</v>
      </c>
      <c r="D100" s="14">
        <f>+C100/G100</f>
        <v>0.95968992248062013</v>
      </c>
      <c r="E100" s="13">
        <f>+SUM(E97:E99)</f>
        <v>26</v>
      </c>
      <c r="F100" s="14">
        <f>+E100/G100</f>
        <v>4.0310077519379844E-2</v>
      </c>
      <c r="G100" s="19">
        <f>SUM(G97:G99)</f>
        <v>645</v>
      </c>
    </row>
    <row r="103" spans="1:9" x14ac:dyDescent="0.2">
      <c r="A103" s="89"/>
      <c r="B103" t="s">
        <v>27</v>
      </c>
    </row>
    <row r="105" spans="1:9" x14ac:dyDescent="0.2">
      <c r="C105" s="3" t="s">
        <v>41</v>
      </c>
      <c r="D105" s="4"/>
      <c r="E105" s="3" t="s">
        <v>94</v>
      </c>
      <c r="F105" s="4"/>
      <c r="G105" s="3" t="s">
        <v>42</v>
      </c>
      <c r="H105" s="4"/>
      <c r="I105" s="21" t="s">
        <v>547</v>
      </c>
    </row>
    <row r="106" spans="1:9" x14ac:dyDescent="0.2">
      <c r="B106" s="6" t="s">
        <v>543</v>
      </c>
      <c r="C106" s="7" t="s">
        <v>541</v>
      </c>
      <c r="D106" s="8" t="s">
        <v>542</v>
      </c>
      <c r="E106" s="7" t="s">
        <v>541</v>
      </c>
      <c r="F106" s="8" t="s">
        <v>542</v>
      </c>
      <c r="G106" s="7" t="s">
        <v>541</v>
      </c>
      <c r="H106" s="8" t="s">
        <v>542</v>
      </c>
      <c r="I106" s="19"/>
    </row>
    <row r="107" spans="1:9" x14ac:dyDescent="0.2">
      <c r="B107" s="9" t="s">
        <v>5</v>
      </c>
      <c r="C107" s="9">
        <f>COUNTIF('Respuestas cadetes'!R2:R497,"SI")</f>
        <v>33</v>
      </c>
      <c r="D107" s="22">
        <f>+C107/I107</f>
        <v>8.8709677419354843E-2</v>
      </c>
      <c r="E107" s="9">
        <f>COUNTIF('Respuestas cadetes'!R2:R497,"NO")</f>
        <v>17</v>
      </c>
      <c r="F107" s="22">
        <f>+E107/I107</f>
        <v>4.5698924731182797E-2</v>
      </c>
      <c r="G107" s="9">
        <f>COUNTIF('Respuestas cadetes'!R2:R497,"No he sufrido ni sido testigo")</f>
        <v>322</v>
      </c>
      <c r="H107" s="22">
        <f>G107/I107</f>
        <v>0.86559139784946237</v>
      </c>
      <c r="I107" s="20">
        <f>SUM(C107,E107,G107)</f>
        <v>372</v>
      </c>
    </row>
    <row r="108" spans="1:9" s="70" customFormat="1" x14ac:dyDescent="0.2">
      <c r="B108" s="26" t="s">
        <v>6</v>
      </c>
      <c r="C108" s="26">
        <f>COUNTIF('Respuestas profes'!R2:R498,"SI")</f>
        <v>5</v>
      </c>
      <c r="D108" s="27">
        <f>+C108/I108</f>
        <v>7.1428571428571425E-2</v>
      </c>
      <c r="E108" s="26">
        <f>COUNTIF('Respuestas profes'!R2:R497,"NO")</f>
        <v>0</v>
      </c>
      <c r="F108" s="27">
        <f>+E108/I108</f>
        <v>0</v>
      </c>
      <c r="G108" s="26">
        <f>COUNTIF('Respuestas profes'!R2:R498,"No he sufrido ninguna de las situaciones")</f>
        <v>65</v>
      </c>
      <c r="H108" s="27">
        <f>G108/I108</f>
        <v>0.9285714285714286</v>
      </c>
      <c r="I108" s="71">
        <f t="shared" ref="I108:I109" si="28">SUM(C108,E108,G108)</f>
        <v>70</v>
      </c>
    </row>
    <row r="109" spans="1:9" x14ac:dyDescent="0.2">
      <c r="B109" s="11" t="s">
        <v>7</v>
      </c>
      <c r="C109" s="9">
        <f>COUNTIF('Respuestas Planta'!Q2:Q497,"SI")</f>
        <v>19</v>
      </c>
      <c r="D109" s="24">
        <f>+C109/I109</f>
        <v>9.2682926829268292E-2</v>
      </c>
      <c r="E109" s="9">
        <f>COUNTIF('Respuestas Planta'!Q2:Q497,"NO")</f>
        <v>9</v>
      </c>
      <c r="F109" s="24">
        <f>+E109/I109</f>
        <v>4.3902439024390241E-2</v>
      </c>
      <c r="G109" s="9">
        <f>COUNTIF('Respuestas Planta'!Q2:Q499,"No he sufrido ninguna de las situaciones")</f>
        <v>177</v>
      </c>
      <c r="H109" s="22">
        <f>G109/I109</f>
        <v>0.86341463414634145</v>
      </c>
      <c r="I109" s="20">
        <f t="shared" si="28"/>
        <v>205</v>
      </c>
    </row>
    <row r="110" spans="1:9" x14ac:dyDescent="0.2">
      <c r="B110" s="12" t="s">
        <v>540</v>
      </c>
      <c r="C110" s="13">
        <f>+SUM(C107:C109)</f>
        <v>57</v>
      </c>
      <c r="D110" s="14">
        <f>+C110/G110</f>
        <v>0.10106382978723404</v>
      </c>
      <c r="E110" s="13">
        <f>+SUM(E107:E109)</f>
        <v>26</v>
      </c>
      <c r="F110" s="14">
        <f>+E110/G110</f>
        <v>4.6099290780141841E-2</v>
      </c>
      <c r="G110" s="28">
        <f>+SUM(G107:G109)</f>
        <v>564</v>
      </c>
      <c r="H110" s="29">
        <f>G110/I110</f>
        <v>0.87171561051004631</v>
      </c>
      <c r="I110" s="19">
        <f>SUM(I107:I109)</f>
        <v>647</v>
      </c>
    </row>
  </sheetData>
  <mergeCells count="40">
    <mergeCell ref="G105:H105"/>
    <mergeCell ref="C86:D86"/>
    <mergeCell ref="E86:F86"/>
    <mergeCell ref="C95:D95"/>
    <mergeCell ref="E95:F95"/>
    <mergeCell ref="C105:D105"/>
    <mergeCell ref="E105:F105"/>
    <mergeCell ref="O64:P64"/>
    <mergeCell ref="M64:N64"/>
    <mergeCell ref="K64:L64"/>
    <mergeCell ref="C75:D75"/>
    <mergeCell ref="E75:F75"/>
    <mergeCell ref="G75:H75"/>
    <mergeCell ref="I75:J75"/>
    <mergeCell ref="G55:H55"/>
    <mergeCell ref="I55:J55"/>
    <mergeCell ref="C64:D64"/>
    <mergeCell ref="E64:F64"/>
    <mergeCell ref="G64:H64"/>
    <mergeCell ref="I64:J64"/>
    <mergeCell ref="C46:D46"/>
    <mergeCell ref="E46:F46"/>
    <mergeCell ref="C55:D55"/>
    <mergeCell ref="E55:F55"/>
    <mergeCell ref="C28:D28"/>
    <mergeCell ref="E28:F28"/>
    <mergeCell ref="G28:H28"/>
    <mergeCell ref="I28:J28"/>
    <mergeCell ref="C37:D37"/>
    <mergeCell ref="E37:F37"/>
    <mergeCell ref="G37:H37"/>
    <mergeCell ref="I37:J37"/>
    <mergeCell ref="C8:D8"/>
    <mergeCell ref="E8:F8"/>
    <mergeCell ref="G8:H8"/>
    <mergeCell ref="I8:J8"/>
    <mergeCell ref="C18:D18"/>
    <mergeCell ref="E18:F18"/>
    <mergeCell ref="G18:H18"/>
    <mergeCell ref="I18:J18"/>
  </mergeCells>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AC6A43-8596-7147-9162-3D8E3014DB83}">
  <dimension ref="A2:E105"/>
  <sheetViews>
    <sheetView topLeftCell="A87" workbookViewId="0">
      <selection activeCell="C112" sqref="C112"/>
    </sheetView>
  </sheetViews>
  <sheetFormatPr baseColWidth="10" defaultRowHeight="16" x14ac:dyDescent="0.2"/>
  <cols>
    <col min="1" max="1" width="22.42578125" customWidth="1"/>
    <col min="2" max="2" width="16.85546875" customWidth="1"/>
    <col min="3" max="3" width="18.140625" customWidth="1"/>
    <col min="4" max="4" width="18.85546875" customWidth="1"/>
  </cols>
  <sheetData>
    <row r="2" spans="1:4" x14ac:dyDescent="0.2">
      <c r="A2" s="75" t="s">
        <v>1701</v>
      </c>
      <c r="B2" s="18" t="s">
        <v>1713</v>
      </c>
      <c r="C2" s="18" t="s">
        <v>1718</v>
      </c>
      <c r="D2" s="18" t="s">
        <v>1719</v>
      </c>
    </row>
    <row r="3" spans="1:4" x14ac:dyDescent="0.2">
      <c r="A3" s="18" t="s">
        <v>55</v>
      </c>
      <c r="B3" s="74">
        <f>'Resultados respuestas comunes'!D10</f>
        <v>0.32258064516129031</v>
      </c>
      <c r="C3" s="72">
        <f>'Resultados respuestas comunes'!D20</f>
        <v>0.40860215053763443</v>
      </c>
      <c r="D3" s="72">
        <f>'Resultados respuestas comunes'!D30</f>
        <v>0.31182795698924731</v>
      </c>
    </row>
    <row r="4" spans="1:4" x14ac:dyDescent="0.2">
      <c r="A4" s="18" t="s">
        <v>1715</v>
      </c>
      <c r="B4" s="72">
        <f>'Resultados respuestas comunes'!F10</f>
        <v>0.37365591397849462</v>
      </c>
      <c r="C4" s="72">
        <f>'Resultados respuestas comunes'!F20</f>
        <v>0.34408602150537637</v>
      </c>
      <c r="D4" s="72">
        <f>'Resultados respuestas comunes'!F30</f>
        <v>0.29301075268817206</v>
      </c>
    </row>
    <row r="5" spans="1:4" x14ac:dyDescent="0.2">
      <c r="A5" s="18" t="s">
        <v>1717</v>
      </c>
      <c r="B5" s="72">
        <f>'Resultados respuestas comunes'!H10</f>
        <v>0.260752688172043</v>
      </c>
      <c r="C5" s="72">
        <f>'Resultados respuestas comunes'!H20</f>
        <v>0.17741935483870969</v>
      </c>
      <c r="D5" s="72">
        <f>'Resultados respuestas comunes'!H30</f>
        <v>0.2661290322580645</v>
      </c>
    </row>
    <row r="6" spans="1:4" x14ac:dyDescent="0.2">
      <c r="A6" s="18" t="s">
        <v>1716</v>
      </c>
      <c r="B6" s="72">
        <f>'Resultados respuestas comunes'!J10</f>
        <v>4.3010752688172046E-2</v>
      </c>
      <c r="C6" s="72">
        <f>'Resultados respuestas comunes'!J20</f>
        <v>6.9892473118279563E-2</v>
      </c>
      <c r="D6" s="72">
        <f>'Resultados respuestas comunes'!J30</f>
        <v>0.12903225806451613</v>
      </c>
    </row>
    <row r="11" spans="1:4" x14ac:dyDescent="0.2">
      <c r="A11" s="75" t="s">
        <v>1714</v>
      </c>
      <c r="B11" s="54" t="s">
        <v>1713</v>
      </c>
      <c r="C11" s="54" t="s">
        <v>1718</v>
      </c>
      <c r="D11" s="54" t="s">
        <v>1719</v>
      </c>
    </row>
    <row r="12" spans="1:4" x14ac:dyDescent="0.2">
      <c r="A12" s="54" t="s">
        <v>55</v>
      </c>
      <c r="B12" s="73">
        <f>'Resultados respuestas comunes'!D11</f>
        <v>0.3</v>
      </c>
      <c r="C12" s="73">
        <f>'Resultados respuestas comunes'!D20</f>
        <v>0.40860215053763443</v>
      </c>
      <c r="D12" s="73">
        <f>'Resultados respuestas comunes'!D31</f>
        <v>0.31428571428571428</v>
      </c>
    </row>
    <row r="13" spans="1:4" x14ac:dyDescent="0.2">
      <c r="A13" s="54" t="s">
        <v>1715</v>
      </c>
      <c r="B13" s="73">
        <f>'Resultados respuestas comunes'!F11</f>
        <v>0.5714285714285714</v>
      </c>
      <c r="C13" s="73">
        <f>'Resultados respuestas comunes'!F20</f>
        <v>0.34408602150537637</v>
      </c>
      <c r="D13" s="73">
        <f>'Resultados respuestas comunes'!F31</f>
        <v>0.4</v>
      </c>
    </row>
    <row r="14" spans="1:4" x14ac:dyDescent="0.2">
      <c r="A14" s="54" t="s">
        <v>1717</v>
      </c>
      <c r="B14" s="73">
        <f>'Resultados respuestas comunes'!H11</f>
        <v>0.12857142857142856</v>
      </c>
      <c r="C14" s="73">
        <f>'Resultados respuestas comunes'!H20</f>
        <v>0.17741935483870969</v>
      </c>
      <c r="D14" s="73">
        <f>'Resultados respuestas comunes'!H31</f>
        <v>0.25714285714285712</v>
      </c>
    </row>
    <row r="15" spans="1:4" x14ac:dyDescent="0.2">
      <c r="A15" s="54" t="s">
        <v>1716</v>
      </c>
      <c r="B15" s="73">
        <f>'Resultados respuestas comunes'!J11</f>
        <v>0</v>
      </c>
      <c r="C15" s="73">
        <f>'Resultados respuestas comunes'!J20</f>
        <v>6.9892473118279563E-2</v>
      </c>
      <c r="D15" s="73">
        <f>'Resultados respuestas comunes'!J31</f>
        <v>2.8571428571428571E-2</v>
      </c>
    </row>
    <row r="20" spans="1:4" x14ac:dyDescent="0.2">
      <c r="A20" s="75" t="s">
        <v>1720</v>
      </c>
      <c r="B20" s="18" t="s">
        <v>1713</v>
      </c>
      <c r="C20" s="18" t="s">
        <v>1718</v>
      </c>
      <c r="D20" s="18" t="s">
        <v>1719</v>
      </c>
    </row>
    <row r="21" spans="1:4" x14ac:dyDescent="0.2">
      <c r="A21" s="18" t="s">
        <v>55</v>
      </c>
      <c r="B21" s="74">
        <f>'Resultados respuestas comunes'!D12</f>
        <v>0.81428571428571428</v>
      </c>
      <c r="C21" s="72">
        <f>'Resultados respuestas comunes'!D22</f>
        <v>0.36097560975609755</v>
      </c>
      <c r="D21" s="72">
        <f>'Resultados respuestas comunes'!D32</f>
        <v>0.9285714285714286</v>
      </c>
    </row>
    <row r="22" spans="1:4" x14ac:dyDescent="0.2">
      <c r="A22" s="18" t="s">
        <v>1715</v>
      </c>
      <c r="B22" s="72">
        <f>'Resultados respuestas comunes'!F12</f>
        <v>0.4682926829268293</v>
      </c>
      <c r="C22" s="72">
        <f>'Resultados respuestas comunes'!F22</f>
        <v>0.3902439024390244</v>
      </c>
      <c r="D22" s="72">
        <f>'Resultados respuestas comunes'!F32</f>
        <v>0.4</v>
      </c>
    </row>
    <row r="23" spans="1:4" x14ac:dyDescent="0.2">
      <c r="A23" s="18" t="s">
        <v>1717</v>
      </c>
      <c r="B23" s="72">
        <f>'Resultados respuestas comunes'!H12</f>
        <v>0.21951219512195122</v>
      </c>
      <c r="C23" s="72">
        <f>'Resultados respuestas comunes'!H22</f>
        <v>0.21463414634146341</v>
      </c>
      <c r="D23" s="72">
        <f>'Resultados respuestas comunes'!H32</f>
        <v>0.23902439024390243</v>
      </c>
    </row>
    <row r="24" spans="1:4" x14ac:dyDescent="0.2">
      <c r="A24" s="18" t="s">
        <v>1716</v>
      </c>
      <c r="B24" s="72">
        <f>'Resultados respuestas comunes'!J12</f>
        <v>3.4146341463414637E-2</v>
      </c>
      <c r="C24" s="72">
        <f>'Resultados respuestas comunes'!J22</f>
        <v>3.4146341463414637E-2</v>
      </c>
      <c r="D24" s="72">
        <f>'Resultados respuestas comunes'!J32</f>
        <v>4.3902439024390241E-2</v>
      </c>
    </row>
    <row r="41" spans="1:5" x14ac:dyDescent="0.2">
      <c r="A41" s="1" t="s">
        <v>1706</v>
      </c>
    </row>
    <row r="42" spans="1:5" ht="17" thickBot="1" x14ac:dyDescent="0.25">
      <c r="A42" s="1" t="s">
        <v>1707</v>
      </c>
    </row>
    <row r="43" spans="1:5" x14ac:dyDescent="0.2">
      <c r="A43" s="76"/>
      <c r="B43" s="77" t="s">
        <v>1708</v>
      </c>
      <c r="C43" s="77" t="s">
        <v>74</v>
      </c>
      <c r="D43" s="77" t="s">
        <v>44</v>
      </c>
      <c r="E43" s="78" t="s">
        <v>1709</v>
      </c>
    </row>
    <row r="44" spans="1:5" x14ac:dyDescent="0.2">
      <c r="A44" s="79" t="s">
        <v>5</v>
      </c>
      <c r="B44" s="27">
        <f>'Resultados respuestas comunes'!D77</f>
        <v>6.1827956989247312E-2</v>
      </c>
      <c r="C44" s="27">
        <f>'Resultados respuestas comunes'!F77</f>
        <v>0.31720430107526881</v>
      </c>
      <c r="D44" s="27">
        <f>'Resultados respuestas comunes'!H77</f>
        <v>0.44086021505376344</v>
      </c>
      <c r="E44" s="80">
        <f>'Resultados respuestas comunes'!J77</f>
        <v>0.18010752688172044</v>
      </c>
    </row>
    <row r="45" spans="1:5" x14ac:dyDescent="0.2">
      <c r="A45" s="79" t="s">
        <v>6</v>
      </c>
      <c r="B45" s="27">
        <f>'Resultados respuestas comunes'!D78</f>
        <v>0</v>
      </c>
      <c r="C45" s="27">
        <f>'Resultados respuestas comunes'!F78</f>
        <v>0.11428571428571428</v>
      </c>
      <c r="D45" s="27">
        <f>'Resultados respuestas comunes'!H78</f>
        <v>0.58571428571428574</v>
      </c>
      <c r="E45" s="80">
        <f>'Resultados respuestas comunes'!J78</f>
        <v>0.3</v>
      </c>
    </row>
    <row r="46" spans="1:5" ht="17" thickBot="1" x14ac:dyDescent="0.25">
      <c r="A46" s="81" t="s">
        <v>7</v>
      </c>
      <c r="B46" s="82">
        <f>'Resultados respuestas comunes'!D79</f>
        <v>2.8571428571428571E-2</v>
      </c>
      <c r="C46" s="82">
        <f>'Resultados respuestas comunes'!F79</f>
        <v>0.17073170731707318</v>
      </c>
      <c r="D46" s="82">
        <f>'Resultados respuestas comunes'!H79</f>
        <v>0.6</v>
      </c>
      <c r="E46" s="83">
        <f>'Resultados respuestas comunes'!J79</f>
        <v>0.21951219512195122</v>
      </c>
    </row>
    <row r="53" spans="1:4" x14ac:dyDescent="0.2">
      <c r="A53" s="75" t="s">
        <v>1701</v>
      </c>
      <c r="B53" s="18" t="s">
        <v>1721</v>
      </c>
      <c r="C53" s="18" t="s">
        <v>1722</v>
      </c>
      <c r="D53" s="18" t="s">
        <v>1723</v>
      </c>
    </row>
    <row r="54" spans="1:4" x14ac:dyDescent="0.2">
      <c r="A54" s="18" t="s">
        <v>48</v>
      </c>
      <c r="B54" s="74">
        <f>'Resultados respuestas comunes'!D88</f>
        <v>0.9623655913978495</v>
      </c>
      <c r="C54" s="72">
        <f>'Resultados respuestas comunes'!D97</f>
        <v>0.9623655913978495</v>
      </c>
      <c r="D54" s="72">
        <f>'Resultados respuestas comunes'!D107</f>
        <v>8.8709677419354843E-2</v>
      </c>
    </row>
    <row r="55" spans="1:4" x14ac:dyDescent="0.2">
      <c r="A55" s="18" t="s">
        <v>36</v>
      </c>
      <c r="B55" s="72">
        <f>'Resultados respuestas comunes'!F88</f>
        <v>3.7634408602150539E-2</v>
      </c>
      <c r="C55" s="72">
        <f>'Resultados respuestas comunes'!F97</f>
        <v>3.7634408602150539E-2</v>
      </c>
      <c r="D55" s="72">
        <f>'Resultados respuestas comunes'!F107</f>
        <v>4.5698924731182797E-2</v>
      </c>
    </row>
    <row r="56" spans="1:4" x14ac:dyDescent="0.2">
      <c r="A56" s="18" t="s">
        <v>1724</v>
      </c>
      <c r="B56" s="72">
        <f>'Resultados respuestas comunes'!H61</f>
        <v>0</v>
      </c>
      <c r="C56" s="72">
        <f>'Resultados respuestas comunes'!H71</f>
        <v>0</v>
      </c>
      <c r="D56" s="72">
        <f>'Resultados respuestas comunes'!H107</f>
        <v>0.86559139784946237</v>
      </c>
    </row>
    <row r="58" spans="1:4" x14ac:dyDescent="0.2">
      <c r="A58" s="75" t="s">
        <v>1714</v>
      </c>
      <c r="B58" s="18" t="s">
        <v>1721</v>
      </c>
      <c r="C58" s="18" t="s">
        <v>1722</v>
      </c>
      <c r="D58" s="18" t="s">
        <v>1723</v>
      </c>
    </row>
    <row r="59" spans="1:4" x14ac:dyDescent="0.2">
      <c r="A59" s="18" t="s">
        <v>48</v>
      </c>
      <c r="B59" s="74">
        <f>'Resultados respuestas comunes'!D89</f>
        <v>0.98571428571428577</v>
      </c>
      <c r="C59" s="72">
        <f>'Resultados respuestas comunes'!D98</f>
        <v>0.98571428571428577</v>
      </c>
      <c r="D59" s="72">
        <f>'Resultados respuestas comunes'!D108</f>
        <v>7.1428571428571425E-2</v>
      </c>
    </row>
    <row r="60" spans="1:4" x14ac:dyDescent="0.2">
      <c r="A60" s="18" t="s">
        <v>36</v>
      </c>
      <c r="B60" s="72">
        <f>'Resultados respuestas comunes'!F89</f>
        <v>1.4285714285714285E-2</v>
      </c>
      <c r="C60" s="72">
        <f>'Resultados respuestas comunes'!F98</f>
        <v>1.4285714285714285E-2</v>
      </c>
      <c r="D60" s="72">
        <f>'Resultados respuestas comunes'!F108</f>
        <v>0</v>
      </c>
    </row>
    <row r="61" spans="1:4" x14ac:dyDescent="0.2">
      <c r="A61" s="18" t="s">
        <v>1724</v>
      </c>
      <c r="B61" s="72">
        <v>0</v>
      </c>
      <c r="C61" s="72">
        <v>0</v>
      </c>
      <c r="D61" s="72">
        <f>'Resultados respuestas comunes'!H108</f>
        <v>0.9285714285714286</v>
      </c>
    </row>
    <row r="64" spans="1:4" x14ac:dyDescent="0.2">
      <c r="A64" s="84" t="s">
        <v>1720</v>
      </c>
      <c r="B64" s="85" t="s">
        <v>1721</v>
      </c>
      <c r="C64" s="85" t="s">
        <v>1722</v>
      </c>
      <c r="D64" s="85" t="s">
        <v>1723</v>
      </c>
    </row>
    <row r="65" spans="1:4" x14ac:dyDescent="0.2">
      <c r="A65" s="86" t="s">
        <v>48</v>
      </c>
      <c r="B65" s="87">
        <f>'Resultados respuestas comunes'!D90</f>
        <v>0.92647058823529416</v>
      </c>
      <c r="C65" s="88">
        <f>'Resultados respuestas comunes'!D99</f>
        <v>0.94581280788177335</v>
      </c>
      <c r="D65" s="88">
        <f>'Resultados respuestas comunes'!D109</f>
        <v>9.2682926829268292E-2</v>
      </c>
    </row>
    <row r="66" spans="1:4" x14ac:dyDescent="0.2">
      <c r="A66" s="86" t="s">
        <v>36</v>
      </c>
      <c r="B66" s="88">
        <f>'Resultados respuestas comunes'!F90</f>
        <v>7.3529411764705885E-2</v>
      </c>
      <c r="C66" s="88">
        <f>'Resultados respuestas comunes'!F99</f>
        <v>5.4187192118226604E-2</v>
      </c>
      <c r="D66" s="88">
        <f>'Resultados respuestas comunes'!F109</f>
        <v>4.3902439024390241E-2</v>
      </c>
    </row>
    <row r="67" spans="1:4" x14ac:dyDescent="0.2">
      <c r="A67" s="86" t="s">
        <v>1724</v>
      </c>
      <c r="B67" s="88">
        <v>0</v>
      </c>
      <c r="C67" s="88">
        <v>0</v>
      </c>
      <c r="D67" s="88">
        <f>'Resultados respuestas comunes'!H109</f>
        <v>0.86341463414634145</v>
      </c>
    </row>
    <row r="85" spans="1:3" x14ac:dyDescent="0.2">
      <c r="A85" s="60" t="s">
        <v>17</v>
      </c>
    </row>
    <row r="86" spans="1:3" ht="17" thickBot="1" x14ac:dyDescent="0.25"/>
    <row r="87" spans="1:3" ht="17" thickBot="1" x14ac:dyDescent="0.25">
      <c r="B87" s="96" t="s">
        <v>41</v>
      </c>
      <c r="C87" s="97" t="s">
        <v>94</v>
      </c>
    </row>
    <row r="88" spans="1:3" x14ac:dyDescent="0.2">
      <c r="A88" s="91" t="s">
        <v>543</v>
      </c>
      <c r="B88" s="92" t="s">
        <v>542</v>
      </c>
      <c r="C88" s="93" t="s">
        <v>542</v>
      </c>
    </row>
    <row r="89" spans="1:3" x14ac:dyDescent="0.2">
      <c r="A89" s="94" t="s">
        <v>5</v>
      </c>
      <c r="B89" s="22">
        <f>'Resultados respuestas comunes'!D48</f>
        <v>0.15322580645161291</v>
      </c>
      <c r="C89" s="95">
        <f>'Resultados respuestas comunes'!F48</f>
        <v>0.84677419354838712</v>
      </c>
    </row>
    <row r="90" spans="1:3" s="70" customFormat="1" x14ac:dyDescent="0.2">
      <c r="A90" s="79" t="s">
        <v>6</v>
      </c>
      <c r="B90" s="27">
        <f>'Resultados respuestas comunes'!D49</f>
        <v>5.7142857142857141E-2</v>
      </c>
      <c r="C90" s="80">
        <f>'Resultados respuestas comunes'!F49</f>
        <v>0.94285714285714284</v>
      </c>
    </row>
    <row r="91" spans="1:3" ht="17" thickBot="1" x14ac:dyDescent="0.25">
      <c r="A91" s="98" t="s">
        <v>7</v>
      </c>
      <c r="B91" s="99">
        <f>'Resultados respuestas comunes'!D50</f>
        <v>0.10731707317073171</v>
      </c>
      <c r="C91" s="100">
        <f>'Resultados respuestas comunes'!F50</f>
        <v>0.89268292682926831</v>
      </c>
    </row>
    <row r="99" spans="1:5" x14ac:dyDescent="0.2">
      <c r="A99" s="61" t="s">
        <v>16</v>
      </c>
    </row>
    <row r="101" spans="1:5" x14ac:dyDescent="0.2">
      <c r="B101" s="21" t="s">
        <v>363</v>
      </c>
      <c r="C101" s="21" t="s">
        <v>548</v>
      </c>
      <c r="D101" s="21" t="s">
        <v>549</v>
      </c>
      <c r="E101" s="21" t="s">
        <v>550</v>
      </c>
    </row>
    <row r="102" spans="1:5" x14ac:dyDescent="0.2">
      <c r="A102" s="6" t="s">
        <v>543</v>
      </c>
      <c r="B102" s="8" t="s">
        <v>542</v>
      </c>
      <c r="C102" s="8" t="s">
        <v>542</v>
      </c>
      <c r="D102" s="8" t="s">
        <v>542</v>
      </c>
      <c r="E102" s="8" t="s">
        <v>542</v>
      </c>
    </row>
    <row r="103" spans="1:5" x14ac:dyDescent="0.2">
      <c r="A103" s="9" t="s">
        <v>5</v>
      </c>
      <c r="B103" s="22">
        <f>'Resultados respuestas comunes'!D39</f>
        <v>0.18817204301075269</v>
      </c>
      <c r="C103" s="22">
        <f>'Resultados respuestas comunes'!F39</f>
        <v>0.34139784946236557</v>
      </c>
      <c r="D103" s="22">
        <f>'Resultados respuestas comunes'!H39</f>
        <v>0.28225806451612906</v>
      </c>
      <c r="E103" s="22">
        <f>'Resultados respuestas comunes'!J39</f>
        <v>0.18817204301075269</v>
      </c>
    </row>
    <row r="104" spans="1:5" s="70" customFormat="1" x14ac:dyDescent="0.2">
      <c r="A104" s="26" t="s">
        <v>6</v>
      </c>
      <c r="B104" s="27">
        <f>'Resultados respuestas comunes'!D40</f>
        <v>0.18571428571428572</v>
      </c>
      <c r="C104" s="27">
        <f>'Resultados respuestas comunes'!F40</f>
        <v>0.5714285714285714</v>
      </c>
      <c r="D104" s="27">
        <f>'Resultados respuestas comunes'!H40</f>
        <v>0.17142857142857143</v>
      </c>
      <c r="E104" s="27">
        <f>'Resultados respuestas comunes'!J40</f>
        <v>7.1428571428571425E-2</v>
      </c>
    </row>
    <row r="105" spans="1:5" x14ac:dyDescent="0.2">
      <c r="A105" s="11" t="s">
        <v>7</v>
      </c>
      <c r="B105" s="22">
        <f>'Resultados respuestas comunes'!D41</f>
        <v>0.25853658536585367</v>
      </c>
      <c r="C105" s="22">
        <f>'Resultados respuestas comunes'!F41</f>
        <v>0.46341463414634149</v>
      </c>
      <c r="D105" s="22">
        <f>'Resultados respuestas comunes'!H41</f>
        <v>0.19024390243902439</v>
      </c>
      <c r="E105" s="22">
        <f>'Resultados respuestas comunes'!J41</f>
        <v>8.7804878048780483E-2</v>
      </c>
    </row>
  </sheetData>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5</vt:i4>
      </vt:variant>
    </vt:vector>
  </HeadingPairs>
  <TitlesOfParts>
    <vt:vector size="5" baseType="lpstr">
      <vt:lpstr>Respuestas cadetes</vt:lpstr>
      <vt:lpstr>Respuestas profes</vt:lpstr>
      <vt:lpstr>Respuestas Planta</vt:lpstr>
      <vt:lpstr>Resultados respuestas comunes</vt:lpstr>
      <vt:lpstr>Gráficos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Carolina Cuadra López</dc:creator>
  <cp:lastModifiedBy>Carolina Cuadra López</cp:lastModifiedBy>
  <dcterms:created xsi:type="dcterms:W3CDTF">2024-06-09T13:15:38Z</dcterms:created>
  <dcterms:modified xsi:type="dcterms:W3CDTF">2024-06-09T22:32:00Z</dcterms:modified>
</cp:coreProperties>
</file>