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" i="1"/>
  <c r="H22" i="2"/>
  <c r="H18" i="1"/>
  <c r="H16"/>
  <c r="K13"/>
  <c r="I8" i="2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K7" i="1"/>
  <c r="K8"/>
  <c r="K9"/>
  <c r="K10"/>
  <c r="K11"/>
  <c r="K12"/>
  <c r="K6"/>
  <c r="I7"/>
  <c r="I8"/>
  <c r="I9"/>
  <c r="I10"/>
  <c r="I11"/>
  <c r="I12"/>
  <c r="I6"/>
  <c r="J6" s="1"/>
  <c r="J7" s="1"/>
  <c r="J8" s="1"/>
  <c r="J9" s="1"/>
  <c r="J10" s="1"/>
  <c r="J11" s="1"/>
  <c r="J12" s="1"/>
  <c r="H6"/>
  <c r="H7" s="1"/>
  <c r="H8" s="1"/>
  <c r="H9" s="1"/>
  <c r="H10" s="1"/>
  <c r="H11" s="1"/>
  <c r="H12" s="1"/>
  <c r="F7"/>
  <c r="F8"/>
  <c r="F9"/>
  <c r="F10"/>
  <c r="F11"/>
  <c r="F12"/>
  <c r="F6"/>
  <c r="E6" i="2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<sst xmlns="http://schemas.openxmlformats.org/spreadsheetml/2006/main" count="36" uniqueCount="23">
  <si>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</si>
  <si>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</si>
  <si>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</si>
  <si>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</si>
  <si>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</si>
  <si>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</si>
  <si>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</si>
  <si>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</si>
  <si>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</si>
  <si>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</si>
  <si>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</si>
  <si>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</si>
  <si>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</si>
  <si>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</si>
  <si>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</si>
  <si>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</si>
  <si>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</si>
  <si>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</si>
  <si>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Mo</t>
  </si>
  <si>
    <t>Md</t>
  </si>
  <si>
    <t>Me</t>
  </si>
  <si>
    <t>La mayoria de los brigadieres usan 987 minutos</t>
  </si>
  <si>
    <t>En promedio los brigadieres usan 1080 minutos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</si>
</sst>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0" fontId="5" fillId="0" borderId="12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9" fontId="0" fillId="2" borderId="18" xfId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2" borderId="19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13" xfId="0" applyNumberFormat="1" applyBorder="1"/>
    <xf numFmtId="1" fontId="0" fillId="0" borderId="13" xfId="0" applyNumberFormat="1" applyBorder="1"/>
    <xf numFmtId="0" fontId="0" fillId="0" borderId="20" xfId="0" applyBorder="1" applyAlignment="1">
      <alignment horizontal="center"/>
    </xf>
    <xf numFmtId="0" fontId="0" fillId="0" borderId="20" xfId="0" applyBorder="1" applyAlignment="1"/>
    <xf numFmtId="0" fontId="0" fillId="0" borderId="0" xfId="0" applyAlignment="1"/>
    <xf numFmtId="1" fontId="0" fillId="0" borderId="20" xfId="0" applyNumberFormat="1" applyBorder="1" applyAlignment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0" borderId="0" xfId="0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64173184"/>
        <c:axId val="66312832"/>
      </c:barChart>
      <c:catAx>
        <c:axId val="64173184"/>
        <c:scaling>
          <c:orientation val="minMax"/>
        </c:scaling>
        <c:axPos val="b"/>
        <c:tickLblPos val="nextTo"/>
        <c:crossAx val="66312832"/>
        <c:crosses val="autoZero"/>
        <c:auto val="1"/>
        <c:lblAlgn val="ctr"/>
        <c:lblOffset val="100"/>
      </c:catAx>
      <c:valAx>
        <c:axId val="66312832"/>
        <c:scaling>
          <c:orientation val="minMax"/>
        </c:scaling>
        <c:axPos val="l"/>
        <c:majorGridlines/>
        <c:numFmt formatCode="General" sourceLinked="1"/>
        <c:tickLblPos val="nextTo"/>
        <c:crossAx val="6417318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628650</xdr:colOff>
      <xdr:row>19</xdr:row>
      <xdr:rowOff>95250</xdr:rowOff>
    </xdr:from>
    <xdr:to>
      <xdr:col>13</xdr:col>
      <xdr:colOff>628650</xdr:colOff>
      <xdr:row>33</xdr:row>
      <xdr:rowOff>171450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19"/>
  <sheetViews>
    <sheetView tabSelected="1" workbookViewId="0">
      <selection activeCell="H18" sqref="H18"/>
    </sheetView>
  </sheetViews>
  <sheetFormatPr baseColWidth="10" defaultRowHeight="15"/>
  <sheetData>
    <row r="3" spans="2:15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15.75" thickBot="1"/>
    <row r="5" spans="2:15" ht="19.5" thickBot="1">
      <c r="D5" s="23" t="s">
        <v>10</v>
      </c>
      <c r="E5" s="24"/>
      <c r="F5" s="14" t="s">
        <v>9</v>
      </c>
      <c r="G5" s="14" t="s">
        <v>8</v>
      </c>
      <c r="H5" s="14" t="s">
        <v>7</v>
      </c>
      <c r="I5" s="14" t="s">
        <v>6</v>
      </c>
      <c r="J5" s="31" t="s">
        <v>5</v>
      </c>
      <c r="K5" s="29" t="s">
        <v>17</v>
      </c>
    </row>
    <row r="6" spans="2:15" ht="15.75" thickBot="1">
      <c r="D6" s="13">
        <v>500</v>
      </c>
      <c r="E6" s="12">
        <v>700</v>
      </c>
      <c r="F6" s="11">
        <f>(D6+E6)/2</f>
        <v>600</v>
      </c>
      <c r="G6" s="32">
        <v>10</v>
      </c>
      <c r="H6" s="33">
        <f>G6</f>
        <v>10</v>
      </c>
      <c r="I6" s="34">
        <f>G6/$H$12</f>
        <v>0.18181818181818182</v>
      </c>
      <c r="J6" s="35">
        <f>I6</f>
        <v>0.18181818181818182</v>
      </c>
      <c r="K6" s="43">
        <f>F6*G6</f>
        <v>6000</v>
      </c>
    </row>
    <row r="7" spans="2:15" ht="15.75" thickBot="1">
      <c r="D7" s="9">
        <v>700</v>
      </c>
      <c r="E7" s="8">
        <v>900</v>
      </c>
      <c r="F7" s="11">
        <f t="shared" ref="F7:F12" si="0">(D7+E7)/2</f>
        <v>800</v>
      </c>
      <c r="G7" s="36">
        <v>10</v>
      </c>
      <c r="H7" s="37">
        <f>H6+G7</f>
        <v>20</v>
      </c>
      <c r="I7" s="34">
        <f t="shared" ref="I7:I12" si="1">G7/$H$12</f>
        <v>0.18181818181818182</v>
      </c>
      <c r="J7" s="38">
        <f>J6+I7</f>
        <v>0.36363636363636365</v>
      </c>
      <c r="K7" s="43">
        <f t="shared" ref="K7:K12" si="2">F7*G7</f>
        <v>8000</v>
      </c>
    </row>
    <row r="8" spans="2:15" ht="15.75" thickBot="1">
      <c r="D8" s="9">
        <v>900</v>
      </c>
      <c r="E8" s="8">
        <v>1100</v>
      </c>
      <c r="F8" s="11">
        <f t="shared" si="0"/>
        <v>1000</v>
      </c>
      <c r="G8" s="36">
        <v>12</v>
      </c>
      <c r="H8" s="37">
        <f t="shared" ref="H8:H12" si="3">H7+G8</f>
        <v>32</v>
      </c>
      <c r="I8" s="34">
        <f t="shared" si="1"/>
        <v>0.21818181818181817</v>
      </c>
      <c r="J8" s="38">
        <f t="shared" ref="J8:J12" si="4">J7+I8</f>
        <v>0.58181818181818179</v>
      </c>
      <c r="K8" s="43">
        <f t="shared" si="2"/>
        <v>12000</v>
      </c>
    </row>
    <row r="9" spans="2:15" ht="15.75" thickBot="1">
      <c r="D9" s="9">
        <v>1100</v>
      </c>
      <c r="E9" s="8">
        <v>1300</v>
      </c>
      <c r="F9" s="11">
        <f t="shared" si="0"/>
        <v>1200</v>
      </c>
      <c r="G9" s="36">
        <v>8</v>
      </c>
      <c r="H9" s="37">
        <f t="shared" si="3"/>
        <v>40</v>
      </c>
      <c r="I9" s="34">
        <f t="shared" si="1"/>
        <v>0.14545454545454545</v>
      </c>
      <c r="J9" s="38">
        <f t="shared" si="4"/>
        <v>0.72727272727272729</v>
      </c>
      <c r="K9" s="43">
        <f t="shared" si="2"/>
        <v>9600</v>
      </c>
    </row>
    <row r="10" spans="2:15" ht="15.75" thickBot="1">
      <c r="D10" s="9">
        <v>1300</v>
      </c>
      <c r="E10" s="8">
        <v>1500</v>
      </c>
      <c r="F10" s="11">
        <f t="shared" si="0"/>
        <v>1400</v>
      </c>
      <c r="G10" s="36">
        <v>6</v>
      </c>
      <c r="H10" s="37">
        <f t="shared" si="3"/>
        <v>46</v>
      </c>
      <c r="I10" s="34">
        <f t="shared" si="1"/>
        <v>0.10909090909090909</v>
      </c>
      <c r="J10" s="38">
        <f t="shared" si="4"/>
        <v>0.83636363636363642</v>
      </c>
      <c r="K10" s="43">
        <f t="shared" si="2"/>
        <v>8400</v>
      </c>
    </row>
    <row r="11" spans="2:15" ht="15.75" thickBot="1">
      <c r="D11" s="9">
        <v>1500</v>
      </c>
      <c r="E11" s="8">
        <v>1700</v>
      </c>
      <c r="F11" s="11">
        <f t="shared" si="0"/>
        <v>1600</v>
      </c>
      <c r="G11" s="36">
        <v>4</v>
      </c>
      <c r="H11" s="37">
        <f t="shared" si="3"/>
        <v>50</v>
      </c>
      <c r="I11" s="34">
        <f t="shared" si="1"/>
        <v>7.2727272727272724E-2</v>
      </c>
      <c r="J11" s="38">
        <f t="shared" si="4"/>
        <v>0.90909090909090917</v>
      </c>
      <c r="K11" s="43">
        <f t="shared" si="2"/>
        <v>6400</v>
      </c>
    </row>
    <row r="12" spans="2:15" ht="15.75" thickBot="1">
      <c r="D12" s="5">
        <v>1700</v>
      </c>
      <c r="E12" s="4">
        <v>1900</v>
      </c>
      <c r="F12" s="11">
        <f t="shared" si="0"/>
        <v>1800</v>
      </c>
      <c r="G12" s="39">
        <v>5</v>
      </c>
      <c r="H12" s="40">
        <f t="shared" si="3"/>
        <v>55</v>
      </c>
      <c r="I12" s="34">
        <f t="shared" si="1"/>
        <v>9.0909090909090912E-2</v>
      </c>
      <c r="J12" s="38">
        <f t="shared" si="4"/>
        <v>1</v>
      </c>
      <c r="K12" s="43">
        <f t="shared" si="2"/>
        <v>9000</v>
      </c>
    </row>
    <row r="13" spans="2:15">
      <c r="K13" s="43">
        <f>SUM(K6:K12)</f>
        <v>59400</v>
      </c>
    </row>
    <row r="14" spans="2:15" ht="18">
      <c r="C14" s="2" t="s">
        <v>4</v>
      </c>
      <c r="D14" s="1"/>
    </row>
    <row r="15" spans="2:15" ht="18">
      <c r="C15" s="1" t="s">
        <v>3</v>
      </c>
      <c r="D15" s="1"/>
      <c r="E15" s="1"/>
      <c r="F15" s="1"/>
    </row>
    <row r="16" spans="2:15" ht="18">
      <c r="C16" s="1" t="s">
        <v>2</v>
      </c>
      <c r="D16" s="1"/>
      <c r="E16" s="1"/>
      <c r="F16" s="1"/>
      <c r="G16" s="46" t="s">
        <v>18</v>
      </c>
      <c r="H16" s="50">
        <f>D8+((G8-G7)/(G8-G7+G8-G9))*(E8-D8)</f>
        <v>966.66666666666663</v>
      </c>
      <c r="I16" s="44" t="s">
        <v>21</v>
      </c>
      <c r="J16" s="44"/>
      <c r="K16" s="44"/>
      <c r="L16" s="44"/>
      <c r="M16" s="49"/>
      <c r="N16" s="49"/>
      <c r="O16" s="49"/>
    </row>
    <row r="17" spans="3:15" ht="18">
      <c r="C17" s="1" t="s">
        <v>1</v>
      </c>
      <c r="D17" s="1"/>
      <c r="E17" s="1"/>
      <c r="F17" s="1"/>
      <c r="G17" s="30" t="s">
        <v>19</v>
      </c>
      <c r="H17" s="48">
        <f>K13/H12</f>
        <v>1080</v>
      </c>
      <c r="I17" s="44" t="s">
        <v>22</v>
      </c>
      <c r="J17" s="44"/>
      <c r="K17" s="44"/>
      <c r="L17" s="44"/>
      <c r="M17" s="49"/>
      <c r="N17" s="49"/>
      <c r="O17" s="49"/>
    </row>
    <row r="18" spans="3:15" ht="18">
      <c r="C18" s="1" t="s">
        <v>0</v>
      </c>
      <c r="D18" s="1"/>
      <c r="E18" s="1"/>
      <c r="F18" s="1"/>
      <c r="G18" s="30" t="s">
        <v>20</v>
      </c>
      <c r="H18" s="48">
        <f>D8+(((H12/2)-H7)/G8)*(E8-D8)</f>
        <v>1025</v>
      </c>
      <c r="I18" s="44"/>
      <c r="J18" s="44"/>
      <c r="K18" s="44"/>
      <c r="L18" s="44"/>
      <c r="M18" s="49"/>
      <c r="N18" s="49"/>
      <c r="O18" s="49"/>
    </row>
    <row r="19" spans="3:15" ht="18">
      <c r="C19" s="1" t="s">
        <v>12</v>
      </c>
      <c r="G19" s="53"/>
      <c r="H19" s="52"/>
      <c r="I19" s="52"/>
      <c r="J19" s="52"/>
      <c r="K19" s="52"/>
      <c r="L19" s="52"/>
      <c r="M19" s="52"/>
      <c r="N19" s="52"/>
      <c r="O19" s="52"/>
    </row>
  </sheetData>
  <mergeCells count="4">
    <mergeCell ref="I18:L18"/>
    <mergeCell ref="D5:E5"/>
    <mergeCell ref="I16:L16"/>
    <mergeCell ref="I17:L17"/>
  </mergeCells>
  <pageMargins left="0.7" right="0.7" top="0.75" bottom="0.75" header="0.3" footer="0.3"/>
  <ignoredErrors>
    <ignoredError sqref="I6:I12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O26"/>
  <sheetViews>
    <sheetView workbookViewId="0">
      <selection activeCell="C33" sqref="C33"/>
    </sheetView>
  </sheetViews>
  <sheetFormatPr baseColWidth="10" defaultRowHeight="15"/>
  <cols>
    <col min="8" max="8" width="11.85546875" bestFit="1" customWidth="1"/>
  </cols>
  <sheetData>
    <row r="3" spans="3:9" ht="18">
      <c r="C3" s="1" t="s">
        <v>15</v>
      </c>
      <c r="D3" s="1"/>
      <c r="E3" s="1"/>
      <c r="F3" s="1"/>
      <c r="G3" s="1"/>
    </row>
    <row r="4" spans="3:9" ht="15.75" thickBot="1"/>
    <row r="5" spans="3:9" ht="19.5" thickBot="1">
      <c r="C5" s="25" t="s">
        <v>13</v>
      </c>
      <c r="D5" s="26"/>
      <c r="E5" s="21" t="s">
        <v>14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 ht="15.75" thickBot="1">
      <c r="C6" s="19">
        <v>1.65</v>
      </c>
      <c r="D6" s="17">
        <v>1.7</v>
      </c>
      <c r="E6" s="27">
        <f>(D6+C6)/2</f>
        <v>1.6749999999999998</v>
      </c>
      <c r="F6" s="11">
        <v>12</v>
      </c>
      <c r="G6" s="10">
        <f>F6</f>
        <v>12</v>
      </c>
      <c r="H6" s="28">
        <f>F6/$F$16</f>
        <v>0.06</v>
      </c>
      <c r="I6" s="41">
        <f>H6</f>
        <v>0.06</v>
      </c>
    </row>
    <row r="7" spans="3:9" ht="15.75" thickBot="1">
      <c r="C7" s="19">
        <v>1.7</v>
      </c>
      <c r="D7" s="16">
        <v>1.75</v>
      </c>
      <c r="E7" s="27">
        <f t="shared" ref="E7:E15" si="0">(D7+C7)/2</f>
        <v>1.7250000000000001</v>
      </c>
      <c r="F7" s="7">
        <v>24</v>
      </c>
      <c r="G7" s="6">
        <f>G6+F7</f>
        <v>36</v>
      </c>
      <c r="H7" s="28">
        <f t="shared" ref="H7:H15" si="1">F7/$F$16</f>
        <v>0.12</v>
      </c>
      <c r="I7" s="42">
        <f>I6+H7</f>
        <v>0.18</v>
      </c>
    </row>
    <row r="8" spans="3:9" ht="15.75" thickBot="1">
      <c r="C8" s="19">
        <f>D7</f>
        <v>1.75</v>
      </c>
      <c r="D8" s="17">
        <f>C8+0.05</f>
        <v>1.8</v>
      </c>
      <c r="E8" s="27">
        <f t="shared" si="0"/>
        <v>1.7749999999999999</v>
      </c>
      <c r="F8" s="7">
        <v>50</v>
      </c>
      <c r="G8" s="6">
        <f t="shared" ref="G8:G15" si="2">G7+F8</f>
        <v>86</v>
      </c>
      <c r="H8" s="28">
        <f t="shared" si="1"/>
        <v>0.25</v>
      </c>
      <c r="I8" s="42">
        <f t="shared" ref="I8:I15" si="3">I7+H8</f>
        <v>0.43</v>
      </c>
    </row>
    <row r="9" spans="3:9" ht="15.75" thickBot="1">
      <c r="C9" s="20">
        <f>D8</f>
        <v>1.8</v>
      </c>
      <c r="D9" s="17">
        <f>C9+0.03</f>
        <v>1.83</v>
      </c>
      <c r="E9" s="27">
        <f t="shared" si="0"/>
        <v>1.8149999999999999</v>
      </c>
      <c r="F9" s="7">
        <v>40</v>
      </c>
      <c r="G9" s="6">
        <f t="shared" si="2"/>
        <v>126</v>
      </c>
      <c r="H9" s="28">
        <f t="shared" si="1"/>
        <v>0.2</v>
      </c>
      <c r="I9" s="42">
        <f t="shared" si="3"/>
        <v>0.63</v>
      </c>
    </row>
    <row r="10" spans="3:9" ht="15.75" thickBot="1">
      <c r="C10" s="19">
        <f t="shared" ref="C10:C12" si="4">D9</f>
        <v>1.83</v>
      </c>
      <c r="D10" s="17">
        <f t="shared" ref="D10:D12" si="5">C10+0.03</f>
        <v>1.86</v>
      </c>
      <c r="E10" s="27">
        <f t="shared" si="0"/>
        <v>1.8450000000000002</v>
      </c>
      <c r="F10" s="7">
        <v>24</v>
      </c>
      <c r="G10" s="6">
        <f t="shared" si="2"/>
        <v>150</v>
      </c>
      <c r="H10" s="28">
        <f t="shared" si="1"/>
        <v>0.12</v>
      </c>
      <c r="I10" s="42">
        <f t="shared" si="3"/>
        <v>0.75</v>
      </c>
    </row>
    <row r="11" spans="3:9" ht="15.75" thickBot="1">
      <c r="C11" s="19">
        <f t="shared" si="4"/>
        <v>1.86</v>
      </c>
      <c r="D11" s="17">
        <f t="shared" si="5"/>
        <v>1.8900000000000001</v>
      </c>
      <c r="E11" s="27">
        <f t="shared" si="0"/>
        <v>1.875</v>
      </c>
      <c r="F11" s="7">
        <v>20</v>
      </c>
      <c r="G11" s="6">
        <f t="shared" si="2"/>
        <v>170</v>
      </c>
      <c r="H11" s="28">
        <f t="shared" si="1"/>
        <v>0.1</v>
      </c>
      <c r="I11" s="42">
        <f t="shared" si="3"/>
        <v>0.85</v>
      </c>
    </row>
    <row r="12" spans="3:9" ht="15.75" thickBot="1">
      <c r="C12" s="19">
        <f t="shared" si="4"/>
        <v>1.8900000000000001</v>
      </c>
      <c r="D12" s="17">
        <f t="shared" si="5"/>
        <v>1.9200000000000002</v>
      </c>
      <c r="E12" s="27">
        <f t="shared" si="0"/>
        <v>1.9050000000000002</v>
      </c>
      <c r="F12" s="7">
        <v>12</v>
      </c>
      <c r="G12" s="6">
        <f t="shared" si="2"/>
        <v>182</v>
      </c>
      <c r="H12" s="28">
        <f t="shared" si="1"/>
        <v>0.06</v>
      </c>
      <c r="I12" s="42">
        <f t="shared" si="3"/>
        <v>0.90999999999999992</v>
      </c>
    </row>
    <row r="13" spans="3:9" ht="15.75" thickBot="1">
      <c r="C13" s="19">
        <f>D12</f>
        <v>1.9200000000000002</v>
      </c>
      <c r="D13" s="17">
        <f>C13+0.03</f>
        <v>1.9500000000000002</v>
      </c>
      <c r="E13" s="27">
        <f t="shared" si="0"/>
        <v>1.9350000000000001</v>
      </c>
      <c r="F13" s="7">
        <v>10</v>
      </c>
      <c r="G13" s="6">
        <f t="shared" si="2"/>
        <v>192</v>
      </c>
      <c r="H13" s="28">
        <f t="shared" si="1"/>
        <v>0.05</v>
      </c>
      <c r="I13" s="42">
        <f t="shared" si="3"/>
        <v>0.96</v>
      </c>
    </row>
    <row r="14" spans="3:9" ht="15.75" thickBot="1">
      <c r="C14" s="19">
        <f>D13</f>
        <v>1.9500000000000002</v>
      </c>
      <c r="D14" s="17">
        <f>C14+0.03</f>
        <v>1.9800000000000002</v>
      </c>
      <c r="E14" s="27">
        <f t="shared" si="0"/>
        <v>1.9650000000000003</v>
      </c>
      <c r="F14" s="7">
        <v>6</v>
      </c>
      <c r="G14" s="6">
        <f t="shared" si="2"/>
        <v>198</v>
      </c>
      <c r="H14" s="28">
        <f t="shared" si="1"/>
        <v>0.03</v>
      </c>
      <c r="I14" s="42">
        <f t="shared" si="3"/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27">
        <f t="shared" si="0"/>
        <v>1.9950000000000001</v>
      </c>
      <c r="F15" s="3">
        <v>2</v>
      </c>
      <c r="G15" s="6">
        <f t="shared" si="2"/>
        <v>200</v>
      </c>
      <c r="H15" s="28">
        <f t="shared" si="1"/>
        <v>0.01</v>
      </c>
      <c r="I15" s="42">
        <f t="shared" si="3"/>
        <v>1</v>
      </c>
    </row>
    <row r="16" spans="3:9" ht="15.75" thickBot="1">
      <c r="F16" s="22">
        <f>SUM(F6:F15)</f>
        <v>200</v>
      </c>
    </row>
    <row r="20" spans="3:15" ht="18">
      <c r="C20" s="2" t="s">
        <v>4</v>
      </c>
      <c r="D20" s="1"/>
    </row>
    <row r="21" spans="3:15" ht="18">
      <c r="C21" s="1" t="s">
        <v>3</v>
      </c>
      <c r="D21" s="1"/>
      <c r="E21" s="1"/>
      <c r="F21" s="1"/>
    </row>
    <row r="22" spans="3:15" ht="18">
      <c r="C22" s="1" t="s">
        <v>2</v>
      </c>
      <c r="D22" s="1"/>
      <c r="E22" s="1"/>
      <c r="F22" s="1"/>
      <c r="G22" t="s">
        <v>18</v>
      </c>
      <c r="H22" s="45">
        <f>C8+((F8-F7)/(F8-F7+F8-F9))*(D8-C8)</f>
        <v>1.7861111111111112</v>
      </c>
      <c r="I22" s="47"/>
      <c r="J22" s="54"/>
      <c r="K22" s="54"/>
      <c r="L22" s="54"/>
      <c r="M22" s="54"/>
      <c r="N22" s="49"/>
      <c r="O22" s="49"/>
    </row>
    <row r="23" spans="3:15" ht="18">
      <c r="C23" s="1" t="s">
        <v>1</v>
      </c>
      <c r="D23" s="1"/>
      <c r="E23" s="1"/>
      <c r="F23" s="1"/>
      <c r="G23" t="s">
        <v>19</v>
      </c>
      <c r="H23" s="30"/>
      <c r="I23" s="47"/>
      <c r="J23" s="51"/>
      <c r="K23" s="51"/>
      <c r="L23" s="51"/>
      <c r="M23" s="51"/>
      <c r="N23" s="49"/>
      <c r="O23" s="49"/>
    </row>
    <row r="24" spans="3:15" ht="18">
      <c r="C24" s="1" t="s">
        <v>0</v>
      </c>
      <c r="D24" s="1"/>
      <c r="E24" s="1"/>
      <c r="F24" s="1"/>
      <c r="G24" t="s">
        <v>20</v>
      </c>
      <c r="H24" s="30"/>
      <c r="I24" s="47"/>
      <c r="J24" s="51"/>
      <c r="K24" s="51"/>
      <c r="L24" s="51"/>
      <c r="M24" s="51"/>
      <c r="N24" s="49"/>
      <c r="O24" s="49"/>
    </row>
    <row r="25" spans="3:15" ht="18">
      <c r="C25" s="1" t="s">
        <v>12</v>
      </c>
    </row>
    <row r="26" spans="3:15" ht="18">
      <c r="C26" s="1" t="s">
        <v>16</v>
      </c>
    </row>
  </sheetData>
  <mergeCells count="4">
    <mergeCell ref="C5:D5"/>
    <mergeCell ref="I22:M22"/>
    <mergeCell ref="I23:M23"/>
    <mergeCell ref="I24:M24"/>
  </mergeCells>
  <pageMargins left="0.7" right="0.7" top="0.75" bottom="0.75" header="0.3" footer="0.3"/>
  <pageSetup orientation="portrait" r:id="rId1"/>
  <ignoredErrors>
    <ignoredError sqref="H6:H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2023-05-17T15:17:59Z</dcterms:modified>
</cp:coreProperties>
</file>