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 activeTab="2"/>
  </bookViews>
  <sheets>
    <sheet name="Hoja1" sheetId="1" r:id="rId1"/>
    <sheet name="Hoja2" sheetId="2" r:id="rId2"/>
    <sheet name="Hoja3" sheetId="3" r:id="rId3"/>
  </sheets>
  <definedNames>
    <definedName name="AMPLITUD">Hoja2!$A$13</definedName>
    <definedName name="AMPLITUD1">Hoja2!$B$13</definedName>
    <definedName name="Amplitud2">Hoja3!$E$9</definedName>
    <definedName name="Amplitud33">Hoja3!$E$9</definedName>
    <definedName name="MINIMO">Hoja2!$B$5</definedName>
    <definedName name="MÍNIMO">Hoja2!$A$5</definedName>
    <definedName name="MINIMO2">Hoja3!$E$5</definedName>
    <definedName name="N">Hoja2!$H$9</definedName>
    <definedName name="N_cdad_datos">Hoja3!$E$6</definedName>
    <definedName name="NOTAS">Hoja3!$B$4:$B$43</definedName>
    <definedName name="TEMPERATURA">Hoja1!$B$2:$B$81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3" i="3" l="1"/>
  <c r="J22" i="3"/>
  <c r="Q12" i="3"/>
  <c r="Q7" i="3"/>
  <c r="Q8" i="3"/>
  <c r="Q9" i="3"/>
  <c r="Q10" i="3"/>
  <c r="Q11" i="3"/>
  <c r="Q6" i="3"/>
  <c r="J21" i="3"/>
  <c r="J20" i="3"/>
  <c r="J19" i="3"/>
  <c r="G11" i="2"/>
  <c r="E11" i="3"/>
  <c r="B15" i="2"/>
  <c r="E6" i="3"/>
  <c r="E8" i="3" s="1"/>
  <c r="E5" i="3"/>
  <c r="I6" i="3" s="1"/>
  <c r="E4" i="3"/>
  <c r="E10" i="3" s="1"/>
  <c r="E9" i="3" s="1"/>
  <c r="J6" i="3" l="1"/>
  <c r="E2" i="2"/>
  <c r="B7" i="2"/>
  <c r="B11" i="2" s="1"/>
  <c r="B5" i="2"/>
  <c r="B3" i="2"/>
  <c r="I7" i="3" l="1"/>
  <c r="N6" i="3"/>
  <c r="O6" i="3" s="1"/>
  <c r="B9" i="2"/>
  <c r="B13" i="2" s="1"/>
  <c r="J7" i="3"/>
  <c r="K7" i="3"/>
  <c r="K6" i="3"/>
  <c r="F2" i="2"/>
  <c r="J2" i="2" s="1"/>
  <c r="I8" i="3" l="1"/>
  <c r="N7" i="3"/>
  <c r="O7" i="3" s="1"/>
  <c r="J8" i="3"/>
  <c r="E3" i="2"/>
  <c r="F3" i="2"/>
  <c r="G3" i="2"/>
  <c r="G2" i="2"/>
  <c r="I9" i="3" l="1"/>
  <c r="N8" i="3"/>
  <c r="O8" i="3" s="1"/>
  <c r="J9" i="3"/>
  <c r="K9" i="3"/>
  <c r="K8" i="3"/>
  <c r="E4" i="2"/>
  <c r="G4" i="2" s="1"/>
  <c r="J3" i="2"/>
  <c r="F4" i="2"/>
  <c r="I10" i="3" l="1"/>
  <c r="N9" i="3"/>
  <c r="O9" i="3" s="1"/>
  <c r="J10" i="3"/>
  <c r="E5" i="2"/>
  <c r="J4" i="2"/>
  <c r="F5" i="2"/>
  <c r="G5" i="2"/>
  <c r="I11" i="3" l="1"/>
  <c r="N10" i="3"/>
  <c r="O10" i="3" s="1"/>
  <c r="L6" i="3" a="1"/>
  <c r="J11" i="3"/>
  <c r="K10" i="3"/>
  <c r="E6" i="2"/>
  <c r="G6" i="2" s="1"/>
  <c r="J5" i="2"/>
  <c r="F6" i="2"/>
  <c r="L9" i="3" l="1"/>
  <c r="M9" i="3" s="1"/>
  <c r="L7" i="3"/>
  <c r="M7" i="3" s="1"/>
  <c r="L8" i="3"/>
  <c r="M8" i="3" s="1"/>
  <c r="L10" i="3"/>
  <c r="M10" i="3" s="1"/>
  <c r="L11" i="3"/>
  <c r="M11" i="3" s="1"/>
  <c r="L6" i="3"/>
  <c r="K11" i="3"/>
  <c r="N11" i="3"/>
  <c r="O11" i="3" s="1"/>
  <c r="E7" i="2"/>
  <c r="J6" i="2"/>
  <c r="F7" i="2"/>
  <c r="G7" i="2"/>
  <c r="M6" i="3" l="1"/>
  <c r="L12" i="3"/>
  <c r="E8" i="2"/>
  <c r="J7" i="2"/>
  <c r="F8" i="2"/>
  <c r="J8" i="2" s="1"/>
  <c r="G8" i="2" l="1"/>
  <c r="H2" i="2" a="1"/>
  <c r="H2" i="2" l="1"/>
  <c r="H8" i="2"/>
  <c r="H3" i="2"/>
  <c r="H7" i="2"/>
  <c r="H5" i="2"/>
  <c r="H6" i="2"/>
  <c r="H4" i="2"/>
  <c r="H9" i="2" l="1"/>
  <c r="I6" i="2" s="1"/>
  <c r="I2" i="2" l="1"/>
  <c r="I3" i="2"/>
  <c r="I8" i="2"/>
  <c r="I7" i="2"/>
  <c r="I5" i="2"/>
  <c r="K2" i="2"/>
  <c r="K3" i="2"/>
  <c r="K4" i="2"/>
  <c r="K5" i="2"/>
  <c r="K6" i="2"/>
  <c r="K8" i="2"/>
  <c r="K7" i="2"/>
  <c r="I4" i="2"/>
</calcChain>
</file>

<file path=xl/sharedStrings.xml><?xml version="1.0" encoding="utf-8"?>
<sst xmlns="http://schemas.openxmlformats.org/spreadsheetml/2006/main" count="39" uniqueCount="32">
  <si>
    <t>T° registradas</t>
  </si>
  <si>
    <t>TABULACION DE LA TEMERATURA</t>
  </si>
  <si>
    <t>MÁXIMO</t>
  </si>
  <si>
    <t>MÍNIMO</t>
  </si>
  <si>
    <t>N</t>
  </si>
  <si>
    <t>RANGO</t>
  </si>
  <si>
    <t>N° DE CLASES</t>
  </si>
  <si>
    <t>TEMPERATURA</t>
  </si>
  <si>
    <t>AMPLITUD</t>
  </si>
  <si>
    <t>xi</t>
  </si>
  <si>
    <t>fi</t>
  </si>
  <si>
    <t>hi</t>
  </si>
  <si>
    <t>Fi</t>
  </si>
  <si>
    <t>Hi</t>
  </si>
  <si>
    <t>MODA</t>
  </si>
  <si>
    <t>MODA TAB</t>
  </si>
  <si>
    <t>Mo</t>
  </si>
  <si>
    <t>NOTAS</t>
  </si>
  <si>
    <t>Maximo</t>
  </si>
  <si>
    <t>Minimo</t>
  </si>
  <si>
    <t>N(cdad datos)</t>
  </si>
  <si>
    <t>Rango</t>
  </si>
  <si>
    <t>#Clases</t>
  </si>
  <si>
    <t>Amplitud</t>
  </si>
  <si>
    <t>Notas</t>
  </si>
  <si>
    <t>Moda</t>
  </si>
  <si>
    <t>Mediana</t>
  </si>
  <si>
    <t>MEDIANA</t>
  </si>
  <si>
    <t>mediana granel</t>
  </si>
  <si>
    <t>xi*fi</t>
  </si>
  <si>
    <t>Promedio Tabulado</t>
  </si>
  <si>
    <t>Promedio Granel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</si>
</sst>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0000000"/>
    <numFmt numFmtId="165" formatCode="0.000"/>
    <numFmt numFmtId="166" formatCode="0.0"/>
  </numFmts>
  <fonts count="1" x14ac:knownFonts="1"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164" fontId="0" fillId="0" borderId="0" xfId="0" applyNumberFormat="1" applyAlignment="1">
      <alignment vertical="center"/>
    </xf>
    <xf numFmtId="0" fontId="0" fillId="0" borderId="0" xfId="0" applyAlignment="1">
      <alignment horizontal="center"/>
    </xf>
    <xf numFmtId="0" fontId="0" fillId="3" borderId="0" xfId="0" applyFill="1" applyBorder="1" applyAlignment="1"/>
    <xf numFmtId="166" fontId="0" fillId="2" borderId="0" xfId="0" applyNumberFormat="1" applyFill="1" applyAlignment="1">
      <alignment horizontal="center"/>
    </xf>
    <xf numFmtId="166" fontId="0" fillId="0" borderId="0" xfId="0" applyNumberFormat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0" fillId="5" borderId="0" xfId="0" applyFill="1"/>
    <xf numFmtId="166" fontId="0" fillId="5" borderId="0" xfId="0" applyNumberFormat="1" applyFill="1" applyAlignment="1">
      <alignment horizontal="center"/>
    </xf>
    <xf numFmtId="0" fontId="0" fillId="5" borderId="0" xfId="0" applyFill="1" applyAlignment="1">
      <alignment horizontal="center"/>
    </xf>
    <xf numFmtId="165" fontId="0" fillId="5" borderId="0" xfId="0" applyNumberFormat="1" applyFill="1" applyAlignment="1">
      <alignment horizontal="center"/>
    </xf>
    <xf numFmtId="165" fontId="0" fillId="5" borderId="0" xfId="0" applyNumberFormat="1" applyFill="1"/>
    <xf numFmtId="0" fontId="0" fillId="0" borderId="0" xfId="0" applyAlignment="1">
      <alignment horizontal="center" vertical="center"/>
    </xf>
    <xf numFmtId="0" fontId="0" fillId="7" borderId="0" xfId="0" applyFill="1" applyAlignment="1">
      <alignment horizontal="center" vertical="center"/>
    </xf>
    <xf numFmtId="166" fontId="0" fillId="0" borderId="0" xfId="0" applyNumberFormat="1" applyAlignment="1">
      <alignment horizontal="right"/>
    </xf>
    <xf numFmtId="0" fontId="0" fillId="8" borderId="0" xfId="0" applyFill="1" applyAlignment="1">
      <alignment horizontal="center" vertical="center"/>
    </xf>
    <xf numFmtId="0" fontId="0" fillId="8" borderId="0" xfId="0" applyFill="1"/>
    <xf numFmtId="0" fontId="0" fillId="6" borderId="0" xfId="0" applyFill="1" applyAlignment="1">
      <alignment horizontal="center" vertical="center"/>
    </xf>
    <xf numFmtId="0" fontId="0" fillId="0" borderId="0" xfId="0" applyBorder="1"/>
    <xf numFmtId="0" fontId="0" fillId="7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1"/>
  <sheetViews>
    <sheetView topLeftCell="A4" workbookViewId="0">
      <selection activeCell="F17" sqref="F17"/>
    </sheetView>
  </sheetViews>
  <sheetFormatPr baseColWidth="10" defaultRowHeight="15" x14ac:dyDescent="0.25"/>
  <cols>
    <col min="2" max="2" width="15.5703125" customWidth="1"/>
    <col min="5" max="5" width="11.85546875" bestFit="1" customWidth="1"/>
  </cols>
  <sheetData>
    <row r="1" spans="1:2" x14ac:dyDescent="0.25">
      <c r="B1" t="s">
        <v>0</v>
      </c>
    </row>
    <row r="2" spans="1:2" x14ac:dyDescent="0.25">
      <c r="A2">
        <v>1</v>
      </c>
      <c r="B2">
        <v>36</v>
      </c>
    </row>
    <row r="3" spans="1:2" x14ac:dyDescent="0.25">
      <c r="A3">
        <v>2</v>
      </c>
      <c r="B3">
        <v>22</v>
      </c>
    </row>
    <row r="4" spans="1:2" x14ac:dyDescent="0.25">
      <c r="A4">
        <v>3</v>
      </c>
      <c r="B4">
        <v>29</v>
      </c>
    </row>
    <row r="5" spans="1:2" x14ac:dyDescent="0.25">
      <c r="A5">
        <v>4</v>
      </c>
      <c r="B5">
        <v>15</v>
      </c>
    </row>
    <row r="6" spans="1:2" x14ac:dyDescent="0.25">
      <c r="A6">
        <v>5</v>
      </c>
      <c r="B6">
        <v>5</v>
      </c>
    </row>
    <row r="7" spans="1:2" x14ac:dyDescent="0.25">
      <c r="A7">
        <v>6</v>
      </c>
      <c r="B7">
        <v>11</v>
      </c>
    </row>
    <row r="8" spans="1:2" x14ac:dyDescent="0.25">
      <c r="A8">
        <v>7</v>
      </c>
      <c r="B8">
        <v>35</v>
      </c>
    </row>
    <row r="9" spans="1:2" x14ac:dyDescent="0.25">
      <c r="A9">
        <v>8</v>
      </c>
      <c r="B9">
        <v>27</v>
      </c>
    </row>
    <row r="10" spans="1:2" x14ac:dyDescent="0.25">
      <c r="A10">
        <v>9</v>
      </c>
      <c r="B10">
        <v>35</v>
      </c>
    </row>
    <row r="11" spans="1:2" x14ac:dyDescent="0.25">
      <c r="A11">
        <v>10</v>
      </c>
      <c r="B11">
        <v>25</v>
      </c>
    </row>
    <row r="12" spans="1:2" x14ac:dyDescent="0.25">
      <c r="A12">
        <v>11</v>
      </c>
      <c r="B12">
        <v>18</v>
      </c>
    </row>
    <row r="13" spans="1:2" x14ac:dyDescent="0.25">
      <c r="A13">
        <v>12</v>
      </c>
      <c r="B13">
        <v>31</v>
      </c>
    </row>
    <row r="14" spans="1:2" x14ac:dyDescent="0.25">
      <c r="A14">
        <v>13</v>
      </c>
      <c r="B14">
        <v>8</v>
      </c>
    </row>
    <row r="15" spans="1:2" x14ac:dyDescent="0.25">
      <c r="A15">
        <v>14</v>
      </c>
      <c r="B15">
        <v>16</v>
      </c>
    </row>
    <row r="16" spans="1:2" x14ac:dyDescent="0.25">
      <c r="A16">
        <v>15</v>
      </c>
      <c r="B16">
        <v>17</v>
      </c>
    </row>
    <row r="17" spans="1:2" x14ac:dyDescent="0.25">
      <c r="A17">
        <v>16</v>
      </c>
      <c r="B17">
        <v>21</v>
      </c>
    </row>
    <row r="18" spans="1:2" x14ac:dyDescent="0.25">
      <c r="A18">
        <v>17</v>
      </c>
      <c r="B18">
        <v>7</v>
      </c>
    </row>
    <row r="19" spans="1:2" x14ac:dyDescent="0.25">
      <c r="A19">
        <v>18</v>
      </c>
      <c r="B19">
        <v>21</v>
      </c>
    </row>
    <row r="20" spans="1:2" x14ac:dyDescent="0.25">
      <c r="A20">
        <v>19</v>
      </c>
      <c r="B20">
        <v>3</v>
      </c>
    </row>
    <row r="21" spans="1:2" x14ac:dyDescent="0.25">
      <c r="A21">
        <v>20</v>
      </c>
      <c r="B21">
        <v>29</v>
      </c>
    </row>
    <row r="22" spans="1:2" x14ac:dyDescent="0.25">
      <c r="A22">
        <v>21</v>
      </c>
      <c r="B22">
        <v>19</v>
      </c>
    </row>
    <row r="23" spans="1:2" x14ac:dyDescent="0.25">
      <c r="A23">
        <v>22</v>
      </c>
      <c r="B23">
        <v>25</v>
      </c>
    </row>
    <row r="24" spans="1:2" x14ac:dyDescent="0.25">
      <c r="A24">
        <v>23</v>
      </c>
      <c r="B24">
        <v>6</v>
      </c>
    </row>
    <row r="25" spans="1:2" x14ac:dyDescent="0.25">
      <c r="A25">
        <v>24</v>
      </c>
      <c r="B25">
        <v>29</v>
      </c>
    </row>
    <row r="26" spans="1:2" x14ac:dyDescent="0.25">
      <c r="A26">
        <v>25</v>
      </c>
      <c r="B26">
        <v>8</v>
      </c>
    </row>
    <row r="27" spans="1:2" x14ac:dyDescent="0.25">
      <c r="A27">
        <v>26</v>
      </c>
      <c r="B27">
        <v>28</v>
      </c>
    </row>
    <row r="28" spans="1:2" x14ac:dyDescent="0.25">
      <c r="A28">
        <v>27</v>
      </c>
      <c r="B28">
        <v>21</v>
      </c>
    </row>
    <row r="29" spans="1:2" x14ac:dyDescent="0.25">
      <c r="A29">
        <v>28</v>
      </c>
      <c r="B29">
        <v>19</v>
      </c>
    </row>
    <row r="30" spans="1:2" x14ac:dyDescent="0.25">
      <c r="A30">
        <v>29</v>
      </c>
      <c r="B30">
        <v>32</v>
      </c>
    </row>
    <row r="31" spans="1:2" x14ac:dyDescent="0.25">
      <c r="A31">
        <v>30</v>
      </c>
      <c r="B31">
        <v>7</v>
      </c>
    </row>
    <row r="32" spans="1:2" x14ac:dyDescent="0.25">
      <c r="A32">
        <v>31</v>
      </c>
      <c r="B32">
        <v>31</v>
      </c>
    </row>
    <row r="33" spans="1:2" x14ac:dyDescent="0.25">
      <c r="A33">
        <v>32</v>
      </c>
      <c r="B33">
        <v>2</v>
      </c>
    </row>
    <row r="34" spans="1:2" x14ac:dyDescent="0.25">
      <c r="A34">
        <v>33</v>
      </c>
      <c r="B34">
        <v>6</v>
      </c>
    </row>
    <row r="35" spans="1:2" x14ac:dyDescent="0.25">
      <c r="A35">
        <v>34</v>
      </c>
      <c r="B35">
        <v>26</v>
      </c>
    </row>
    <row r="36" spans="1:2" x14ac:dyDescent="0.25">
      <c r="A36">
        <v>35</v>
      </c>
      <c r="B36">
        <v>5</v>
      </c>
    </row>
    <row r="37" spans="1:2" x14ac:dyDescent="0.25">
      <c r="A37">
        <v>36</v>
      </c>
      <c r="B37">
        <v>32</v>
      </c>
    </row>
    <row r="38" spans="1:2" x14ac:dyDescent="0.25">
      <c r="A38">
        <v>37</v>
      </c>
      <c r="B38">
        <v>4</v>
      </c>
    </row>
    <row r="39" spans="1:2" x14ac:dyDescent="0.25">
      <c r="A39">
        <v>38</v>
      </c>
      <c r="B39">
        <v>26</v>
      </c>
    </row>
    <row r="40" spans="1:2" x14ac:dyDescent="0.25">
      <c r="A40">
        <v>39</v>
      </c>
      <c r="B40">
        <v>20</v>
      </c>
    </row>
    <row r="41" spans="1:2" x14ac:dyDescent="0.25">
      <c r="A41">
        <v>40</v>
      </c>
      <c r="B41">
        <v>12</v>
      </c>
    </row>
    <row r="42" spans="1:2" x14ac:dyDescent="0.25">
      <c r="A42">
        <v>41</v>
      </c>
      <c r="B42">
        <v>28</v>
      </c>
    </row>
    <row r="43" spans="1:2" x14ac:dyDescent="0.25">
      <c r="A43">
        <v>42</v>
      </c>
      <c r="B43">
        <v>5</v>
      </c>
    </row>
    <row r="44" spans="1:2" x14ac:dyDescent="0.25">
      <c r="A44">
        <v>43</v>
      </c>
      <c r="B44">
        <v>30</v>
      </c>
    </row>
    <row r="45" spans="1:2" x14ac:dyDescent="0.25">
      <c r="A45">
        <v>44</v>
      </c>
      <c r="B45">
        <v>8</v>
      </c>
    </row>
    <row r="46" spans="1:2" x14ac:dyDescent="0.25">
      <c r="A46">
        <v>45</v>
      </c>
      <c r="B46">
        <v>28</v>
      </c>
    </row>
    <row r="47" spans="1:2" x14ac:dyDescent="0.25">
      <c r="A47">
        <v>46</v>
      </c>
      <c r="B47">
        <v>24</v>
      </c>
    </row>
    <row r="48" spans="1:2" x14ac:dyDescent="0.25">
      <c r="A48">
        <v>47</v>
      </c>
      <c r="B48">
        <v>20</v>
      </c>
    </row>
    <row r="49" spans="1:2" x14ac:dyDescent="0.25">
      <c r="A49">
        <v>48</v>
      </c>
      <c r="B49">
        <v>29</v>
      </c>
    </row>
    <row r="50" spans="1:2" x14ac:dyDescent="0.25">
      <c r="A50">
        <v>49</v>
      </c>
      <c r="B50">
        <v>31</v>
      </c>
    </row>
    <row r="51" spans="1:2" x14ac:dyDescent="0.25">
      <c r="A51">
        <v>50</v>
      </c>
      <c r="B51">
        <v>18</v>
      </c>
    </row>
    <row r="52" spans="1:2" x14ac:dyDescent="0.25">
      <c r="A52">
        <v>51</v>
      </c>
      <c r="B52">
        <v>19</v>
      </c>
    </row>
    <row r="53" spans="1:2" x14ac:dyDescent="0.25">
      <c r="A53">
        <v>52</v>
      </c>
      <c r="B53">
        <v>19</v>
      </c>
    </row>
    <row r="54" spans="1:2" x14ac:dyDescent="0.25">
      <c r="A54">
        <v>53</v>
      </c>
      <c r="B54">
        <v>35</v>
      </c>
    </row>
    <row r="55" spans="1:2" x14ac:dyDescent="0.25">
      <c r="A55">
        <v>54</v>
      </c>
      <c r="B55">
        <v>35</v>
      </c>
    </row>
    <row r="56" spans="1:2" x14ac:dyDescent="0.25">
      <c r="A56">
        <v>55</v>
      </c>
      <c r="B56">
        <v>35</v>
      </c>
    </row>
    <row r="57" spans="1:2" x14ac:dyDescent="0.25">
      <c r="A57">
        <v>56</v>
      </c>
      <c r="B57">
        <v>11</v>
      </c>
    </row>
    <row r="58" spans="1:2" x14ac:dyDescent="0.25">
      <c r="A58">
        <v>57</v>
      </c>
      <c r="B58">
        <v>30</v>
      </c>
    </row>
    <row r="59" spans="1:2" x14ac:dyDescent="0.25">
      <c r="A59">
        <v>58</v>
      </c>
      <c r="B59">
        <v>14</v>
      </c>
    </row>
    <row r="60" spans="1:2" x14ac:dyDescent="0.25">
      <c r="A60">
        <v>59</v>
      </c>
      <c r="B60">
        <v>3</v>
      </c>
    </row>
    <row r="61" spans="1:2" x14ac:dyDescent="0.25">
      <c r="A61">
        <v>60</v>
      </c>
      <c r="B61">
        <v>21</v>
      </c>
    </row>
    <row r="62" spans="1:2" x14ac:dyDescent="0.25">
      <c r="A62">
        <v>61</v>
      </c>
      <c r="B62">
        <v>28</v>
      </c>
    </row>
    <row r="63" spans="1:2" x14ac:dyDescent="0.25">
      <c r="A63">
        <v>62</v>
      </c>
      <c r="B63">
        <v>4</v>
      </c>
    </row>
    <row r="64" spans="1:2" x14ac:dyDescent="0.25">
      <c r="A64">
        <v>63</v>
      </c>
      <c r="B64">
        <v>24</v>
      </c>
    </row>
    <row r="65" spans="1:2" x14ac:dyDescent="0.25">
      <c r="A65">
        <v>64</v>
      </c>
      <c r="B65">
        <v>32</v>
      </c>
    </row>
    <row r="66" spans="1:2" x14ac:dyDescent="0.25">
      <c r="A66">
        <v>65</v>
      </c>
      <c r="B66">
        <v>9</v>
      </c>
    </row>
    <row r="67" spans="1:2" x14ac:dyDescent="0.25">
      <c r="A67">
        <v>66</v>
      </c>
      <c r="B67">
        <v>26</v>
      </c>
    </row>
    <row r="68" spans="1:2" x14ac:dyDescent="0.25">
      <c r="A68">
        <v>67</v>
      </c>
      <c r="B68">
        <v>15</v>
      </c>
    </row>
    <row r="69" spans="1:2" x14ac:dyDescent="0.25">
      <c r="A69">
        <v>68</v>
      </c>
      <c r="B69">
        <v>24</v>
      </c>
    </row>
    <row r="70" spans="1:2" x14ac:dyDescent="0.25">
      <c r="A70">
        <v>69</v>
      </c>
      <c r="B70">
        <v>4</v>
      </c>
    </row>
    <row r="71" spans="1:2" x14ac:dyDescent="0.25">
      <c r="A71">
        <v>70</v>
      </c>
      <c r="B71">
        <v>2</v>
      </c>
    </row>
    <row r="72" spans="1:2" x14ac:dyDescent="0.25">
      <c r="A72">
        <v>71</v>
      </c>
      <c r="B72">
        <v>11</v>
      </c>
    </row>
    <row r="73" spans="1:2" x14ac:dyDescent="0.25">
      <c r="A73">
        <v>72</v>
      </c>
      <c r="B73">
        <v>20</v>
      </c>
    </row>
    <row r="74" spans="1:2" x14ac:dyDescent="0.25">
      <c r="A74">
        <v>73</v>
      </c>
      <c r="B74">
        <v>29</v>
      </c>
    </row>
    <row r="75" spans="1:2" x14ac:dyDescent="0.25">
      <c r="A75">
        <v>74</v>
      </c>
      <c r="B75">
        <v>30</v>
      </c>
    </row>
    <row r="76" spans="1:2" x14ac:dyDescent="0.25">
      <c r="A76">
        <v>75</v>
      </c>
      <c r="B76">
        <v>10</v>
      </c>
    </row>
    <row r="77" spans="1:2" x14ac:dyDescent="0.25">
      <c r="A77">
        <v>76</v>
      </c>
      <c r="B77">
        <v>31</v>
      </c>
    </row>
    <row r="78" spans="1:2" x14ac:dyDescent="0.25">
      <c r="A78">
        <v>77</v>
      </c>
      <c r="B78">
        <v>17</v>
      </c>
    </row>
    <row r="79" spans="1:2" x14ac:dyDescent="0.25">
      <c r="A79">
        <v>78</v>
      </c>
      <c r="B79">
        <v>10</v>
      </c>
    </row>
    <row r="80" spans="1:2" x14ac:dyDescent="0.25">
      <c r="A80">
        <v>79</v>
      </c>
      <c r="B80">
        <v>35</v>
      </c>
    </row>
    <row r="81" spans="1:2" x14ac:dyDescent="0.25">
      <c r="A81">
        <v>80</v>
      </c>
      <c r="B81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workbookViewId="0">
      <selection activeCell="G11" sqref="G11"/>
    </sheetView>
  </sheetViews>
  <sheetFormatPr baseColWidth="10" defaultRowHeight="15" x14ac:dyDescent="0.25"/>
  <cols>
    <col min="1" max="1" width="30.42578125" bestFit="1" customWidth="1"/>
    <col min="2" max="2" width="16.7109375" bestFit="1" customWidth="1"/>
    <col min="5" max="5" width="11.85546875" bestFit="1" customWidth="1"/>
    <col min="6" max="7" width="13.28515625" bestFit="1" customWidth="1"/>
  </cols>
  <sheetData>
    <row r="1" spans="1:17" x14ac:dyDescent="0.25">
      <c r="A1" t="s">
        <v>1</v>
      </c>
      <c r="E1" s="6" t="s">
        <v>7</v>
      </c>
      <c r="F1" s="6"/>
      <c r="G1" s="7" t="s">
        <v>9</v>
      </c>
      <c r="H1" s="7" t="s">
        <v>10</v>
      </c>
      <c r="I1" s="7" t="s">
        <v>11</v>
      </c>
      <c r="J1" s="7" t="s">
        <v>12</v>
      </c>
      <c r="K1" s="7" t="s">
        <v>13</v>
      </c>
    </row>
    <row r="2" spans="1:17" x14ac:dyDescent="0.25">
      <c r="E2" s="4">
        <f>MIN(TEMPERATURA)</f>
        <v>2</v>
      </c>
      <c r="F2" s="4">
        <f>E2+AMPLITUD1</f>
        <v>6.8571428571428568</v>
      </c>
      <c r="G2" s="5">
        <f>AVERAGE(E2:F2)</f>
        <v>4.4285714285714288</v>
      </c>
      <c r="H2" s="2">
        <f t="array" ref="H2:H8">FREQUENCY(TEMPERATURA,F2:F8)</f>
        <v>12</v>
      </c>
      <c r="I2" s="8">
        <f>H2/N</f>
        <v>0.15</v>
      </c>
      <c r="J2">
        <f>FREQUENCY(TEMPERATURA,F2)</f>
        <v>12</v>
      </c>
      <c r="K2" s="9">
        <f>J2/N</f>
        <v>0.15</v>
      </c>
    </row>
    <row r="3" spans="1:17" x14ac:dyDescent="0.25">
      <c r="A3" t="s">
        <v>2</v>
      </c>
      <c r="B3">
        <f>MAX(TEMPERATURA)</f>
        <v>36</v>
      </c>
      <c r="E3" s="4">
        <f>F2</f>
        <v>6.8571428571428568</v>
      </c>
      <c r="F3" s="4">
        <f>E3+AMPLITUD1</f>
        <v>11.714285714285714</v>
      </c>
      <c r="G3" s="5">
        <f>AVERAGE(E3:F3)</f>
        <v>9.2857142857142847</v>
      </c>
      <c r="H3" s="2">
        <v>12</v>
      </c>
      <c r="I3" s="8">
        <f>H3/N</f>
        <v>0.15</v>
      </c>
      <c r="J3">
        <f>FREQUENCY(TEMPERATURA,F3)</f>
        <v>24</v>
      </c>
      <c r="K3" s="9">
        <f>J3/N</f>
        <v>0.3</v>
      </c>
    </row>
    <row r="4" spans="1:17" x14ac:dyDescent="0.25">
      <c r="E4" s="4">
        <f>F3</f>
        <v>11.714285714285714</v>
      </c>
      <c r="F4" s="4">
        <f>E4+AMPLITUD1</f>
        <v>16.571428571428569</v>
      </c>
      <c r="G4" s="5">
        <f>AVERAGE(E4:F4)</f>
        <v>14.142857142857142</v>
      </c>
      <c r="H4" s="2">
        <v>5</v>
      </c>
      <c r="I4" s="8">
        <f>H4/N</f>
        <v>6.25E-2</v>
      </c>
      <c r="J4">
        <f>FREQUENCY(TEMPERATURA,F4)</f>
        <v>29</v>
      </c>
      <c r="K4" s="9">
        <f>J4/N</f>
        <v>0.36249999999999999</v>
      </c>
    </row>
    <row r="5" spans="1:17" x14ac:dyDescent="0.25">
      <c r="A5" t="s">
        <v>3</v>
      </c>
      <c r="B5">
        <f>MIN(TEMPERATURA)</f>
        <v>2</v>
      </c>
      <c r="E5" s="4">
        <f>F4</f>
        <v>16.571428571428569</v>
      </c>
      <c r="F5" s="4">
        <f>E5+AMPLITUD1</f>
        <v>21.428571428571427</v>
      </c>
      <c r="G5" s="5">
        <f>AVERAGE(E5:F5)</f>
        <v>19</v>
      </c>
      <c r="H5" s="2">
        <v>15</v>
      </c>
      <c r="I5" s="8">
        <f>H5/N</f>
        <v>0.1875</v>
      </c>
      <c r="J5">
        <f>FREQUENCY(TEMPERATURA,F5)</f>
        <v>44</v>
      </c>
      <c r="K5" s="9">
        <f>J5/N</f>
        <v>0.55000000000000004</v>
      </c>
    </row>
    <row r="6" spans="1:17" x14ac:dyDescent="0.25">
      <c r="E6" s="4">
        <f>F5</f>
        <v>21.428571428571427</v>
      </c>
      <c r="F6" s="4">
        <f>E6+AMPLITUD1</f>
        <v>26.285714285714285</v>
      </c>
      <c r="G6" s="5">
        <f>AVERAGE(E6:F6)</f>
        <v>23.857142857142854</v>
      </c>
      <c r="H6" s="2">
        <v>9</v>
      </c>
      <c r="I6" s="8">
        <f>H6/N</f>
        <v>0.1125</v>
      </c>
      <c r="J6">
        <f>FREQUENCY(TEMPERATURA,F6)</f>
        <v>53</v>
      </c>
      <c r="K6" s="9">
        <f>J6/N</f>
        <v>0.66249999999999998</v>
      </c>
    </row>
    <row r="7" spans="1:17" x14ac:dyDescent="0.25">
      <c r="A7" t="s">
        <v>4</v>
      </c>
      <c r="B7">
        <f>COUNT(TEMPERATURA)</f>
        <v>80</v>
      </c>
      <c r="E7" s="11">
        <f>F6</f>
        <v>26.285714285714285</v>
      </c>
      <c r="F7" s="11">
        <f>E7+AMPLITUD1</f>
        <v>31.142857142857142</v>
      </c>
      <c r="G7" s="11">
        <f>AVERAGE(E7:F7)</f>
        <v>28.714285714285715</v>
      </c>
      <c r="H7" s="12">
        <v>17</v>
      </c>
      <c r="I7" s="13">
        <f>H7/N</f>
        <v>0.21249999999999999</v>
      </c>
      <c r="J7" s="10">
        <f>FREQUENCY(TEMPERATURA,F7)</f>
        <v>70</v>
      </c>
      <c r="K7" s="14">
        <f>J7/N</f>
        <v>0.875</v>
      </c>
      <c r="L7" t="s">
        <v>16</v>
      </c>
    </row>
    <row r="8" spans="1:17" x14ac:dyDescent="0.25">
      <c r="E8" s="4">
        <f>F7</f>
        <v>31.142857142857142</v>
      </c>
      <c r="F8" s="4">
        <f>E8+AMPLITUD1</f>
        <v>36</v>
      </c>
      <c r="G8" s="5">
        <f>AVERAGE(E8:F8)</f>
        <v>33.571428571428569</v>
      </c>
      <c r="H8" s="2">
        <v>10</v>
      </c>
      <c r="I8" s="8">
        <f>H8/N</f>
        <v>0.125</v>
      </c>
      <c r="J8">
        <f>FREQUENCY(TEMPERATURA,F8)</f>
        <v>80</v>
      </c>
      <c r="K8" s="9">
        <f>J8/N</f>
        <v>1</v>
      </c>
    </row>
    <row r="9" spans="1:17" x14ac:dyDescent="0.25">
      <c r="A9" t="s">
        <v>5</v>
      </c>
      <c r="B9">
        <f>B3-B5</f>
        <v>34</v>
      </c>
      <c r="E9" s="3"/>
      <c r="F9" s="3"/>
      <c r="H9" s="2">
        <f>SUM(H2:H8)</f>
        <v>80</v>
      </c>
      <c r="I9" s="2"/>
    </row>
    <row r="11" spans="1:17" x14ac:dyDescent="0.25">
      <c r="A11" t="s">
        <v>6</v>
      </c>
      <c r="B11" s="1">
        <f>1+3.3*LOG(B7)</f>
        <v>7.2801969570734135</v>
      </c>
      <c r="C11">
        <v>7</v>
      </c>
      <c r="E11" s="10" t="s">
        <v>15</v>
      </c>
      <c r="F11" s="10"/>
      <c r="G11">
        <f>Hoja2!E7+(Hoja2!H7-Hoja2!H6)/((Hoja2!H7-Hoja2!H6)+(Hoja2!H7-Hoja2!H8))*AMPLITUD1</f>
        <v>28.876190476190473</v>
      </c>
    </row>
    <row r="13" spans="1:17" x14ac:dyDescent="0.25">
      <c r="A13" t="s">
        <v>8</v>
      </c>
      <c r="B13">
        <f>B9/C11</f>
        <v>4.8571428571428568</v>
      </c>
    </row>
    <row r="14" spans="1:17" x14ac:dyDescent="0.25">
      <c r="N14" s="21"/>
      <c r="O14" s="21"/>
      <c r="P14" s="21"/>
      <c r="Q14" s="21"/>
    </row>
    <row r="15" spans="1:17" x14ac:dyDescent="0.25">
      <c r="A15" t="s">
        <v>14</v>
      </c>
      <c r="B15">
        <f>MODE(TEMPERATURA)</f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43"/>
  <sheetViews>
    <sheetView tabSelected="1" workbookViewId="0">
      <selection activeCell="J25" sqref="J25"/>
    </sheetView>
  </sheetViews>
  <sheetFormatPr baseColWidth="10" defaultRowHeight="15" x14ac:dyDescent="0.25"/>
  <cols>
    <col min="9" max="9" width="18.42578125" bestFit="1" customWidth="1"/>
    <col min="10" max="10" width="11.85546875" bestFit="1" customWidth="1"/>
  </cols>
  <sheetData>
    <row r="3" spans="1:17" x14ac:dyDescent="0.25">
      <c r="B3" s="16" t="s">
        <v>17</v>
      </c>
    </row>
    <row r="4" spans="1:17" x14ac:dyDescent="0.25">
      <c r="A4" s="15">
        <v>1</v>
      </c>
      <c r="B4" s="15">
        <v>7</v>
      </c>
      <c r="D4" t="s">
        <v>18</v>
      </c>
      <c r="E4">
        <f>MAX(NOTAS)</f>
        <v>10</v>
      </c>
    </row>
    <row r="5" spans="1:17" x14ac:dyDescent="0.25">
      <c r="A5" s="15">
        <v>2</v>
      </c>
      <c r="B5" s="15">
        <v>10</v>
      </c>
      <c r="D5" t="s">
        <v>19</v>
      </c>
      <c r="E5">
        <f>MIN(NOTAS)</f>
        <v>1</v>
      </c>
      <c r="I5" s="20" t="s">
        <v>24</v>
      </c>
      <c r="J5" s="20"/>
      <c r="K5" s="22" t="s">
        <v>9</v>
      </c>
      <c r="L5" s="22" t="s">
        <v>10</v>
      </c>
      <c r="M5" s="22" t="s">
        <v>11</v>
      </c>
      <c r="N5" s="22" t="s">
        <v>12</v>
      </c>
      <c r="O5" s="22" t="s">
        <v>13</v>
      </c>
      <c r="Q5" s="22" t="s">
        <v>29</v>
      </c>
    </row>
    <row r="6" spans="1:17" x14ac:dyDescent="0.25">
      <c r="A6" s="15">
        <v>3</v>
      </c>
      <c r="B6" s="15">
        <v>2</v>
      </c>
      <c r="D6" t="s">
        <v>20</v>
      </c>
      <c r="E6">
        <f>COUNT(NOTAS)</f>
        <v>40</v>
      </c>
      <c r="H6">
        <v>1</v>
      </c>
      <c r="I6" s="10">
        <f>MINIMO2</f>
        <v>1</v>
      </c>
      <c r="J6" s="10">
        <f>I6+Amplitud33</f>
        <v>2.5</v>
      </c>
      <c r="K6" s="24">
        <f>AVERAGE(I6:J6)</f>
        <v>1.75</v>
      </c>
      <c r="L6" s="24">
        <f t="array" ref="L6:L11">FREQUENCY(NOTAS,J6:J11)</f>
        <v>10</v>
      </c>
      <c r="M6" s="24">
        <f>L6/N_cdad_datos</f>
        <v>0.25</v>
      </c>
      <c r="N6" s="24">
        <f>FREQUENCY(NOTAS,J6)</f>
        <v>10</v>
      </c>
      <c r="O6" s="25">
        <f>N6/N_cdad_datos</f>
        <v>0.25</v>
      </c>
      <c r="P6" t="s">
        <v>16</v>
      </c>
      <c r="Q6">
        <f>K6*L6</f>
        <v>17.5</v>
      </c>
    </row>
    <row r="7" spans="1:17" x14ac:dyDescent="0.25">
      <c r="A7" s="15">
        <v>4</v>
      </c>
      <c r="B7" s="15">
        <v>5</v>
      </c>
      <c r="H7">
        <v>2</v>
      </c>
      <c r="I7">
        <f>J6</f>
        <v>2.5</v>
      </c>
      <c r="J7">
        <f>I7+Amplitud33</f>
        <v>4</v>
      </c>
      <c r="K7" s="15">
        <f>AVERAGE(I7:J7)</f>
        <v>3.25</v>
      </c>
      <c r="L7" s="15">
        <v>5</v>
      </c>
      <c r="M7" s="15">
        <f>L7/N_cdad_datos</f>
        <v>0.125</v>
      </c>
      <c r="N7" s="15">
        <f>FREQUENCY(NOTAS,J7)</f>
        <v>15</v>
      </c>
      <c r="O7" s="23">
        <f>N7/N_cdad_datos</f>
        <v>0.375</v>
      </c>
      <c r="Q7">
        <f t="shared" ref="Q7:Q12" si="0">K7*L7</f>
        <v>16.25</v>
      </c>
    </row>
    <row r="8" spans="1:17" x14ac:dyDescent="0.25">
      <c r="A8" s="15">
        <v>5</v>
      </c>
      <c r="B8" s="15">
        <v>3</v>
      </c>
      <c r="D8" t="s">
        <v>22</v>
      </c>
      <c r="E8" s="17">
        <f>ROUND(1+3.3*LOG(E6),0)</f>
        <v>6</v>
      </c>
      <c r="F8">
        <v>6</v>
      </c>
      <c r="H8">
        <v>3</v>
      </c>
      <c r="I8">
        <f>J7</f>
        <v>4</v>
      </c>
      <c r="J8">
        <f>I8+Amplitud33</f>
        <v>5.5</v>
      </c>
      <c r="K8" s="15">
        <f>AVERAGE(I8:J8)</f>
        <v>4.75</v>
      </c>
      <c r="L8" s="15">
        <v>3</v>
      </c>
      <c r="M8" s="15">
        <f>L8/N_cdad_datos</f>
        <v>7.4999999999999997E-2</v>
      </c>
      <c r="N8" s="15">
        <f>FREQUENCY(NOTAS,J8)</f>
        <v>18</v>
      </c>
      <c r="O8" s="23">
        <f>N8/N_cdad_datos</f>
        <v>0.45</v>
      </c>
      <c r="Q8">
        <f t="shared" si="0"/>
        <v>14.25</v>
      </c>
    </row>
    <row r="9" spans="1:17" x14ac:dyDescent="0.25">
      <c r="A9" s="15">
        <v>6</v>
      </c>
      <c r="B9" s="15">
        <v>10</v>
      </c>
      <c r="D9" t="s">
        <v>23</v>
      </c>
      <c r="E9">
        <f>E10/F8</f>
        <v>1.5</v>
      </c>
      <c r="H9">
        <v>4</v>
      </c>
      <c r="I9" s="19">
        <f>J8</f>
        <v>5.5</v>
      </c>
      <c r="J9" s="19">
        <f>I9+Amplitud33</f>
        <v>7</v>
      </c>
      <c r="K9" s="18">
        <f>AVERAGE(I9:J9)</f>
        <v>6.25</v>
      </c>
      <c r="L9" s="18">
        <v>9</v>
      </c>
      <c r="M9" s="18">
        <f>L9/N_cdad_datos</f>
        <v>0.22500000000000001</v>
      </c>
      <c r="N9" s="18">
        <f>FREQUENCY(NOTAS,J9)</f>
        <v>27</v>
      </c>
      <c r="O9" s="26">
        <f>N9/N_cdad_datos</f>
        <v>0.67500000000000004</v>
      </c>
      <c r="P9" t="s">
        <v>26</v>
      </c>
      <c r="Q9">
        <f t="shared" si="0"/>
        <v>56.25</v>
      </c>
    </row>
    <row r="10" spans="1:17" x14ac:dyDescent="0.25">
      <c r="A10" s="15">
        <v>7</v>
      </c>
      <c r="B10" s="15">
        <v>10</v>
      </c>
      <c r="D10" t="s">
        <v>21</v>
      </c>
      <c r="E10">
        <f>E4-E5</f>
        <v>9</v>
      </c>
      <c r="H10">
        <v>5</v>
      </c>
      <c r="I10">
        <f>J9</f>
        <v>7</v>
      </c>
      <c r="J10">
        <f>I10+Amplitud33</f>
        <v>8.5</v>
      </c>
      <c r="K10" s="15">
        <f>AVERAGE(I10:J10)</f>
        <v>7.75</v>
      </c>
      <c r="L10" s="15">
        <v>4</v>
      </c>
      <c r="M10" s="15">
        <f>L10/N_cdad_datos</f>
        <v>0.1</v>
      </c>
      <c r="N10" s="15">
        <f>FREQUENCY(NOTAS,J10)</f>
        <v>31</v>
      </c>
      <c r="O10" s="23">
        <f>N10/N_cdad_datos</f>
        <v>0.77500000000000002</v>
      </c>
      <c r="Q10">
        <f t="shared" si="0"/>
        <v>31</v>
      </c>
    </row>
    <row r="11" spans="1:17" x14ac:dyDescent="0.25">
      <c r="A11" s="15">
        <v>8</v>
      </c>
      <c r="B11" s="15">
        <v>6</v>
      </c>
      <c r="D11" t="s">
        <v>25</v>
      </c>
      <c r="E11">
        <f>MODE(NOTAS)</f>
        <v>1</v>
      </c>
      <c r="H11">
        <v>6</v>
      </c>
      <c r="I11">
        <f>J10</f>
        <v>8.5</v>
      </c>
      <c r="J11">
        <f>I11+Amplitud33</f>
        <v>10</v>
      </c>
      <c r="K11" s="15">
        <f>AVERAGE(I11:J11)</f>
        <v>9.25</v>
      </c>
      <c r="L11" s="15">
        <v>9</v>
      </c>
      <c r="M11" s="15">
        <f>L11/N_cdad_datos</f>
        <v>0.22500000000000001</v>
      </c>
      <c r="N11" s="15">
        <f>FREQUENCY(NOTAS,J11)</f>
        <v>40</v>
      </c>
      <c r="O11" s="23">
        <f>N11/N_cdad_datos</f>
        <v>1</v>
      </c>
      <c r="Q11">
        <f t="shared" si="0"/>
        <v>83.25</v>
      </c>
    </row>
    <row r="12" spans="1:17" x14ac:dyDescent="0.25">
      <c r="A12" s="15">
        <v>9</v>
      </c>
      <c r="B12" s="15">
        <v>9</v>
      </c>
      <c r="K12" s="15"/>
      <c r="L12" s="15">
        <f>SUM(L6:L11)</f>
        <v>40</v>
      </c>
      <c r="Q12">
        <f>SUM(Q6:Q11)</f>
        <v>218.5</v>
      </c>
    </row>
    <row r="13" spans="1:17" x14ac:dyDescent="0.25">
      <c r="A13" s="15">
        <v>10</v>
      </c>
      <c r="B13" s="15">
        <v>5</v>
      </c>
    </row>
    <row r="14" spans="1:17" x14ac:dyDescent="0.25">
      <c r="A14" s="15">
        <v>11</v>
      </c>
      <c r="B14" s="15">
        <v>7</v>
      </c>
    </row>
    <row r="15" spans="1:17" x14ac:dyDescent="0.25">
      <c r="A15" s="15">
        <v>12</v>
      </c>
      <c r="B15" s="15">
        <v>9</v>
      </c>
    </row>
    <row r="16" spans="1:17" x14ac:dyDescent="0.25">
      <c r="A16" s="15">
        <v>13</v>
      </c>
      <c r="B16" s="15">
        <v>4</v>
      </c>
    </row>
    <row r="17" spans="1:10" x14ac:dyDescent="0.25">
      <c r="A17" s="15">
        <v>14</v>
      </c>
      <c r="B17" s="15">
        <v>6</v>
      </c>
    </row>
    <row r="18" spans="1:10" x14ac:dyDescent="0.25">
      <c r="A18" s="15">
        <v>15</v>
      </c>
      <c r="B18" s="15">
        <v>2</v>
      </c>
    </row>
    <row r="19" spans="1:10" x14ac:dyDescent="0.25">
      <c r="A19" s="15">
        <v>16</v>
      </c>
      <c r="B19" s="15">
        <v>1</v>
      </c>
      <c r="I19" s="15" t="s">
        <v>15</v>
      </c>
      <c r="J19" s="15">
        <f>I6+(L6)/((L6-0)+(L6-L7))*Amplitud2</f>
        <v>2</v>
      </c>
    </row>
    <row r="20" spans="1:10" x14ac:dyDescent="0.25">
      <c r="A20" s="15">
        <v>17</v>
      </c>
      <c r="B20" s="15">
        <v>1</v>
      </c>
      <c r="I20" s="15" t="s">
        <v>27</v>
      </c>
      <c r="J20" s="27">
        <f>I9+(N_cdad_datos*0.5-N8)/L9*Amplitud2</f>
        <v>5.833333333333333</v>
      </c>
    </row>
    <row r="21" spans="1:10" x14ac:dyDescent="0.25">
      <c r="A21" s="15">
        <v>18</v>
      </c>
      <c r="B21" s="15">
        <v>7</v>
      </c>
      <c r="I21" t="s">
        <v>28</v>
      </c>
      <c r="J21" s="2">
        <f>MEDIAN(NOTAS)</f>
        <v>6</v>
      </c>
    </row>
    <row r="22" spans="1:10" x14ac:dyDescent="0.25">
      <c r="A22" s="15">
        <v>19</v>
      </c>
      <c r="B22" s="15">
        <v>8</v>
      </c>
      <c r="I22" t="s">
        <v>30</v>
      </c>
      <c r="J22">
        <f>Q12/N_cdad_datos</f>
        <v>5.4625000000000004</v>
      </c>
    </row>
    <row r="23" spans="1:10" x14ac:dyDescent="0.25">
      <c r="A23" s="15">
        <v>20</v>
      </c>
      <c r="B23" s="15">
        <v>1</v>
      </c>
      <c r="I23" t="s">
        <v>31</v>
      </c>
      <c r="J23">
        <f>AVERAGE(NOTAS)</f>
        <v>5.5750000000000002</v>
      </c>
    </row>
    <row r="24" spans="1:10" x14ac:dyDescent="0.25">
      <c r="A24" s="15">
        <v>21</v>
      </c>
      <c r="B24" s="15">
        <v>3</v>
      </c>
    </row>
    <row r="25" spans="1:10" x14ac:dyDescent="0.25">
      <c r="A25" s="15">
        <v>22</v>
      </c>
      <c r="B25" s="15">
        <v>5</v>
      </c>
    </row>
    <row r="26" spans="1:10" x14ac:dyDescent="0.25">
      <c r="A26" s="15">
        <v>23</v>
      </c>
      <c r="B26" s="15">
        <v>7</v>
      </c>
    </row>
    <row r="27" spans="1:10" x14ac:dyDescent="0.25">
      <c r="A27" s="15">
        <v>24</v>
      </c>
      <c r="B27" s="15">
        <v>6</v>
      </c>
    </row>
    <row r="28" spans="1:10" x14ac:dyDescent="0.25">
      <c r="A28" s="15">
        <v>25</v>
      </c>
      <c r="B28" s="15">
        <v>10</v>
      </c>
    </row>
    <row r="29" spans="1:10" x14ac:dyDescent="0.25">
      <c r="A29" s="15">
        <v>26</v>
      </c>
      <c r="B29" s="15">
        <v>9</v>
      </c>
    </row>
    <row r="30" spans="1:10" x14ac:dyDescent="0.25">
      <c r="A30" s="15">
        <v>27</v>
      </c>
      <c r="B30" s="15">
        <v>10</v>
      </c>
    </row>
    <row r="31" spans="1:10" x14ac:dyDescent="0.25">
      <c r="A31" s="15">
        <v>28</v>
      </c>
      <c r="B31" s="15">
        <v>7</v>
      </c>
    </row>
    <row r="32" spans="1:10" x14ac:dyDescent="0.25">
      <c r="A32" s="15">
        <v>29</v>
      </c>
      <c r="B32" s="15">
        <v>1</v>
      </c>
    </row>
    <row r="33" spans="1:2" x14ac:dyDescent="0.25">
      <c r="A33" s="15">
        <v>30</v>
      </c>
      <c r="B33" s="15">
        <v>3</v>
      </c>
    </row>
    <row r="34" spans="1:2" x14ac:dyDescent="0.25">
      <c r="A34" s="15">
        <v>31</v>
      </c>
      <c r="B34" s="15">
        <v>1</v>
      </c>
    </row>
    <row r="35" spans="1:2" x14ac:dyDescent="0.25">
      <c r="A35" s="15">
        <v>32</v>
      </c>
      <c r="B35" s="15">
        <v>1</v>
      </c>
    </row>
    <row r="36" spans="1:2" x14ac:dyDescent="0.25">
      <c r="A36" s="15">
        <v>33</v>
      </c>
      <c r="B36" s="15">
        <v>1</v>
      </c>
    </row>
    <row r="37" spans="1:2" x14ac:dyDescent="0.25">
      <c r="A37" s="15">
        <v>34</v>
      </c>
      <c r="B37" s="15">
        <v>8</v>
      </c>
    </row>
    <row r="38" spans="1:2" x14ac:dyDescent="0.25">
      <c r="A38" s="15">
        <v>35</v>
      </c>
      <c r="B38" s="15">
        <v>8</v>
      </c>
    </row>
    <row r="39" spans="1:2" x14ac:dyDescent="0.25">
      <c r="A39" s="15">
        <v>36</v>
      </c>
      <c r="B39" s="15">
        <v>8</v>
      </c>
    </row>
    <row r="40" spans="1:2" x14ac:dyDescent="0.25">
      <c r="A40" s="15">
        <v>37</v>
      </c>
      <c r="B40" s="15">
        <v>2</v>
      </c>
    </row>
    <row r="41" spans="1:2" x14ac:dyDescent="0.25">
      <c r="A41" s="15">
        <v>38</v>
      </c>
      <c r="B41" s="15">
        <v>10</v>
      </c>
    </row>
    <row r="42" spans="1:2" x14ac:dyDescent="0.25">
      <c r="A42" s="15">
        <v>39</v>
      </c>
      <c r="B42" s="15">
        <v>4</v>
      </c>
    </row>
    <row r="43" spans="1:2" x14ac:dyDescent="0.25">
      <c r="A43" s="15">
        <v>40</v>
      </c>
      <c r="B43" s="15">
        <v>6</v>
      </c>
    </row>
  </sheetData>
  <mergeCells count="1">
    <mergeCell ref="I5:J5"/>
  </mergeCells>
  <pageMargins left="0.7" right="0.7" top="0.75" bottom="0.75" header="0.3" footer="0.3"/>
  <ignoredErrors>
    <ignoredError sqref="N6:N1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11</vt:i4>
      </vt:variant>
    </vt:vector>
  </HeadingPairs>
  <TitlesOfParts>
    <vt:vector size="14" baseType="lpstr">
      <vt:lpstr>Hoja1</vt:lpstr>
      <vt:lpstr>Hoja2</vt:lpstr>
      <vt:lpstr>Hoja3</vt:lpstr>
      <vt:lpstr>AMPLITUD</vt:lpstr>
      <vt:lpstr>AMPLITUD1</vt:lpstr>
      <vt:lpstr>Amplitud2</vt:lpstr>
      <vt:lpstr>Amplitud33</vt:lpstr>
      <vt:lpstr>MINIMO</vt:lpstr>
      <vt:lpstr>MÍNIMO</vt:lpstr>
      <vt:lpstr>MINIMO2</vt:lpstr>
      <vt:lpstr>N</vt:lpstr>
      <vt:lpstr>N_cdad_datos</vt:lpstr>
      <vt:lpstr>NOTAS</vt:lpstr>
      <vt:lpstr>TEMPERATURA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Profesor Escuela Naval</dc:creator>
  <cp:lastModifiedBy>Cadete Escuela Naval</cp:lastModifiedBy>
  <dcterms:created xsi:type="dcterms:W3CDTF">2025-08-13T12:14:22Z</dcterms:created>
  <dcterms:modified xsi:type="dcterms:W3CDTF">2025-08-18T16:55:11Z</dcterms:modified>
</cp:coreProperties>
</file>