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<sst xmlns="http://schemas.openxmlformats.org/spreadsheetml/2006/main" count="72" uniqueCount="45">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</sst>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164" formatCode="0.0"/>
    <numFmt numFmtId="165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8DE5E3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5" fillId="5" borderId="2" xfId="0" applyFont="1" applyFill="1" applyBorder="1" applyAlignment="1">
      <alignment horizontal="center" vertical="center"/>
    </xf>
    <xf numFmtId="9" fontId="5" fillId="0" borderId="0" xfId="0" applyNumberFormat="1" applyFont="1" applyAlignment="1">
      <alignment horizontal="center"/>
    </xf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9" fontId="0" fillId="7" borderId="0" xfId="0" applyNumberFormat="1" applyFill="1"/>
    <xf numFmtId="165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horizontal="right" vertical="center" wrapText="1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6" borderId="1" xfId="0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A7EBE9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8DE5E3"/>
      <color rgb="FFA7EB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476250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457200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22" workbookViewId="0">
      <selection activeCell="G36" sqref="G36"/>
    </sheetView>
  </sheetViews>
  <sheetFormatPr baseColWidth="10" defaultRowHeight="15.75"/>
  <cols>
    <col min="2" max="8" width="13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2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22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22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22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22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22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22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2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2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2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2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s="3" customFormat="1" ht="21.95" customHeight="1" thickBot="1">
      <c r="D25" s="14">
        <v>0.35</v>
      </c>
      <c r="E25" s="14">
        <v>0.25</v>
      </c>
      <c r="F25" s="14">
        <v>0.1</v>
      </c>
      <c r="G25" s="14">
        <v>0.3</v>
      </c>
    </row>
    <row r="26" spans="1:11" s="3" customFormat="1" ht="21.95" customHeight="1" thickBot="1">
      <c r="B26" s="13" t="s">
        <v>7</v>
      </c>
      <c r="C26" s="13" t="s">
        <v>8</v>
      </c>
      <c r="D26" s="13" t="s">
        <v>9</v>
      </c>
      <c r="E26" s="13" t="s">
        <v>10</v>
      </c>
      <c r="F26" s="13" t="s">
        <v>11</v>
      </c>
      <c r="G26" s="13" t="s">
        <v>12</v>
      </c>
      <c r="H26" s="13" t="s">
        <v>13</v>
      </c>
    </row>
    <row r="27" spans="1:11" s="3" customFormat="1" ht="21.95" customHeight="1" thickBot="1">
      <c r="B27" s="15" t="s">
        <v>20</v>
      </c>
      <c r="C27" s="15" t="s">
        <v>21</v>
      </c>
      <c r="D27" s="15">
        <v>8.6999999999999993</v>
      </c>
      <c r="E27" s="15">
        <v>7.8</v>
      </c>
      <c r="F27" s="15">
        <v>6.9</v>
      </c>
      <c r="G27" s="15">
        <v>8.9</v>
      </c>
      <c r="H27" s="16">
        <f t="shared" ref="H27:H34" si="0">D27*$D$25+E27*$E$25+F27*$F$25+G27*$G$25</f>
        <v>8.3550000000000004</v>
      </c>
    </row>
    <row r="28" spans="1:11" s="3" customFormat="1" ht="21.95" customHeight="1" thickBot="1">
      <c r="B28" s="15" t="s">
        <v>28</v>
      </c>
      <c r="C28" s="15" t="s">
        <v>29</v>
      </c>
      <c r="D28" s="15">
        <v>8.9</v>
      </c>
      <c r="E28" s="15">
        <v>8</v>
      </c>
      <c r="F28" s="15">
        <v>8.9</v>
      </c>
      <c r="G28" s="15">
        <v>6.7</v>
      </c>
      <c r="H28" s="16">
        <f t="shared" si="0"/>
        <v>8.0150000000000006</v>
      </c>
    </row>
    <row r="29" spans="1:11" s="3" customFormat="1" ht="21.95" customHeight="1" thickBot="1">
      <c r="B29" s="15" t="s">
        <v>14</v>
      </c>
      <c r="C29" s="15" t="s">
        <v>15</v>
      </c>
      <c r="D29" s="15">
        <v>8</v>
      </c>
      <c r="E29" s="15">
        <v>9.5</v>
      </c>
      <c r="F29" s="15">
        <v>5.8</v>
      </c>
      <c r="G29" s="15">
        <v>7.5</v>
      </c>
      <c r="H29" s="16">
        <f t="shared" si="0"/>
        <v>8.004999999999999</v>
      </c>
    </row>
    <row r="30" spans="1:11" s="3" customFormat="1" ht="21.95" customHeight="1" thickBot="1">
      <c r="B30" s="15" t="s">
        <v>16</v>
      </c>
      <c r="C30" s="15" t="s">
        <v>17</v>
      </c>
      <c r="D30" s="15">
        <v>5.7</v>
      </c>
      <c r="E30" s="15">
        <v>8.8000000000000007</v>
      </c>
      <c r="F30" s="15">
        <v>6.8</v>
      </c>
      <c r="G30" s="15">
        <v>8.9</v>
      </c>
      <c r="H30" s="16">
        <f t="shared" si="0"/>
        <v>7.5449999999999999</v>
      </c>
    </row>
    <row r="31" spans="1:11" s="3" customFormat="1" ht="21.95" customHeight="1" thickBot="1">
      <c r="B31" s="15" t="s">
        <v>22</v>
      </c>
      <c r="C31" s="15" t="s">
        <v>23</v>
      </c>
      <c r="D31" s="15">
        <v>5.9</v>
      </c>
      <c r="E31" s="15">
        <v>6.9</v>
      </c>
      <c r="F31" s="15">
        <v>7.9</v>
      </c>
      <c r="G31" s="15">
        <v>7.9</v>
      </c>
      <c r="H31" s="16">
        <f t="shared" si="0"/>
        <v>6.95</v>
      </c>
    </row>
    <row r="32" spans="1:11" s="3" customFormat="1" ht="21.95" customHeight="1" thickBot="1">
      <c r="B32" s="15" t="s">
        <v>24</v>
      </c>
      <c r="C32" s="15" t="s">
        <v>25</v>
      </c>
      <c r="D32" s="15">
        <v>5.8</v>
      </c>
      <c r="E32" s="15">
        <v>7.9</v>
      </c>
      <c r="F32" s="17">
        <v>8</v>
      </c>
      <c r="G32" s="15">
        <v>6.8</v>
      </c>
      <c r="H32" s="16">
        <f t="shared" si="0"/>
        <v>6.8449999999999998</v>
      </c>
    </row>
    <row r="33" spans="2:8" s="3" customFormat="1" ht="21.95" customHeight="1" thickBot="1">
      <c r="B33" s="15" t="s">
        <v>26</v>
      </c>
      <c r="C33" s="15" t="s">
        <v>27</v>
      </c>
      <c r="D33" s="15">
        <v>7.9</v>
      </c>
      <c r="E33" s="15">
        <v>6.9</v>
      </c>
      <c r="F33" s="15">
        <v>9.6999999999999993</v>
      </c>
      <c r="G33" s="15">
        <v>4.5999999999999996</v>
      </c>
      <c r="H33" s="16">
        <f t="shared" si="0"/>
        <v>6.84</v>
      </c>
    </row>
    <row r="34" spans="2:8" s="3" customFormat="1" ht="21.95" customHeight="1" thickBot="1">
      <c r="B34" s="15" t="s">
        <v>18</v>
      </c>
      <c r="C34" s="15" t="s">
        <v>19</v>
      </c>
      <c r="D34" s="15">
        <v>6.8</v>
      </c>
      <c r="E34" s="15">
        <v>6.7</v>
      </c>
      <c r="F34" s="15">
        <v>7.8</v>
      </c>
      <c r="G34" s="15">
        <v>5.8</v>
      </c>
      <c r="H34" s="16">
        <f t="shared" si="0"/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workbookViewId="0">
      <selection activeCell="H23" sqref="H23"/>
    </sheetView>
  </sheetViews>
  <sheetFormatPr baseColWidth="10" defaultRowHeight="15.75"/>
  <cols>
    <col min="3" max="4" width="15.625" customWidth="1"/>
    <col min="5" max="5" width="13.375" bestFit="1" customWidth="1"/>
    <col min="6" max="6" width="8.5" bestFit="1" customWidth="1"/>
    <col min="7" max="8" width="15.625" customWidth="1"/>
    <col min="9" max="9" width="13.75" bestFit="1" customWidth="1"/>
    <col min="10" max="10" width="8.875" bestFit="1" customWidth="1"/>
    <col min="11" max="11" width="15.6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2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2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2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2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2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2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2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2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2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2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2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19">
        <v>0.1</v>
      </c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1.5">
      <c r="C28" s="24" t="s">
        <v>33</v>
      </c>
      <c r="D28" s="24"/>
      <c r="E28" s="18" t="s">
        <v>34</v>
      </c>
      <c r="F28" s="18" t="s">
        <v>35</v>
      </c>
      <c r="G28" s="18" t="s">
        <v>36</v>
      </c>
      <c r="H28" s="18" t="s">
        <v>37</v>
      </c>
      <c r="I28" s="18" t="s">
        <v>38</v>
      </c>
      <c r="J28" s="18" t="s">
        <v>32</v>
      </c>
      <c r="K28" s="18" t="s">
        <v>39</v>
      </c>
      <c r="L28" s="7"/>
    </row>
    <row r="29" spans="1:14" ht="20.100000000000001" customHeight="1">
      <c r="C29" s="6" t="s">
        <v>14</v>
      </c>
      <c r="D29" s="6" t="s">
        <v>15</v>
      </c>
      <c r="E29" s="7" t="s">
        <v>30</v>
      </c>
      <c r="F29" s="7">
        <v>2</v>
      </c>
      <c r="G29" s="20">
        <v>680000</v>
      </c>
      <c r="H29" s="21">
        <f>G29+G29*$G$23*F29</f>
        <v>816000</v>
      </c>
      <c r="I29" s="21">
        <f>IF(E29="Fonasa",H29*$G$24,H29*$G$25)</f>
        <v>57120.000000000007</v>
      </c>
      <c r="J29" s="20">
        <f>H29*$G$26</f>
        <v>97920</v>
      </c>
      <c r="K29" s="20">
        <f>H29-I29-J29</f>
        <v>660960</v>
      </c>
      <c r="L29" s="7"/>
    </row>
    <row r="30" spans="1:14" ht="20.100000000000001" customHeight="1">
      <c r="C30" s="6" t="s">
        <v>16</v>
      </c>
      <c r="D30" s="6" t="s">
        <v>17</v>
      </c>
      <c r="E30" s="7" t="s">
        <v>31</v>
      </c>
      <c r="F30" s="7">
        <v>3</v>
      </c>
      <c r="G30" s="20">
        <v>780000</v>
      </c>
      <c r="H30" s="21">
        <f t="shared" ref="H30:H36" si="0">G30+G30*$G$23*F30</f>
        <v>1014000</v>
      </c>
      <c r="I30" s="21">
        <f t="shared" ref="I30:I36" si="1">IF(E30="Fonasa",H30*$G$24,H30*$G$25)</f>
        <v>81120</v>
      </c>
      <c r="J30" s="20">
        <f t="shared" ref="J30:J36" si="2">H30*$G$26</f>
        <v>121680</v>
      </c>
      <c r="K30" s="20">
        <f t="shared" ref="K30:K36" si="3">H30-I30-J30</f>
        <v>811200</v>
      </c>
      <c r="L30" s="7"/>
    </row>
    <row r="31" spans="1:14" ht="20.100000000000001" customHeight="1">
      <c r="C31" s="6" t="s">
        <v>18</v>
      </c>
      <c r="D31" s="6" t="s">
        <v>19</v>
      </c>
      <c r="E31" s="7" t="s">
        <v>31</v>
      </c>
      <c r="F31" s="7">
        <v>1</v>
      </c>
      <c r="G31" s="20">
        <v>1200000</v>
      </c>
      <c r="H31" s="21">
        <f t="shared" si="0"/>
        <v>1320000</v>
      </c>
      <c r="I31" s="21">
        <f t="shared" si="1"/>
        <v>105600</v>
      </c>
      <c r="J31" s="20">
        <f t="shared" si="2"/>
        <v>158400</v>
      </c>
      <c r="K31" s="20">
        <f t="shared" si="3"/>
        <v>1056000</v>
      </c>
      <c r="L31" s="7"/>
    </row>
    <row r="32" spans="1:14" ht="20.100000000000001" customHeight="1">
      <c r="C32" s="6" t="s">
        <v>20</v>
      </c>
      <c r="D32" s="6" t="s">
        <v>21</v>
      </c>
      <c r="E32" s="7" t="s">
        <v>30</v>
      </c>
      <c r="F32" s="7">
        <v>3</v>
      </c>
      <c r="G32" s="20">
        <v>890000</v>
      </c>
      <c r="H32" s="21">
        <f t="shared" si="0"/>
        <v>1157000</v>
      </c>
      <c r="I32" s="21">
        <f t="shared" si="1"/>
        <v>80990.000000000015</v>
      </c>
      <c r="J32" s="20">
        <f t="shared" si="2"/>
        <v>138840</v>
      </c>
      <c r="K32" s="20">
        <f t="shared" si="3"/>
        <v>937170</v>
      </c>
      <c r="L32" s="7"/>
    </row>
    <row r="33" spans="3:12" ht="20.100000000000001" customHeight="1">
      <c r="C33" s="6" t="s">
        <v>22</v>
      </c>
      <c r="D33" s="6" t="s">
        <v>23</v>
      </c>
      <c r="E33" s="7" t="s">
        <v>30</v>
      </c>
      <c r="F33" s="7">
        <v>2</v>
      </c>
      <c r="G33" s="20">
        <v>680000</v>
      </c>
      <c r="H33" s="21">
        <f t="shared" si="0"/>
        <v>816000</v>
      </c>
      <c r="I33" s="21">
        <f t="shared" si="1"/>
        <v>57120.000000000007</v>
      </c>
      <c r="J33" s="20">
        <f t="shared" si="2"/>
        <v>97920</v>
      </c>
      <c r="K33" s="20">
        <f t="shared" si="3"/>
        <v>660960</v>
      </c>
      <c r="L33" s="7"/>
    </row>
    <row r="34" spans="3:12" ht="20.100000000000001" customHeight="1">
      <c r="C34" s="6" t="s">
        <v>24</v>
      </c>
      <c r="D34" s="6" t="s">
        <v>25</v>
      </c>
      <c r="E34" s="7" t="s">
        <v>31</v>
      </c>
      <c r="F34" s="7">
        <v>4</v>
      </c>
      <c r="G34" s="20">
        <v>580000</v>
      </c>
      <c r="H34" s="21">
        <f t="shared" si="0"/>
        <v>812000</v>
      </c>
      <c r="I34" s="21">
        <f t="shared" si="1"/>
        <v>64960</v>
      </c>
      <c r="J34" s="20">
        <f t="shared" si="2"/>
        <v>97440</v>
      </c>
      <c r="K34" s="20">
        <f t="shared" si="3"/>
        <v>649600</v>
      </c>
      <c r="L34" s="7"/>
    </row>
    <row r="35" spans="3:12" ht="20.100000000000001" customHeight="1">
      <c r="C35" s="6" t="s">
        <v>26</v>
      </c>
      <c r="D35" s="6" t="s">
        <v>27</v>
      </c>
      <c r="E35" s="7" t="s">
        <v>31</v>
      </c>
      <c r="F35" s="7">
        <v>3</v>
      </c>
      <c r="G35" s="20">
        <v>780000</v>
      </c>
      <c r="H35" s="21">
        <f t="shared" si="0"/>
        <v>1014000</v>
      </c>
      <c r="I35" s="21">
        <f t="shared" si="1"/>
        <v>81120</v>
      </c>
      <c r="J35" s="20">
        <f t="shared" si="2"/>
        <v>121680</v>
      </c>
      <c r="K35" s="20">
        <f t="shared" si="3"/>
        <v>811200</v>
      </c>
      <c r="L35" s="7"/>
    </row>
    <row r="36" spans="3:12" ht="20.100000000000001" customHeight="1">
      <c r="C36" s="6" t="s">
        <v>28</v>
      </c>
      <c r="D36" s="6" t="s">
        <v>29</v>
      </c>
      <c r="E36" s="7" t="s">
        <v>31</v>
      </c>
      <c r="F36" s="7">
        <v>5</v>
      </c>
      <c r="G36" s="20">
        <v>890000</v>
      </c>
      <c r="H36" s="21">
        <f t="shared" si="0"/>
        <v>1335000</v>
      </c>
      <c r="I36" s="21">
        <f t="shared" si="1"/>
        <v>106800</v>
      </c>
      <c r="J36" s="20">
        <f t="shared" si="2"/>
        <v>160200</v>
      </c>
      <c r="K36" s="20">
        <f t="shared" si="3"/>
        <v>1068000</v>
      </c>
      <c r="L36" s="7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2023-05-15T13:56:39Z</dcterms:modified>
</cp:coreProperties>
</file>