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marineropinto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2" i="2"/>
  <c r="E21" s="1"/>
  <c r="G8"/>
  <c r="G9"/>
  <c r="G10"/>
  <c r="G11"/>
  <c r="G7"/>
  <c r="F11"/>
  <c r="F10"/>
  <c r="F9"/>
  <c r="F8"/>
  <c r="F7"/>
  <c r="E8"/>
  <c r="E9"/>
  <c r="E10"/>
  <c r="E11"/>
  <c r="E7"/>
  <c r="C12"/>
  <c r="D9"/>
  <c r="D10" s="1"/>
  <c r="D11" s="1"/>
  <c r="D8"/>
  <c r="D7"/>
  <c r="H22" i="1"/>
  <c r="H21"/>
  <c r="H20"/>
  <c r="E26"/>
  <c r="E27"/>
  <c r="E28"/>
  <c r="E29"/>
  <c r="E30"/>
  <c r="E25"/>
  <c r="T15"/>
  <c r="T14"/>
  <c r="E31" l="1"/>
  <c r="G30" s="1"/>
  <c r="F25"/>
  <c r="G29" l="1"/>
  <c r="G25"/>
  <c r="G27"/>
  <c r="G28"/>
  <c r="G26"/>
  <c r="F26"/>
  <c r="F27" l="1"/>
  <c r="F28" l="1"/>
  <c r="F29" l="1"/>
  <c r="F30" l="1"/>
  <c r="H29" s="1"/>
  <c r="H30" l="1"/>
  <c r="H25"/>
  <c r="H26"/>
  <c r="H27"/>
  <c r="H28"/>
</calcChain>
</file>

<file path=xl/sharedStrings.xml><?xml version="1.0" encoding="utf-8"?>
<sst xmlns="http://schemas.openxmlformats.org/spreadsheetml/2006/main" count="41" uniqueCount="40">
  <si>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</si>
  <si>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</si>
  <si>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</si>
  <si>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</si>
  <si>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</si>
  <si>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</si>
  <si>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</si>
  <si>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</si>
  <si>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</si>
  <si>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</si>
  <si>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</si>
  <si>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</si>
  <si>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</si>
  <si>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</si>
  <si>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</si>
  <si>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</si>
  <si>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</si>
  <si>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</si>
  <si>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</si>
  <si>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</si>
  <si>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</si>
  <si>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</si>
  <si>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</si>
  <si>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</si>
  <si>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fi</t>
  </si>
  <si>
    <t>xi</t>
  </si>
  <si>
    <t>Fi</t>
  </si>
  <si>
    <t>hi</t>
  </si>
  <si>
    <t>Hi</t>
  </si>
  <si>
    <t>6 operarios fabrican 5 piezas en 12 horas</t>
  </si>
  <si>
    <t>28 operarios fabrican "a lo más" 6 piezas en 12 horas</t>
  </si>
  <si>
    <t>13% de los operarios fabrican 5 piezas en 12 horas</t>
  </si>
  <si>
    <t>el 50% de los operarios fabrican a lo más (a lo menos) 6 piezas en 12 horas</t>
  </si>
  <si>
    <t>la mayoria de los operarios fabrican 4 piezas en 12 horas</t>
  </si>
  <si>
    <t>en promedio los operarios fabrican 6 piezas en 12 horas</t>
  </si>
  <si>
    <t>58% de los operarios fabrican a lo más 6 piezas en 12 horas</t>
  </si>
  <si>
    <t>xi*fi</t>
  </si>
  <si>
    <t>La mayoria de las familias tiene 2 hijos</t>
  </si>
  <si>
    <t>5 FAMILAIS TIENE 5 hijos</t>
  </si>
  <si>
    <t>42 familias tiene a lo mas 2 hijos</t>
  </si>
</sst>
</file>

<file path=xl/styles.xml><?xml version="1.0" encoding="utf-8"?>
<styleSheet xmlns="http://schemas.openxmlformats.org/spreadsheetml/2006/main">
  <numFmts count="1">
    <numFmt numFmtId="170" formatCode="0.0"/>
  </numFmts>
  <fonts count="14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4" borderId="1" xfId="0" applyFill="1" applyBorder="1"/>
    <xf numFmtId="0" fontId="0" fillId="4" borderId="1" xfId="0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9" fontId="0" fillId="4" borderId="1" xfId="0" applyNumberFormat="1" applyFill="1" applyBorder="1" applyAlignment="1">
      <alignment horizontal="center" vertical="center"/>
    </xf>
    <xf numFmtId="0" fontId="5" fillId="5" borderId="0" xfId="0" applyFont="1" applyFill="1"/>
    <xf numFmtId="0" fontId="3" fillId="6" borderId="0" xfId="0" applyFont="1" applyFill="1"/>
    <xf numFmtId="0" fontId="5" fillId="6" borderId="0" xfId="0" applyFont="1" applyFill="1"/>
    <xf numFmtId="0" fontId="3" fillId="7" borderId="0" xfId="0" applyFont="1" applyFill="1"/>
    <xf numFmtId="0" fontId="5" fillId="7" borderId="0" xfId="0" applyFont="1" applyFill="1"/>
    <xf numFmtId="0" fontId="3" fillId="8" borderId="0" xfId="0" applyFont="1" applyFill="1"/>
    <xf numFmtId="0" fontId="5" fillId="8" borderId="0" xfId="0" applyFont="1" applyFill="1"/>
    <xf numFmtId="0" fontId="5" fillId="9" borderId="0" xfId="0" applyFont="1" applyFill="1"/>
    <xf numFmtId="0" fontId="3" fillId="10" borderId="0" xfId="0" applyFont="1" applyFill="1"/>
    <xf numFmtId="0" fontId="5" fillId="10" borderId="0" xfId="0" applyFont="1" applyFill="1"/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9" fontId="0" fillId="8" borderId="1" xfId="0" applyNumberFormat="1" applyFill="1" applyBorder="1" applyAlignment="1">
      <alignment horizontal="center" vertical="center"/>
    </xf>
    <xf numFmtId="9" fontId="0" fillId="10" borderId="1" xfId="0" applyNumberForma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/>
    <xf numFmtId="170" fontId="0" fillId="0" borderId="1" xfId="0" applyNumberFormat="1" applyBorder="1"/>
    <xf numFmtId="0" fontId="3" fillId="4" borderId="2" xfId="0" applyFont="1" applyFill="1" applyBorder="1" applyAlignment="1">
      <alignment horizontal="center" vertical="center" wrapText="1" readingOrder="1"/>
    </xf>
    <xf numFmtId="9" fontId="10" fillId="3" borderId="3" xfId="0" applyNumberFormat="1" applyFont="1" applyFill="1" applyBorder="1" applyAlignment="1">
      <alignment horizontal="center" vertical="center" wrapText="1" readingOrder="1"/>
    </xf>
    <xf numFmtId="9" fontId="10" fillId="3" borderId="4" xfId="0" applyNumberFormat="1" applyFont="1" applyFill="1" applyBorder="1" applyAlignment="1">
      <alignment horizontal="center" vertical="center" wrapText="1" readingOrder="1"/>
    </xf>
    <xf numFmtId="9" fontId="10" fillId="5" borderId="3" xfId="0" applyNumberFormat="1" applyFont="1" applyFill="1" applyBorder="1" applyAlignment="1">
      <alignment horizontal="center" vertical="center" wrapText="1" readingOrder="1"/>
    </xf>
    <xf numFmtId="0" fontId="10" fillId="11" borderId="5" xfId="0" applyFont="1" applyFill="1" applyBorder="1" applyAlignment="1">
      <alignment horizontal="center" vertical="center" wrapText="1" readingOrder="1"/>
    </xf>
    <xf numFmtId="0" fontId="3" fillId="12" borderId="5" xfId="0" applyFont="1" applyFill="1" applyBorder="1" applyAlignment="1">
      <alignment horizontal="center" vertical="center" wrapText="1" readingOrder="1"/>
    </xf>
    <xf numFmtId="0" fontId="5" fillId="12" borderId="0" xfId="0" applyFont="1" applyFill="1"/>
    <xf numFmtId="0" fontId="5" fillId="11" borderId="0" xfId="0" applyFont="1" applyFill="1"/>
    <xf numFmtId="9" fontId="10" fillId="9" borderId="4" xfId="0" applyNumberFormat="1" applyFont="1" applyFill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/>
    </xf>
    <xf numFmtId="0" fontId="10" fillId="3" borderId="4" xfId="0" applyNumberFormat="1" applyFont="1" applyFill="1" applyBorder="1" applyAlignment="1">
      <alignment horizontal="center" vertical="center" wrapText="1" readingOrder="1"/>
    </xf>
    <xf numFmtId="0" fontId="10" fillId="4" borderId="7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1"/>
  <sheetViews>
    <sheetView zoomScale="60" zoomScaleNormal="60" workbookViewId="0">
      <selection activeCell="G25" sqref="G25"/>
    </sheetView>
  </sheetViews>
  <sheetFormatPr baseColWidth="10" defaultRowHeight="15.75"/>
  <cols>
    <col min="4" max="19" width="7.625" customWidth="1"/>
  </cols>
  <sheetData>
    <row r="6" spans="2:20" ht="18">
      <c r="C6" s="22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  <c r="T14">
        <f>MAX(marineropinto)</f>
        <v>9</v>
      </c>
    </row>
    <row r="15" spans="2:20" ht="18.75">
      <c r="B15" s="4">
        <v>1</v>
      </c>
      <c r="C15" s="5" t="s">
        <v>2</v>
      </c>
      <c r="D15" s="5"/>
      <c r="E15" s="5"/>
      <c r="F15" s="6"/>
      <c r="K15" s="21"/>
      <c r="L15" s="21"/>
      <c r="M15" s="21"/>
      <c r="N15" s="21"/>
      <c r="O15" s="23"/>
      <c r="P15" s="23"/>
      <c r="T15">
        <f>MIN(marineropinto)</f>
        <v>4</v>
      </c>
    </row>
    <row r="16" spans="2:20" ht="21">
      <c r="B16" s="4">
        <v>2</v>
      </c>
      <c r="C16" s="31" t="s">
        <v>6</v>
      </c>
      <c r="D16" s="32"/>
      <c r="E16" s="46" t="s">
        <v>29</v>
      </c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</row>
    <row r="17" spans="2:19" ht="18.75" customHeight="1">
      <c r="B17" s="4">
        <v>3</v>
      </c>
      <c r="C17" s="33" t="s">
        <v>7</v>
      </c>
      <c r="D17" s="34"/>
      <c r="E17" s="46" t="s">
        <v>30</v>
      </c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</row>
    <row r="18" spans="2:19" ht="21">
      <c r="B18" s="4">
        <v>4</v>
      </c>
      <c r="C18" s="35" t="s">
        <v>8</v>
      </c>
      <c r="D18" s="36"/>
      <c r="E18" s="46" t="s">
        <v>31</v>
      </c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</row>
    <row r="19" spans="2:19" ht="21">
      <c r="B19" s="4">
        <v>5</v>
      </c>
      <c r="C19" s="38" t="s">
        <v>9</v>
      </c>
      <c r="D19" s="39"/>
      <c r="E19" s="46" t="s">
        <v>35</v>
      </c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</row>
    <row r="20" spans="2:19" ht="18.75" customHeight="1">
      <c r="B20" s="4">
        <v>6</v>
      </c>
      <c r="C20" s="44" t="s">
        <v>4</v>
      </c>
      <c r="D20" s="44"/>
      <c r="E20" s="44"/>
      <c r="F20" s="44"/>
      <c r="G20" s="44"/>
      <c r="H20" s="25">
        <f>MEDIAN(marineropinto)</f>
        <v>6</v>
      </c>
      <c r="I20" s="47" t="s">
        <v>32</v>
      </c>
      <c r="J20" s="47"/>
      <c r="K20" s="47"/>
      <c r="L20" s="47"/>
      <c r="M20" s="47"/>
      <c r="N20" s="47"/>
      <c r="O20" s="47"/>
      <c r="P20" s="47"/>
      <c r="Q20" s="47"/>
      <c r="R20" s="47"/>
      <c r="S20" s="47"/>
    </row>
    <row r="21" spans="2:19" ht="18.75" customHeight="1">
      <c r="B21" s="4">
        <v>7</v>
      </c>
      <c r="C21" s="44" t="s">
        <v>5</v>
      </c>
      <c r="D21" s="44"/>
      <c r="E21" s="44"/>
      <c r="F21" s="44"/>
      <c r="G21" s="44"/>
      <c r="H21" s="25">
        <f>MODE(marineropinto)</f>
        <v>4</v>
      </c>
      <c r="I21" s="47" t="s">
        <v>33</v>
      </c>
      <c r="J21" s="47"/>
      <c r="K21" s="47"/>
      <c r="L21" s="47"/>
      <c r="M21" s="47"/>
      <c r="N21" s="47"/>
      <c r="O21" s="47"/>
      <c r="P21" s="47"/>
      <c r="Q21" s="47"/>
      <c r="R21" s="47"/>
      <c r="S21" s="47"/>
    </row>
    <row r="22" spans="2:19" ht="18.75" customHeight="1">
      <c r="B22" s="4">
        <v>8</v>
      </c>
      <c r="C22" s="45" t="s">
        <v>3</v>
      </c>
      <c r="D22" s="45"/>
      <c r="E22" s="45"/>
      <c r="F22" s="45"/>
      <c r="G22" s="45"/>
      <c r="H22" s="49">
        <f>AVERAGE(marineropinto)</f>
        <v>6.208333333333333</v>
      </c>
      <c r="I22" s="47" t="s">
        <v>34</v>
      </c>
      <c r="J22" s="47"/>
      <c r="K22" s="47"/>
      <c r="L22" s="47"/>
      <c r="M22" s="47"/>
      <c r="N22" s="47"/>
      <c r="O22" s="47"/>
      <c r="P22" s="47"/>
      <c r="Q22" s="47"/>
      <c r="R22" s="47"/>
      <c r="S22" s="47"/>
    </row>
    <row r="24" spans="2:19">
      <c r="D24" s="24" t="s">
        <v>25</v>
      </c>
      <c r="E24" s="24" t="s">
        <v>24</v>
      </c>
      <c r="F24" s="24" t="s">
        <v>26</v>
      </c>
      <c r="G24" s="24" t="s">
        <v>27</v>
      </c>
      <c r="H24" s="24" t="s">
        <v>28</v>
      </c>
    </row>
    <row r="25" spans="2:19">
      <c r="D25" s="24">
        <v>4</v>
      </c>
      <c r="E25" s="24">
        <f>COUNTIF(marineropinto,D25)</f>
        <v>12</v>
      </c>
      <c r="F25" s="24">
        <f>E25</f>
        <v>12</v>
      </c>
      <c r="G25" s="28">
        <f>E25/$E$31</f>
        <v>0.25</v>
      </c>
      <c r="H25" s="28">
        <f>F25/$F$30</f>
        <v>0.25</v>
      </c>
    </row>
    <row r="26" spans="2:19">
      <c r="D26" s="24">
        <v>5</v>
      </c>
      <c r="E26" s="40">
        <f>COUNTIF(marineropinto,D26)</f>
        <v>6</v>
      </c>
      <c r="F26" s="24">
        <f>F25+E26</f>
        <v>18</v>
      </c>
      <c r="G26" s="42">
        <f>E26/$E$31</f>
        <v>0.125</v>
      </c>
      <c r="H26" s="28">
        <f>F26/$F$30</f>
        <v>0.375</v>
      </c>
    </row>
    <row r="27" spans="2:19">
      <c r="D27" s="24">
        <v>6</v>
      </c>
      <c r="E27" s="24">
        <f>COUNTIF(marineropinto,D27)</f>
        <v>10</v>
      </c>
      <c r="F27" s="41">
        <f t="shared" ref="F27:F30" si="0">F26+E27</f>
        <v>28</v>
      </c>
      <c r="G27" s="28">
        <f>E27/$E$31</f>
        <v>0.20833333333333334</v>
      </c>
      <c r="H27" s="43">
        <f>F27/$F$30</f>
        <v>0.58333333333333337</v>
      </c>
    </row>
    <row r="28" spans="2:19">
      <c r="D28" s="24">
        <v>7</v>
      </c>
      <c r="E28" s="24">
        <f>COUNTIF(marineropinto,D28)</f>
        <v>8</v>
      </c>
      <c r="F28" s="24">
        <f t="shared" si="0"/>
        <v>36</v>
      </c>
      <c r="G28" s="28">
        <f>E28/$E$31</f>
        <v>0.16666666666666666</v>
      </c>
      <c r="H28" s="28">
        <f>F28/$F$30</f>
        <v>0.75</v>
      </c>
    </row>
    <row r="29" spans="2:19">
      <c r="D29" s="24">
        <v>8</v>
      </c>
      <c r="E29" s="24">
        <f>COUNTIF(marineropinto,D29)</f>
        <v>4</v>
      </c>
      <c r="F29" s="24">
        <f t="shared" si="0"/>
        <v>40</v>
      </c>
      <c r="G29" s="28">
        <f>E29/$E$31</f>
        <v>8.3333333333333329E-2</v>
      </c>
      <c r="H29" s="28">
        <f>F29/$F$30</f>
        <v>0.83333333333333337</v>
      </c>
    </row>
    <row r="30" spans="2:19">
      <c r="D30" s="24">
        <v>9</v>
      </c>
      <c r="E30" s="24">
        <f>COUNTIF(marineropinto,D30)</f>
        <v>8</v>
      </c>
      <c r="F30" s="27">
        <f t="shared" si="0"/>
        <v>48</v>
      </c>
      <c r="G30" s="28">
        <f>E30/$E$31</f>
        <v>0.16666666666666666</v>
      </c>
      <c r="H30" s="29">
        <f>F30/$F$30</f>
        <v>1</v>
      </c>
    </row>
    <row r="31" spans="2:19">
      <c r="E31" s="26">
        <f>SUM(E25:E30)</f>
        <v>48</v>
      </c>
    </row>
  </sheetData>
  <mergeCells count="10">
    <mergeCell ref="I20:S20"/>
    <mergeCell ref="I22:S22"/>
    <mergeCell ref="I21:S21"/>
    <mergeCell ref="C20:G20"/>
    <mergeCell ref="C21:G21"/>
    <mergeCell ref="C22:G22"/>
    <mergeCell ref="E17:S17"/>
    <mergeCell ref="E16:S16"/>
    <mergeCell ref="E18:S18"/>
    <mergeCell ref="E19:S19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L23"/>
  <sheetViews>
    <sheetView tabSelected="1" zoomScale="60" zoomScaleNormal="60" workbookViewId="0">
      <selection activeCell="J12" sqref="J12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11</v>
      </c>
      <c r="C6" s="8" t="s">
        <v>12</v>
      </c>
      <c r="D6" s="8" t="s">
        <v>13</v>
      </c>
      <c r="E6" s="9" t="s">
        <v>23</v>
      </c>
      <c r="F6" s="8" t="s">
        <v>22</v>
      </c>
      <c r="G6" s="8" t="s">
        <v>36</v>
      </c>
    </row>
    <row r="7" spans="1:9" ht="18.75" thickBot="1">
      <c r="B7" s="10">
        <v>0</v>
      </c>
      <c r="C7" s="10">
        <v>8</v>
      </c>
      <c r="D7" s="11">
        <f>C7</f>
        <v>8</v>
      </c>
      <c r="E7" s="51">
        <f>C7/$C$12</f>
        <v>0.16</v>
      </c>
      <c r="F7" s="52">
        <f>D7/$D$11</f>
        <v>0.16</v>
      </c>
      <c r="G7" s="60">
        <f>B7*C7</f>
        <v>0</v>
      </c>
    </row>
    <row r="8" spans="1:9" ht="18.75" thickBot="1">
      <c r="B8" s="12">
        <v>1</v>
      </c>
      <c r="C8" s="12">
        <v>14</v>
      </c>
      <c r="D8" s="13">
        <f>D7+C8</f>
        <v>22</v>
      </c>
      <c r="E8" s="53">
        <f t="shared" ref="E8:E11" si="0">C8/$C$12</f>
        <v>0.28000000000000003</v>
      </c>
      <c r="F8" s="52">
        <f t="shared" ref="F8:F11" si="1">D8/$D$11</f>
        <v>0.44</v>
      </c>
      <c r="G8" s="60">
        <f t="shared" ref="G8:G11" si="2">B8*C8</f>
        <v>14</v>
      </c>
    </row>
    <row r="9" spans="1:9" ht="18.75" thickBot="1">
      <c r="B9" s="12">
        <v>2</v>
      </c>
      <c r="C9" s="12">
        <v>20</v>
      </c>
      <c r="D9" s="54">
        <f t="shared" ref="D9:D11" si="3">D8+C9</f>
        <v>42</v>
      </c>
      <c r="E9" s="51">
        <f t="shared" si="0"/>
        <v>0.4</v>
      </c>
      <c r="F9" s="58">
        <f t="shared" si="1"/>
        <v>0.84</v>
      </c>
      <c r="G9" s="60">
        <f t="shared" si="2"/>
        <v>40</v>
      </c>
    </row>
    <row r="10" spans="1:9" ht="18.75" thickBot="1">
      <c r="B10" s="12">
        <v>3</v>
      </c>
      <c r="C10" s="55">
        <v>5</v>
      </c>
      <c r="D10" s="13">
        <f t="shared" si="3"/>
        <v>47</v>
      </c>
      <c r="E10" s="51">
        <f t="shared" si="0"/>
        <v>0.1</v>
      </c>
      <c r="F10" s="52">
        <f t="shared" si="1"/>
        <v>0.94</v>
      </c>
      <c r="G10" s="60">
        <f t="shared" si="2"/>
        <v>15</v>
      </c>
    </row>
    <row r="11" spans="1:9" ht="18.75" thickBot="1">
      <c r="B11" s="14">
        <v>4</v>
      </c>
      <c r="C11" s="14">
        <v>3</v>
      </c>
      <c r="D11" s="13">
        <f t="shared" si="3"/>
        <v>50</v>
      </c>
      <c r="E11" s="51">
        <f t="shared" si="0"/>
        <v>0.06</v>
      </c>
      <c r="F11" s="52">
        <f t="shared" si="1"/>
        <v>1</v>
      </c>
      <c r="G11" s="60">
        <f t="shared" si="2"/>
        <v>12</v>
      </c>
      <c r="H11" s="1"/>
    </row>
    <row r="12" spans="1:9" ht="18.75" thickBot="1">
      <c r="B12" s="15"/>
      <c r="C12" s="50">
        <f>D11</f>
        <v>50</v>
      </c>
      <c r="D12" s="16"/>
      <c r="E12" s="16"/>
      <c r="F12" s="16"/>
      <c r="G12" s="61">
        <f>SUM(G7:G11)</f>
        <v>81</v>
      </c>
      <c r="H12" s="1"/>
    </row>
    <row r="13" spans="1:9" ht="18">
      <c r="B13" s="15"/>
      <c r="C13" s="15"/>
      <c r="D13" s="16"/>
      <c r="E13" s="16"/>
      <c r="F13" s="16"/>
      <c r="H13" s="1"/>
    </row>
    <row r="14" spans="1:9">
      <c r="C14" s="17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19">
        <v>1</v>
      </c>
      <c r="B16" s="18" t="s">
        <v>14</v>
      </c>
      <c r="C16" s="20"/>
      <c r="D16" s="20"/>
      <c r="E16" s="20"/>
      <c r="F16" s="20"/>
      <c r="G16" s="21"/>
      <c r="H16" s="6"/>
      <c r="I16" s="6"/>
    </row>
    <row r="17" spans="1:12" ht="21">
      <c r="A17" s="19">
        <v>2</v>
      </c>
      <c r="B17" s="56" t="s">
        <v>15</v>
      </c>
      <c r="C17" s="6"/>
      <c r="D17" s="59" t="s">
        <v>38</v>
      </c>
      <c r="E17" s="59"/>
      <c r="F17" s="59"/>
      <c r="G17" s="59"/>
      <c r="H17" s="59"/>
      <c r="I17" s="59"/>
      <c r="J17" s="59"/>
      <c r="K17" s="59"/>
      <c r="L17" s="59"/>
    </row>
    <row r="18" spans="1:12" ht="18.75">
      <c r="A18" s="19">
        <v>3</v>
      </c>
      <c r="B18" s="57" t="s">
        <v>16</v>
      </c>
      <c r="C18" s="6"/>
      <c r="D18" s="59" t="s">
        <v>39</v>
      </c>
      <c r="E18" s="59"/>
      <c r="F18" s="59"/>
      <c r="G18" s="59"/>
      <c r="H18" s="59"/>
      <c r="I18" s="59"/>
      <c r="J18" s="59"/>
      <c r="K18" s="59"/>
      <c r="L18" s="59"/>
    </row>
    <row r="19" spans="1:12" ht="21">
      <c r="A19" s="19">
        <v>4</v>
      </c>
      <c r="B19" s="30" t="s">
        <v>17</v>
      </c>
      <c r="C19" s="6"/>
      <c r="D19" s="59"/>
      <c r="E19" s="59"/>
      <c r="F19" s="59"/>
      <c r="G19" s="59"/>
      <c r="H19" s="59"/>
      <c r="I19" s="59"/>
      <c r="J19" s="59"/>
      <c r="K19" s="59"/>
      <c r="L19" s="59"/>
    </row>
    <row r="20" spans="1:12" ht="21">
      <c r="A20" s="19">
        <v>5</v>
      </c>
      <c r="B20" s="37" t="s">
        <v>18</v>
      </c>
      <c r="C20" s="6"/>
      <c r="D20" s="59"/>
      <c r="E20" s="59"/>
      <c r="F20" s="59"/>
      <c r="G20" s="59"/>
      <c r="H20" s="59"/>
      <c r="I20" s="59"/>
      <c r="J20" s="59"/>
      <c r="K20" s="59"/>
      <c r="L20" s="59"/>
    </row>
    <row r="21" spans="1:12" ht="18.75">
      <c r="A21" s="19">
        <v>6</v>
      </c>
      <c r="B21" s="5" t="s">
        <v>19</v>
      </c>
      <c r="E21" s="48">
        <f>G12/C12</f>
        <v>1.62</v>
      </c>
      <c r="F21" s="47"/>
      <c r="G21" s="47"/>
      <c r="H21" s="47"/>
      <c r="I21" s="47"/>
      <c r="J21" s="47"/>
      <c r="K21" s="47"/>
      <c r="L21" s="47"/>
    </row>
    <row r="22" spans="1:12" ht="18.75">
      <c r="A22" s="19">
        <v>7</v>
      </c>
      <c r="B22" s="5" t="s">
        <v>20</v>
      </c>
      <c r="E22" s="25">
        <v>2</v>
      </c>
      <c r="F22" s="47" t="s">
        <v>37</v>
      </c>
      <c r="G22" s="47"/>
      <c r="H22" s="47"/>
      <c r="I22" s="47"/>
      <c r="J22" s="47"/>
      <c r="K22" s="47"/>
      <c r="L22" s="47"/>
    </row>
    <row r="23" spans="1:12" ht="18.75">
      <c r="A23" s="19">
        <v>8</v>
      </c>
      <c r="B23" s="5" t="s">
        <v>21</v>
      </c>
      <c r="E23" s="25">
        <v>2</v>
      </c>
      <c r="F23" s="47"/>
      <c r="G23" s="47"/>
      <c r="H23" s="47"/>
      <c r="I23" s="47"/>
      <c r="J23" s="47"/>
      <c r="K23" s="47"/>
      <c r="L23" s="47"/>
    </row>
  </sheetData>
  <mergeCells count="7">
    <mergeCell ref="F22:L22"/>
    <mergeCell ref="F23:L23"/>
    <mergeCell ref="D19:L19"/>
    <mergeCell ref="D18:L18"/>
    <mergeCell ref="D17:L17"/>
    <mergeCell ref="D20:L20"/>
    <mergeCell ref="F21:L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marineropinto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2023-05-10T16:22:30Z</dcterms:modified>
</cp:coreProperties>
</file>