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2"/>
  </bookViews>
  <sheets>
    <sheet name="Actividad 1" sheetId="1" r:id="rId1"/>
    <sheet name="Actividad 2" sheetId="2" r:id="rId2"/>
    <sheet name="Actividad 3" sheetId="3" r:id="rId3"/>
  </sheet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8" i="3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M8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K7"/>
  <c r="K15"/>
  <c r="K25"/>
  <c r="K23"/>
  <c r="K19"/>
  <c r="L8"/>
  <c r="L9"/>
  <c r="L10"/>
  <c r="L11"/>
  <c r="L12"/>
  <c r="L13"/>
  <c r="L14"/>
  <c r="L15"/>
  <c r="L16"/>
  <c r="L17"/>
  <c r="L18"/>
  <c r="L19"/>
  <c r="L20"/>
  <c r="L21"/>
  <c r="L22"/>
  <c r="L23"/>
  <c r="L24"/>
  <c r="L25"/>
  <c r="L7"/>
  <c r="K30" i="2"/>
  <c r="K31"/>
  <c r="K32"/>
  <c r="K33"/>
  <c r="K34"/>
  <c r="K35"/>
  <c r="K36"/>
  <c r="K29"/>
  <c r="H28" i="1"/>
  <c r="H29"/>
  <c r="H30"/>
  <c r="H31"/>
  <c r="H32"/>
  <c r="H33"/>
  <c r="H34"/>
  <c r="H27"/>
  <c r="J30" i="2"/>
  <c r="J31"/>
  <c r="J32"/>
  <c r="J33"/>
  <c r="J34"/>
  <c r="J35"/>
  <c r="J36"/>
  <c r="J29"/>
  <c r="I30"/>
  <c r="I31"/>
  <c r="I32"/>
  <c r="I33"/>
  <c r="I34"/>
  <c r="I35"/>
  <c r="I36"/>
  <c r="I29"/>
  <c r="H30"/>
  <c r="H31"/>
  <c r="H32"/>
  <c r="H33"/>
  <c r="H34"/>
  <c r="H35"/>
  <c r="H36"/>
  <c r="H29"/>
  <c r="I8" i="3"/>
  <c r="I9"/>
  <c r="I10"/>
  <c r="I11"/>
  <c r="I12"/>
  <c r="I13"/>
  <c r="I14"/>
  <c r="I15"/>
  <c r="I16"/>
  <c r="I17"/>
  <c r="I18"/>
  <c r="I19"/>
  <c r="I20"/>
  <c r="I21"/>
  <c r="I22"/>
  <c r="I23"/>
  <c r="I24"/>
  <c r="I25"/>
  <c r="I7"/>
</calcChain>
</file>

<file path=xl/sharedStrings.xml><?xml version="1.0" encoding="utf-8"?>
<sst xmlns="http://schemas.openxmlformats.org/spreadsheetml/2006/main" count="129" uniqueCount="85">
  <si>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</si>
  <si>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</si>
  <si>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</si>
  <si>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</si>
  <si>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</si>
  <si>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</si>
  <si>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</si>
  <si>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</si>
  <si>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</si>
  <si>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</si>
  <si>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</si>
  <si>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</si>
  <si>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</si>
  <si>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</si>
  <si>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</si>
  <si>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</si>
  <si>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</si>
  <si>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</si>
  <si>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</si>
  <si>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</si>
  <si>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</si>
  <si>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</si>
  <si>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</si>
  <si>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</si>
  <si>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</si>
  <si>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</si>
  <si>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</si>
  <si>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</si>
  <si>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</si>
  <si>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</si>
  <si>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FONASA</t>
  </si>
  <si>
    <t>ISAPRE</t>
  </si>
  <si>
    <t>AFP</t>
  </si>
  <si>
    <t>NOMBRE</t>
  </si>
  <si>
    <t>TIPO DE SALUD</t>
  </si>
  <si>
    <t>TRIENIOS</t>
  </si>
  <si>
    <t>SUELDO BASE</t>
  </si>
  <si>
    <t>SUELDO BRUTO</t>
  </si>
  <si>
    <t>DESCUENTO DE SALUD</t>
  </si>
  <si>
    <t>SUELDO LÍQUIDO</t>
  </si>
  <si>
    <t>1) El Sueldo Bruto = Sueldo base + 10% aumento por cada trienio</t>
  </si>
  <si>
    <t>2) Descuento por salud es de un 7% si es FONASA y de un 8% si es ISAPRE, sobre sueldo BRUTO</t>
  </si>
  <si>
    <t>3) AFP corre a un 12% pudiendo aumentar en cualquier momento.</t>
  </si>
  <si>
    <t>4) Sueldo Líquido = Sueldo Bruto - Salud - AFP</t>
  </si>
  <si>
    <t>4) Dar formato a la Tabla según el modelo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</si>
  <si>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</si>
  <si>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</si>
  <si>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</si>
  <si>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</si>
  <si>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</si>
  <si>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</si>
  <si>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</si>
  <si>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</si>
  <si>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</si>
  <si>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</si>
  <si>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</si>
  <si>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</si>
  <si>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</si>
  <si>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</si>
  <si>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</si>
  <si>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</si>
  <si>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</si>
  <si>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</si>
  <si>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</si>
  <si>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</si>
  <si>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</si>
  <si>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</si>
  <si>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</si>
  <si>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</si>
  <si>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</si>
  <si>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</si>
  <si>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5. SI EL PROMEDIO ES MAYOR O IGUAL  QUE 8,0 EL ESTUDIANTE ESTÁ EXIMIDO, usando el Si condicional (columna J)</t>
  </si>
  <si>
    <t>6. OBTENGA LA NOTA FINAL USANDO EL 60% PARA EL PROMEDIO Y 40% LA NOTA EXAMEN (CELDA FIJA)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</si>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</sst>
</file>

<file path=xl/styles.xml><?xml version="1.0" encoding="utf-8"?>
<styleSheet xmlns="http://schemas.openxmlformats.org/spreadsheetml/2006/main">
  <numFmts count="5">
    <numFmt numFmtId="5" formatCode="&quot;$&quot;\ #,##0;\-&quot;$&quot;\ #,##0"/>
    <numFmt numFmtId="44" formatCode="_-&quot;$&quot;\ * #,##0.00_-;\-&quot;$&quot;\ * #,##0.00_-;_-&quot;$&quot;\ * &quot;-&quot;??_-;_-@_-"/>
    <numFmt numFmtId="164" formatCode="0.0"/>
    <numFmt numFmtId="171" formatCode="[$$-340A]\ #,##0;\-[$$-340A]\ #,##0"/>
    <numFmt numFmtId="177" formatCode="&quot;$&quot;\ #,##0"/>
  </numFmts>
  <fonts count="8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4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44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1" xfId="0" applyFill="1" applyBorder="1"/>
    <xf numFmtId="9" fontId="0" fillId="4" borderId="1" xfId="0" applyNumberFormat="1" applyFill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4" borderId="0" xfId="0" applyFill="1"/>
    <xf numFmtId="0" fontId="4" fillId="4" borderId="0" xfId="0" applyFont="1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3" fillId="2" borderId="0" xfId="0" applyFont="1" applyFill="1" applyAlignment="1">
      <alignment horizontal="center" vertical="center" textRotation="255"/>
    </xf>
    <xf numFmtId="0" fontId="0" fillId="0" borderId="3" xfId="0" applyBorder="1" applyAlignment="1">
      <alignment vertical="center"/>
    </xf>
    <xf numFmtId="164" fontId="0" fillId="0" borderId="3" xfId="0" applyNumberFormat="1" applyBorder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9" fontId="7" fillId="0" borderId="0" xfId="0" applyNumberFormat="1" applyFont="1" applyAlignment="1">
      <alignment horizontal="center" vertical="center"/>
    </xf>
    <xf numFmtId="0" fontId="7" fillId="5" borderId="2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71" fontId="0" fillId="0" borderId="0" xfId="1" applyNumberFormat="1" applyFont="1" applyAlignment="1">
      <alignment horizontal="center" vertical="center"/>
    </xf>
    <xf numFmtId="5" fontId="0" fillId="0" borderId="0" xfId="1" applyNumberFormat="1" applyFont="1" applyAlignment="1">
      <alignment horizontal="center" vertical="center"/>
    </xf>
    <xf numFmtId="171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0" fillId="0" borderId="1" xfId="0" applyBorder="1"/>
    <xf numFmtId="164" fontId="0" fillId="0" borderId="1" xfId="0" applyNumberFormat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4" xfId="0" applyBorder="1"/>
    <xf numFmtId="0" fontId="0" fillId="0" borderId="5" xfId="0" applyBorder="1" applyAlignment="1">
      <alignment horizontal="center" vertical="center"/>
    </xf>
    <xf numFmtId="0" fontId="0" fillId="0" borderId="6" xfId="0" applyBorder="1"/>
    <xf numFmtId="0" fontId="0" fillId="0" borderId="7" xfId="0" applyBorder="1"/>
    <xf numFmtId="164" fontId="0" fillId="0" borderId="7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0" fontId="0" fillId="0" borderId="8" xfId="0" applyBorder="1"/>
    <xf numFmtId="0" fontId="0" fillId="0" borderId="9" xfId="0" applyBorder="1"/>
    <xf numFmtId="164" fontId="0" fillId="0" borderId="9" xfId="0" applyNumberFormat="1" applyBorder="1" applyAlignment="1">
      <alignment horizontal="center" vertical="center"/>
    </xf>
    <xf numFmtId="2" fontId="0" fillId="0" borderId="9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12" xfId="0" applyFont="1" applyBorder="1" applyAlignment="1">
      <alignment horizontal="center"/>
    </xf>
    <xf numFmtId="0" fontId="5" fillId="0" borderId="13" xfId="0" applyFont="1" applyBorder="1" applyAlignment="1">
      <alignment horizontal="center" wrapText="1"/>
    </xf>
  </cellXfs>
  <cellStyles count="2">
    <cellStyle name="Moneda" xfId="1" builtinId="4"/>
    <cellStyle name="Normal" xfId="0" builtinId="0"/>
  </cellStyles>
  <dxfs count="9">
    <dxf>
      <font>
        <color theme="1"/>
      </font>
      <fill>
        <patternFill>
          <bgColor rgb="FFFF0000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auto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rgb="FFFF0000"/>
      </font>
      <fill>
        <patternFill>
          <bgColor theme="0"/>
        </patternFill>
      </fill>
    </dxf>
    <dxf>
      <font>
        <color auto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rgb="FFFF0000"/>
      </font>
      <fill>
        <patternFill>
          <bgColor theme="0"/>
        </patternFill>
      </fill>
    </dxf>
  </dxfs>
  <tableStyles count="0" defaultTableStyle="TableStyleMedium2" defaultPivotStyle="PivotStyleLight16"/>
  <colors>
    <mruColors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8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xmlns="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800100</xdr:colOff>
      <xdr:row>0</xdr:row>
      <xdr:rowOff>190500</xdr:rowOff>
    </xdr:from>
    <xdr:to>
      <xdr:col>11</xdr:col>
      <xdr:colOff>20955</xdr:colOff>
      <xdr:row>16</xdr:row>
      <xdr:rowOff>101600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xmlns="" id="{F2FED54B-6F8E-3A4E-A8DE-5E6C7641D7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25600" y="190500"/>
          <a:ext cx="8509000" cy="31623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workbookViewId="0">
      <selection activeCell="B24" sqref="B24"/>
    </sheetView>
  </sheetViews>
  <sheetFormatPr baseColWidth="10" defaultRowHeight="15.75"/>
  <cols>
    <col min="2" max="2" width="13.875" customWidth="1"/>
    <col min="3" max="3" width="13.625" customWidth="1"/>
    <col min="4" max="4" width="12.375" customWidth="1"/>
    <col min="5" max="5" width="12.5" customWidth="1"/>
    <col min="6" max="6" width="12.125" customWidth="1"/>
    <col min="7" max="7" width="12.5" customWidth="1"/>
    <col min="8" max="8" width="11" customWidth="1"/>
  </cols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12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14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14"/>
      <c r="B4" s="1"/>
      <c r="C4" s="1"/>
      <c r="D4" s="1"/>
      <c r="E4" s="1"/>
      <c r="F4" s="1"/>
      <c r="G4" s="1"/>
      <c r="H4" s="1"/>
      <c r="I4" s="1"/>
      <c r="J4" s="1"/>
      <c r="K4" s="11" t="s">
        <v>1</v>
      </c>
      <c r="L4" s="8"/>
      <c r="M4" s="8"/>
      <c r="N4" s="8"/>
      <c r="O4" s="8"/>
      <c r="P4" s="8"/>
      <c r="Q4" s="8"/>
      <c r="R4" s="8"/>
      <c r="S4" s="8"/>
    </row>
    <row r="5" spans="1:19">
      <c r="A5" s="14"/>
      <c r="B5" s="1"/>
      <c r="C5" s="1"/>
      <c r="D5" s="1"/>
      <c r="E5" s="1"/>
      <c r="F5" s="1"/>
      <c r="G5" s="1"/>
      <c r="H5" s="1"/>
      <c r="I5" s="1"/>
      <c r="J5" s="1"/>
      <c r="K5" s="10" t="s">
        <v>2</v>
      </c>
      <c r="L5" s="8"/>
      <c r="M5" s="8"/>
      <c r="N5" s="8"/>
      <c r="O5" s="8"/>
      <c r="P5" s="8"/>
      <c r="Q5" s="8"/>
      <c r="R5" s="8"/>
      <c r="S5" s="8"/>
    </row>
    <row r="6" spans="1:19">
      <c r="A6" s="14"/>
      <c r="B6" s="1"/>
      <c r="C6" s="1"/>
      <c r="D6" s="1"/>
      <c r="E6" s="1"/>
      <c r="F6" s="1"/>
      <c r="G6" s="1"/>
      <c r="H6" s="1"/>
      <c r="I6" s="1"/>
      <c r="J6" s="1"/>
      <c r="K6" s="10" t="s">
        <v>3</v>
      </c>
      <c r="L6" s="10"/>
      <c r="M6" s="10"/>
      <c r="N6" s="10"/>
      <c r="O6" s="10"/>
      <c r="P6" s="10"/>
      <c r="Q6" s="10"/>
      <c r="R6" s="10"/>
      <c r="S6" s="10"/>
    </row>
    <row r="7" spans="1:19">
      <c r="A7" s="14"/>
      <c r="B7" s="1"/>
      <c r="C7" s="1"/>
      <c r="D7" s="1"/>
      <c r="E7" s="1"/>
      <c r="F7" s="1"/>
      <c r="G7" s="1"/>
      <c r="H7" s="1"/>
      <c r="I7" s="1"/>
      <c r="J7" s="1"/>
      <c r="K7" s="10" t="s">
        <v>4</v>
      </c>
      <c r="L7" s="10"/>
      <c r="M7" s="10"/>
      <c r="N7" s="10"/>
      <c r="O7" s="10"/>
      <c r="P7" s="10"/>
      <c r="Q7" s="10"/>
      <c r="R7" s="10"/>
      <c r="S7" s="10"/>
    </row>
    <row r="8" spans="1:19">
      <c r="A8" s="14"/>
      <c r="B8" s="1"/>
      <c r="C8" s="1"/>
      <c r="D8" s="1"/>
      <c r="E8" s="1"/>
      <c r="F8" s="1"/>
      <c r="G8" s="1"/>
      <c r="H8" s="1"/>
      <c r="I8" s="1"/>
      <c r="J8" s="1"/>
      <c r="K8" s="10" t="s">
        <v>5</v>
      </c>
      <c r="L8" s="10"/>
      <c r="M8" s="10"/>
      <c r="N8" s="10"/>
      <c r="O8" s="10"/>
      <c r="P8" s="10"/>
      <c r="Q8" s="10"/>
      <c r="R8" s="10"/>
      <c r="S8" s="10"/>
    </row>
    <row r="9" spans="1:19">
      <c r="A9" s="14"/>
      <c r="B9" s="1"/>
      <c r="C9" s="1"/>
      <c r="D9" s="1"/>
      <c r="E9" s="1"/>
      <c r="F9" s="1"/>
      <c r="G9" s="1"/>
      <c r="H9" s="1"/>
      <c r="I9" s="1"/>
      <c r="J9" s="1"/>
      <c r="K9" s="10" t="s">
        <v>6</v>
      </c>
      <c r="L9" s="10"/>
      <c r="M9" s="10"/>
      <c r="N9" s="10"/>
      <c r="O9" s="10"/>
      <c r="P9" s="10"/>
      <c r="Q9" s="10"/>
      <c r="R9" s="10"/>
      <c r="S9" s="10"/>
    </row>
    <row r="10" spans="1:19">
      <c r="A10" s="14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14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14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14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12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12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12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12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12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 ht="24.95" customHeight="1" thickBot="1">
      <c r="B25" s="7"/>
      <c r="C25" s="7"/>
      <c r="D25" s="19">
        <v>0.35</v>
      </c>
      <c r="E25" s="19">
        <v>0.25</v>
      </c>
      <c r="F25" s="19">
        <v>0.1</v>
      </c>
      <c r="G25" s="19">
        <v>0.3</v>
      </c>
      <c r="H25" s="7"/>
    </row>
    <row r="26" spans="1:11" ht="30" customHeight="1" thickBot="1">
      <c r="B26" s="20" t="s">
        <v>7</v>
      </c>
      <c r="C26" s="20" t="s">
        <v>8</v>
      </c>
      <c r="D26" s="20" t="s">
        <v>9</v>
      </c>
      <c r="E26" s="20" t="s">
        <v>10</v>
      </c>
      <c r="F26" s="20" t="s">
        <v>11</v>
      </c>
      <c r="G26" s="20" t="s">
        <v>12</v>
      </c>
      <c r="H26" s="20" t="s">
        <v>13</v>
      </c>
    </row>
    <row r="27" spans="1:11" ht="24.95" customHeight="1" thickBot="1">
      <c r="B27" s="16" t="s">
        <v>20</v>
      </c>
      <c r="C27" s="16" t="s">
        <v>21</v>
      </c>
      <c r="D27" s="17">
        <v>8.6999999999999993</v>
      </c>
      <c r="E27" s="17">
        <v>7.8</v>
      </c>
      <c r="F27" s="17">
        <v>6.9</v>
      </c>
      <c r="G27" s="17">
        <v>8.9</v>
      </c>
      <c r="H27" s="18">
        <f>(D27*$D$25+E27*$E$25+F27*$F$25+G27*$G$25)</f>
        <v>8.3550000000000004</v>
      </c>
    </row>
    <row r="28" spans="1:11" ht="24.95" customHeight="1" thickBot="1">
      <c r="B28" s="16" t="s">
        <v>28</v>
      </c>
      <c r="C28" s="16" t="s">
        <v>29</v>
      </c>
      <c r="D28" s="17">
        <v>8.9</v>
      </c>
      <c r="E28" s="17">
        <v>8</v>
      </c>
      <c r="F28" s="17">
        <v>8.9</v>
      </c>
      <c r="G28" s="17">
        <v>6.7</v>
      </c>
      <c r="H28" s="18">
        <f t="shared" ref="H28:H34" si="0">(D28*$D$25+E28*$E$25+F28*$F$25+G28*$G$25)</f>
        <v>8.0150000000000006</v>
      </c>
    </row>
    <row r="29" spans="1:11" ht="24.95" customHeight="1" thickBot="1">
      <c r="B29" s="16" t="s">
        <v>14</v>
      </c>
      <c r="C29" s="16" t="s">
        <v>15</v>
      </c>
      <c r="D29" s="17">
        <v>8</v>
      </c>
      <c r="E29" s="17">
        <v>9.5</v>
      </c>
      <c r="F29" s="17">
        <v>5.8</v>
      </c>
      <c r="G29" s="17">
        <v>7.5</v>
      </c>
      <c r="H29" s="18">
        <f t="shared" si="0"/>
        <v>8.004999999999999</v>
      </c>
    </row>
    <row r="30" spans="1:11" ht="24.95" customHeight="1" thickBot="1">
      <c r="B30" s="16" t="s">
        <v>16</v>
      </c>
      <c r="C30" s="16" t="s">
        <v>17</v>
      </c>
      <c r="D30" s="17">
        <v>5.7</v>
      </c>
      <c r="E30" s="17">
        <v>8.8000000000000007</v>
      </c>
      <c r="F30" s="17">
        <v>6.8</v>
      </c>
      <c r="G30" s="17">
        <v>8.9</v>
      </c>
      <c r="H30" s="18">
        <f t="shared" si="0"/>
        <v>7.5449999999999999</v>
      </c>
    </row>
    <row r="31" spans="1:11" ht="24.95" customHeight="1" thickBot="1">
      <c r="B31" s="16" t="s">
        <v>22</v>
      </c>
      <c r="C31" s="16" t="s">
        <v>23</v>
      </c>
      <c r="D31" s="17">
        <v>5.9</v>
      </c>
      <c r="E31" s="17">
        <v>6.9</v>
      </c>
      <c r="F31" s="17">
        <v>7.9</v>
      </c>
      <c r="G31" s="17">
        <v>7.9</v>
      </c>
      <c r="H31" s="18">
        <f t="shared" si="0"/>
        <v>6.95</v>
      </c>
    </row>
    <row r="32" spans="1:11" ht="24.95" customHeight="1" thickBot="1">
      <c r="B32" s="16" t="s">
        <v>24</v>
      </c>
      <c r="C32" s="16" t="s">
        <v>25</v>
      </c>
      <c r="D32" s="17">
        <v>5.8</v>
      </c>
      <c r="E32" s="17">
        <v>7.9</v>
      </c>
      <c r="F32" s="17">
        <v>8.9</v>
      </c>
      <c r="G32" s="17">
        <v>6.8</v>
      </c>
      <c r="H32" s="18">
        <f t="shared" si="0"/>
        <v>6.9349999999999996</v>
      </c>
    </row>
    <row r="33" spans="2:8" ht="24.95" customHeight="1" thickBot="1">
      <c r="B33" s="16" t="s">
        <v>26</v>
      </c>
      <c r="C33" s="16" t="s">
        <v>27</v>
      </c>
      <c r="D33" s="17">
        <v>7.9</v>
      </c>
      <c r="E33" s="17">
        <v>6.9</v>
      </c>
      <c r="F33" s="17">
        <v>9.6999999999999993</v>
      </c>
      <c r="G33" s="17">
        <v>4.5999999999999996</v>
      </c>
      <c r="H33" s="18">
        <f t="shared" si="0"/>
        <v>6.84</v>
      </c>
    </row>
    <row r="34" spans="2:8" ht="24.95" customHeight="1" thickBot="1">
      <c r="B34" s="16" t="s">
        <v>18</v>
      </c>
      <c r="C34" s="16" t="s">
        <v>19</v>
      </c>
      <c r="D34" s="17">
        <v>6.8</v>
      </c>
      <c r="E34" s="17">
        <v>6.7</v>
      </c>
      <c r="F34" s="17">
        <v>7.8</v>
      </c>
      <c r="G34" s="17">
        <v>5.8</v>
      </c>
      <c r="H34" s="18">
        <f t="shared" si="0"/>
        <v>6.5750000000000002</v>
      </c>
    </row>
    <row r="35" spans="2:8">
      <c r="D35" s="3"/>
      <c r="E35" s="3"/>
      <c r="F35" s="3"/>
      <c r="G35" s="3"/>
    </row>
  </sheetData>
  <sortState ref="B27:H34">
    <sortCondition descending="1" ref="H27"/>
  </sortState>
  <mergeCells count="1">
    <mergeCell ref="A3:A13"/>
  </mergeCells>
  <conditionalFormatting sqref="D27:H34">
    <cfRule type="cellIs" dxfId="8" priority="3" operator="lessThan">
      <formula>6</formula>
    </cfRule>
  </conditionalFormatting>
  <conditionalFormatting sqref="H27:H34">
    <cfRule type="cellIs" dxfId="6" priority="2" operator="greaterThan">
      <formula>8</formula>
    </cfRule>
    <cfRule type="cellIs" dxfId="7" priority="1" operator="greaterThan">
      <formula>8</formula>
    </cfRule>
  </conditionalFormatting>
  <pageMargins left="0.7" right="0.7" top="0.75" bottom="0.75" header="0.3" footer="0.3"/>
  <pageSetup paperSize="9" orientation="portrait" horizontalDpi="200" verticalDpi="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V37"/>
  <sheetViews>
    <sheetView topLeftCell="B10" workbookViewId="0">
      <selection activeCell="L35" sqref="L35"/>
    </sheetView>
  </sheetViews>
  <sheetFormatPr baseColWidth="10" defaultRowHeight="15.75"/>
  <cols>
    <col min="5" max="5" width="11" customWidth="1"/>
    <col min="7" max="7" width="15.625" customWidth="1"/>
    <col min="8" max="8" width="15.75" customWidth="1"/>
    <col min="9" max="9" width="12.25" customWidth="1"/>
    <col min="10" max="10" width="11" customWidth="1"/>
    <col min="11" max="11" width="15.5" customWidth="1"/>
  </cols>
  <sheetData>
    <row r="1" spans="1:22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2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2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1:2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2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8"/>
      <c r="P5" s="8"/>
      <c r="Q5" s="8"/>
      <c r="R5" s="8"/>
      <c r="S5" s="8"/>
      <c r="T5" s="8"/>
      <c r="U5" s="8"/>
      <c r="V5" s="8"/>
    </row>
    <row r="6" spans="1:22">
      <c r="A6" s="15" t="s">
        <v>0</v>
      </c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9" t="s">
        <v>1</v>
      </c>
      <c r="P6" s="8"/>
      <c r="Q6" s="8"/>
      <c r="R6" s="8"/>
      <c r="S6" s="8"/>
      <c r="T6" s="8"/>
      <c r="U6" s="8"/>
      <c r="V6" s="8"/>
    </row>
    <row r="7" spans="1:22">
      <c r="A7" s="15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8"/>
      <c r="P7" s="8"/>
      <c r="Q7" s="8"/>
      <c r="R7" s="8"/>
      <c r="S7" s="8"/>
      <c r="T7" s="8"/>
      <c r="U7" s="8"/>
      <c r="V7" s="8"/>
    </row>
    <row r="8" spans="1:22">
      <c r="A8" s="15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0" t="s">
        <v>40</v>
      </c>
      <c r="P8" s="10"/>
      <c r="Q8" s="10"/>
      <c r="R8" s="10"/>
      <c r="S8" s="10"/>
      <c r="T8" s="10"/>
      <c r="U8" s="10"/>
      <c r="V8" s="8"/>
    </row>
    <row r="9" spans="1:22">
      <c r="A9" s="15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0" t="s">
        <v>41</v>
      </c>
      <c r="P9" s="10"/>
      <c r="Q9" s="10"/>
      <c r="R9" s="10"/>
      <c r="S9" s="10"/>
      <c r="T9" s="10"/>
      <c r="U9" s="10"/>
      <c r="V9" s="8"/>
    </row>
    <row r="10" spans="1:22">
      <c r="A10" s="15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0" t="s">
        <v>42</v>
      </c>
      <c r="P10" s="10"/>
      <c r="Q10" s="10"/>
      <c r="R10" s="10"/>
      <c r="S10" s="10"/>
      <c r="T10" s="10"/>
      <c r="U10" s="10"/>
      <c r="V10" s="8"/>
    </row>
    <row r="11" spans="1:22">
      <c r="A11" s="15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0" t="s">
        <v>43</v>
      </c>
      <c r="P11" s="10"/>
      <c r="Q11" s="10"/>
      <c r="R11" s="10"/>
      <c r="S11" s="10"/>
      <c r="T11" s="10"/>
      <c r="U11" s="10"/>
      <c r="V11" s="8"/>
    </row>
    <row r="12" spans="1:22">
      <c r="A12" s="15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0" t="s">
        <v>44</v>
      </c>
      <c r="P12" s="10"/>
      <c r="Q12" s="10"/>
      <c r="R12" s="10"/>
      <c r="S12" s="10"/>
      <c r="T12" s="10"/>
      <c r="U12" s="10"/>
      <c r="V12" s="8"/>
    </row>
    <row r="13" spans="1:22">
      <c r="A13" s="15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8"/>
      <c r="P13" s="8"/>
      <c r="Q13" s="8"/>
      <c r="R13" s="8"/>
      <c r="S13" s="8"/>
      <c r="T13" s="8"/>
      <c r="U13" s="8"/>
      <c r="V13" s="8"/>
    </row>
    <row r="14" spans="1:22">
      <c r="A14" s="15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22">
      <c r="A15" s="15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22">
      <c r="A16" s="15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4" spans="1:14">
      <c r="F24" s="4" t="s">
        <v>30</v>
      </c>
      <c r="G24" s="5">
        <v>7.0000000000000007E-2</v>
      </c>
      <c r="H24" s="2"/>
    </row>
    <row r="25" spans="1:14">
      <c r="F25" s="4" t="s">
        <v>31</v>
      </c>
      <c r="G25" s="5">
        <v>0.08</v>
      </c>
      <c r="H25" s="2"/>
    </row>
    <row r="26" spans="1:14">
      <c r="F26" s="4" t="s">
        <v>32</v>
      </c>
      <c r="G26" s="5">
        <v>0.12</v>
      </c>
      <c r="H26" s="2"/>
    </row>
    <row r="27" spans="1:14">
      <c r="G27" s="2"/>
      <c r="H27" s="2"/>
    </row>
    <row r="28" spans="1:14" ht="34.5" customHeight="1">
      <c r="C28" s="21" t="s">
        <v>33</v>
      </c>
      <c r="D28" s="21"/>
      <c r="E28" s="22" t="s">
        <v>34</v>
      </c>
      <c r="F28" s="22" t="s">
        <v>35</v>
      </c>
      <c r="G28" s="22" t="s">
        <v>36</v>
      </c>
      <c r="H28" s="22" t="s">
        <v>37</v>
      </c>
      <c r="I28" s="22" t="s">
        <v>38</v>
      </c>
      <c r="J28" s="22" t="s">
        <v>32</v>
      </c>
      <c r="K28" s="22" t="s">
        <v>39</v>
      </c>
    </row>
    <row r="29" spans="1:14" ht="24.95" customHeight="1">
      <c r="C29" s="6" t="s">
        <v>14</v>
      </c>
      <c r="D29" s="6" t="s">
        <v>15</v>
      </c>
      <c r="E29" s="7" t="s">
        <v>30</v>
      </c>
      <c r="F29" s="7">
        <v>2</v>
      </c>
      <c r="G29" s="23">
        <v>680000</v>
      </c>
      <c r="H29" s="23">
        <f>G29+F29*0.1*G29</f>
        <v>816000</v>
      </c>
      <c r="I29" s="25">
        <f>IF(E29="FONASA",H29*$G$24,H29*$G$25)</f>
        <v>57120.000000000007</v>
      </c>
      <c r="J29" s="26">
        <f>H29*$G$26</f>
        <v>97920</v>
      </c>
      <c r="K29" s="26">
        <f>H29-I29-J29</f>
        <v>660960</v>
      </c>
    </row>
    <row r="30" spans="1:14" ht="24.95" customHeight="1">
      <c r="C30" s="6" t="s">
        <v>16</v>
      </c>
      <c r="D30" s="6" t="s">
        <v>17</v>
      </c>
      <c r="E30" s="7" t="s">
        <v>31</v>
      </c>
      <c r="F30" s="7">
        <v>3</v>
      </c>
      <c r="G30" s="23">
        <v>780000</v>
      </c>
      <c r="H30" s="23">
        <f t="shared" ref="H30:H36" si="0">G30+F30*0.1*G30</f>
        <v>1014000</v>
      </c>
      <c r="I30" s="25">
        <f t="shared" ref="I30:I36" si="1">IF(E30="FONASA",H30*$G$24,H30*$G$25)</f>
        <v>81120</v>
      </c>
      <c r="J30" s="26">
        <f t="shared" ref="J30:J36" si="2">H30*$G$26</f>
        <v>121680</v>
      </c>
      <c r="K30" s="26">
        <f t="shared" ref="K30:K36" si="3">H30-I30-J30</f>
        <v>811200</v>
      </c>
    </row>
    <row r="31" spans="1:14" ht="24.95" customHeight="1">
      <c r="C31" s="6" t="s">
        <v>18</v>
      </c>
      <c r="D31" s="6" t="s">
        <v>19</v>
      </c>
      <c r="E31" s="7" t="s">
        <v>31</v>
      </c>
      <c r="F31" s="7">
        <v>1</v>
      </c>
      <c r="G31" s="23">
        <v>1200000</v>
      </c>
      <c r="H31" s="23">
        <f t="shared" si="0"/>
        <v>1320000</v>
      </c>
      <c r="I31" s="25">
        <f t="shared" si="1"/>
        <v>105600</v>
      </c>
      <c r="J31" s="26">
        <f t="shared" si="2"/>
        <v>158400</v>
      </c>
      <c r="K31" s="26">
        <f t="shared" si="3"/>
        <v>1056000</v>
      </c>
    </row>
    <row r="32" spans="1:14" ht="24.95" customHeight="1">
      <c r="C32" s="6" t="s">
        <v>20</v>
      </c>
      <c r="D32" s="6" t="s">
        <v>21</v>
      </c>
      <c r="E32" s="7" t="s">
        <v>30</v>
      </c>
      <c r="F32" s="7">
        <v>3</v>
      </c>
      <c r="G32" s="23">
        <v>890000</v>
      </c>
      <c r="H32" s="23">
        <f t="shared" si="0"/>
        <v>1157000</v>
      </c>
      <c r="I32" s="25">
        <f t="shared" si="1"/>
        <v>80990.000000000015</v>
      </c>
      <c r="J32" s="26">
        <f t="shared" si="2"/>
        <v>138840</v>
      </c>
      <c r="K32" s="26">
        <f t="shared" si="3"/>
        <v>937170</v>
      </c>
    </row>
    <row r="33" spans="3:11" ht="24.95" customHeight="1">
      <c r="C33" s="6" t="s">
        <v>22</v>
      </c>
      <c r="D33" s="6" t="s">
        <v>23</v>
      </c>
      <c r="E33" s="7" t="s">
        <v>30</v>
      </c>
      <c r="F33" s="7">
        <v>2</v>
      </c>
      <c r="G33" s="23">
        <v>680000</v>
      </c>
      <c r="H33" s="23">
        <f t="shared" si="0"/>
        <v>816000</v>
      </c>
      <c r="I33" s="25">
        <f t="shared" si="1"/>
        <v>57120.000000000007</v>
      </c>
      <c r="J33" s="26">
        <f t="shared" si="2"/>
        <v>97920</v>
      </c>
      <c r="K33" s="26">
        <f t="shared" si="3"/>
        <v>660960</v>
      </c>
    </row>
    <row r="34" spans="3:11" ht="24.95" customHeight="1">
      <c r="C34" s="6" t="s">
        <v>24</v>
      </c>
      <c r="D34" s="6" t="s">
        <v>25</v>
      </c>
      <c r="E34" s="7" t="s">
        <v>31</v>
      </c>
      <c r="F34" s="7">
        <v>4</v>
      </c>
      <c r="G34" s="23">
        <v>580000</v>
      </c>
      <c r="H34" s="23">
        <f t="shared" si="0"/>
        <v>812000</v>
      </c>
      <c r="I34" s="25">
        <f t="shared" si="1"/>
        <v>64960</v>
      </c>
      <c r="J34" s="26">
        <f t="shared" si="2"/>
        <v>97440</v>
      </c>
      <c r="K34" s="26">
        <f t="shared" si="3"/>
        <v>649600</v>
      </c>
    </row>
    <row r="35" spans="3:11" ht="24.95" customHeight="1">
      <c r="C35" s="6" t="s">
        <v>26</v>
      </c>
      <c r="D35" s="6" t="s">
        <v>27</v>
      </c>
      <c r="E35" s="7" t="s">
        <v>31</v>
      </c>
      <c r="F35" s="7">
        <v>3</v>
      </c>
      <c r="G35" s="24">
        <v>780000</v>
      </c>
      <c r="H35" s="23">
        <f t="shared" si="0"/>
        <v>1014000</v>
      </c>
      <c r="I35" s="25">
        <f t="shared" si="1"/>
        <v>81120</v>
      </c>
      <c r="J35" s="26">
        <f t="shared" si="2"/>
        <v>121680</v>
      </c>
      <c r="K35" s="26">
        <f t="shared" si="3"/>
        <v>811200</v>
      </c>
    </row>
    <row r="36" spans="3:11" ht="24.95" customHeight="1">
      <c r="C36" s="6" t="s">
        <v>28</v>
      </c>
      <c r="D36" s="6" t="s">
        <v>29</v>
      </c>
      <c r="E36" s="7" t="s">
        <v>31</v>
      </c>
      <c r="F36" s="7">
        <v>5</v>
      </c>
      <c r="G36" s="24">
        <v>890000</v>
      </c>
      <c r="H36" s="23">
        <f t="shared" si="0"/>
        <v>1335000</v>
      </c>
      <c r="I36" s="25">
        <f t="shared" si="1"/>
        <v>106800</v>
      </c>
      <c r="J36" s="26">
        <f t="shared" si="2"/>
        <v>160200</v>
      </c>
      <c r="K36" s="26">
        <f t="shared" si="3"/>
        <v>1068000</v>
      </c>
    </row>
    <row r="37" spans="3:11" ht="24.95" customHeight="1"/>
  </sheetData>
  <mergeCells count="2">
    <mergeCell ref="A6:A16"/>
    <mergeCell ref="C28:D2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4:M33"/>
  <sheetViews>
    <sheetView tabSelected="1" workbookViewId="0">
      <selection activeCell="L7" sqref="L7"/>
    </sheetView>
  </sheetViews>
  <sheetFormatPr baseColWidth="10" defaultRowHeight="15.75"/>
  <sheetData>
    <row r="4" spans="2:13">
      <c r="F4" t="s">
        <v>45</v>
      </c>
      <c r="K4" s="13">
        <v>0.4</v>
      </c>
    </row>
    <row r="5" spans="2:13" ht="16.5" thickBot="1"/>
    <row r="6" spans="2:13" ht="30.75" thickBot="1">
      <c r="B6" s="41" t="s">
        <v>46</v>
      </c>
      <c r="C6" s="42"/>
      <c r="D6" s="42" t="s">
        <v>47</v>
      </c>
      <c r="E6" s="42" t="s">
        <v>48</v>
      </c>
      <c r="F6" s="42" t="s">
        <v>49</v>
      </c>
      <c r="G6" s="42" t="s">
        <v>50</v>
      </c>
      <c r="H6" s="42" t="s">
        <v>51</v>
      </c>
      <c r="I6" s="42" t="s">
        <v>52</v>
      </c>
      <c r="J6" s="42" t="s">
        <v>53</v>
      </c>
      <c r="K6" s="42" t="s">
        <v>54</v>
      </c>
      <c r="L6" s="42" t="s">
        <v>55</v>
      </c>
      <c r="M6" s="43" t="s">
        <v>56</v>
      </c>
    </row>
    <row r="7" spans="2:13">
      <c r="B7" s="36" t="s">
        <v>14</v>
      </c>
      <c r="C7" s="37" t="s">
        <v>15</v>
      </c>
      <c r="D7" s="38">
        <v>10</v>
      </c>
      <c r="E7" s="38">
        <v>8</v>
      </c>
      <c r="F7" s="38">
        <v>10</v>
      </c>
      <c r="G7" s="38">
        <v>7</v>
      </c>
      <c r="H7" s="38">
        <v>5.4</v>
      </c>
      <c r="I7" s="39">
        <f>AVERAGE(D7,E7,F7,G7,H7)</f>
        <v>8.08</v>
      </c>
      <c r="J7" s="38" t="str">
        <f>IF(I7&gt;=8,"EXIMIDO","DA EXAMEN")</f>
        <v>EXIMIDO</v>
      </c>
      <c r="K7" s="38">
        <f>I7</f>
        <v>8.08</v>
      </c>
      <c r="L7" s="39">
        <f>I7*0.6+K7*$K$4</f>
        <v>8.08</v>
      </c>
      <c r="M7" s="40" t="str">
        <f>IF(L7&gt;=6, "APROBADO","REPROBADO")</f>
        <v>APROBADO</v>
      </c>
    </row>
    <row r="8" spans="2:13">
      <c r="B8" s="30" t="s">
        <v>16</v>
      </c>
      <c r="C8" s="27" t="s">
        <v>17</v>
      </c>
      <c r="D8" s="28">
        <v>8</v>
      </c>
      <c r="E8" s="28">
        <v>7</v>
      </c>
      <c r="F8" s="28">
        <v>5.4</v>
      </c>
      <c r="G8" s="28">
        <v>1.5</v>
      </c>
      <c r="H8" s="28">
        <v>5.5</v>
      </c>
      <c r="I8" s="29">
        <f t="shared" ref="I8:I25" si="0">AVERAGE(D8,E8,F8,G8,H8)</f>
        <v>5.4799999999999995</v>
      </c>
      <c r="J8" s="38" t="str">
        <f t="shared" ref="J8:J25" si="1">IF(I8&gt;=8,"EXIMIDO","DA EXAMEN")</f>
        <v>DA EXAMEN</v>
      </c>
      <c r="K8" s="28">
        <v>8.4</v>
      </c>
      <c r="L8" s="29">
        <f t="shared" ref="L8:L25" si="2">I8*0.6+K8*$K$4</f>
        <v>6.6479999999999997</v>
      </c>
      <c r="M8" s="31" t="str">
        <f t="shared" ref="M8:M25" si="3">IF(L8&gt;=6, "APROBADO","REPROBADO")</f>
        <v>APROBADO</v>
      </c>
    </row>
    <row r="9" spans="2:13">
      <c r="B9" s="30" t="s">
        <v>18</v>
      </c>
      <c r="C9" s="27" t="s">
        <v>19</v>
      </c>
      <c r="D9" s="28">
        <v>7.5</v>
      </c>
      <c r="E9" s="28">
        <v>6</v>
      </c>
      <c r="F9" s="28">
        <v>10</v>
      </c>
      <c r="G9" s="28">
        <v>5.4</v>
      </c>
      <c r="H9" s="28">
        <v>6</v>
      </c>
      <c r="I9" s="29">
        <f t="shared" si="0"/>
        <v>6.9799999999999995</v>
      </c>
      <c r="J9" s="38" t="str">
        <f t="shared" si="1"/>
        <v>DA EXAMEN</v>
      </c>
      <c r="K9" s="28">
        <v>9</v>
      </c>
      <c r="L9" s="29">
        <f t="shared" si="2"/>
        <v>7.7880000000000003</v>
      </c>
      <c r="M9" s="31" t="str">
        <f t="shared" si="3"/>
        <v>APROBADO</v>
      </c>
    </row>
    <row r="10" spans="2:13">
      <c r="B10" s="30" t="s">
        <v>20</v>
      </c>
      <c r="C10" s="27" t="s">
        <v>21</v>
      </c>
      <c r="D10" s="28">
        <v>7</v>
      </c>
      <c r="E10" s="28">
        <v>7.2</v>
      </c>
      <c r="F10" s="28">
        <v>8</v>
      </c>
      <c r="G10" s="28">
        <v>8.9</v>
      </c>
      <c r="H10" s="28">
        <v>3.4</v>
      </c>
      <c r="I10" s="29">
        <f t="shared" si="0"/>
        <v>6.9</v>
      </c>
      <c r="J10" s="38" t="str">
        <f t="shared" si="1"/>
        <v>DA EXAMEN</v>
      </c>
      <c r="K10" s="28">
        <v>7.5</v>
      </c>
      <c r="L10" s="29">
        <f t="shared" si="2"/>
        <v>7.14</v>
      </c>
      <c r="M10" s="31" t="str">
        <f t="shared" si="3"/>
        <v>APROBADO</v>
      </c>
    </row>
    <row r="11" spans="2:13">
      <c r="B11" s="30" t="s">
        <v>22</v>
      </c>
      <c r="C11" s="27" t="s">
        <v>23</v>
      </c>
      <c r="D11" s="28">
        <v>6.8</v>
      </c>
      <c r="E11" s="28">
        <v>6</v>
      </c>
      <c r="F11" s="28">
        <v>5.4</v>
      </c>
      <c r="G11" s="28">
        <v>7</v>
      </c>
      <c r="H11" s="28">
        <v>10</v>
      </c>
      <c r="I11" s="29">
        <f t="shared" si="0"/>
        <v>7.0400000000000009</v>
      </c>
      <c r="J11" s="38" t="str">
        <f t="shared" si="1"/>
        <v>DA EXAMEN</v>
      </c>
      <c r="K11" s="28">
        <v>8.1999999999999993</v>
      </c>
      <c r="L11" s="29">
        <f t="shared" si="2"/>
        <v>7.5039999999999996</v>
      </c>
      <c r="M11" s="31" t="str">
        <f t="shared" si="3"/>
        <v>APROBADO</v>
      </c>
    </row>
    <row r="12" spans="2:13">
      <c r="B12" s="30" t="s">
        <v>24</v>
      </c>
      <c r="C12" s="27" t="s">
        <v>25</v>
      </c>
      <c r="D12" s="28">
        <v>6.6</v>
      </c>
      <c r="E12" s="28">
        <v>5.5</v>
      </c>
      <c r="F12" s="28">
        <v>8</v>
      </c>
      <c r="G12" s="28">
        <v>10</v>
      </c>
      <c r="H12" s="28">
        <v>8</v>
      </c>
      <c r="I12" s="29">
        <f t="shared" si="0"/>
        <v>7.62</v>
      </c>
      <c r="J12" s="38" t="str">
        <f t="shared" si="1"/>
        <v>DA EXAMEN</v>
      </c>
      <c r="K12" s="28">
        <v>9.5</v>
      </c>
      <c r="L12" s="29">
        <f t="shared" si="2"/>
        <v>8.3719999999999999</v>
      </c>
      <c r="M12" s="31" t="str">
        <f t="shared" si="3"/>
        <v>APROBADO</v>
      </c>
    </row>
    <row r="13" spans="2:13">
      <c r="B13" s="30" t="s">
        <v>26</v>
      </c>
      <c r="C13" s="27" t="s">
        <v>27</v>
      </c>
      <c r="D13" s="28">
        <v>7</v>
      </c>
      <c r="E13" s="28">
        <v>3.4</v>
      </c>
      <c r="F13" s="28">
        <v>7.6</v>
      </c>
      <c r="G13" s="28">
        <v>8</v>
      </c>
      <c r="H13" s="28">
        <v>7.6</v>
      </c>
      <c r="I13" s="29">
        <f t="shared" si="0"/>
        <v>6.7200000000000006</v>
      </c>
      <c r="J13" s="38" t="str">
        <f t="shared" si="1"/>
        <v>DA EXAMEN</v>
      </c>
      <c r="K13" s="28">
        <v>8.5</v>
      </c>
      <c r="L13" s="29">
        <f t="shared" si="2"/>
        <v>7.4320000000000004</v>
      </c>
      <c r="M13" s="31" t="str">
        <f t="shared" si="3"/>
        <v>APROBADO</v>
      </c>
    </row>
    <row r="14" spans="2:13">
      <c r="B14" s="30" t="s">
        <v>28</v>
      </c>
      <c r="C14" s="27" t="s">
        <v>29</v>
      </c>
      <c r="D14" s="28">
        <v>5</v>
      </c>
      <c r="E14" s="28">
        <v>5.6</v>
      </c>
      <c r="F14" s="28">
        <v>7.7</v>
      </c>
      <c r="G14" s="28">
        <v>7.5</v>
      </c>
      <c r="H14" s="28">
        <v>7.7</v>
      </c>
      <c r="I14" s="29">
        <f t="shared" si="0"/>
        <v>6.7</v>
      </c>
      <c r="J14" s="38" t="str">
        <f t="shared" si="1"/>
        <v>DA EXAMEN</v>
      </c>
      <c r="K14" s="28">
        <v>8.4</v>
      </c>
      <c r="L14" s="29">
        <f t="shared" si="2"/>
        <v>7.38</v>
      </c>
      <c r="M14" s="31" t="str">
        <f t="shared" si="3"/>
        <v>APROBADO</v>
      </c>
    </row>
    <row r="15" spans="2:13">
      <c r="B15" s="30" t="s">
        <v>74</v>
      </c>
      <c r="C15" s="27" t="s">
        <v>57</v>
      </c>
      <c r="D15" s="28">
        <v>5.3</v>
      </c>
      <c r="E15" s="28">
        <v>10</v>
      </c>
      <c r="F15" s="28">
        <v>9.8000000000000007</v>
      </c>
      <c r="G15" s="28">
        <v>7</v>
      </c>
      <c r="H15" s="28">
        <v>9.8000000000000007</v>
      </c>
      <c r="I15" s="29">
        <f t="shared" si="0"/>
        <v>8.3800000000000008</v>
      </c>
      <c r="J15" s="38" t="str">
        <f t="shared" si="1"/>
        <v>EXIMIDO</v>
      </c>
      <c r="K15" s="28">
        <f>I15</f>
        <v>8.3800000000000008</v>
      </c>
      <c r="L15" s="29">
        <f t="shared" si="2"/>
        <v>8.3800000000000008</v>
      </c>
      <c r="M15" s="31" t="str">
        <f t="shared" si="3"/>
        <v>APROBADO</v>
      </c>
    </row>
    <row r="16" spans="2:13">
      <c r="B16" s="30" t="s">
        <v>75</v>
      </c>
      <c r="C16" s="27" t="s">
        <v>58</v>
      </c>
      <c r="D16" s="28">
        <v>8</v>
      </c>
      <c r="E16" s="28">
        <v>5.6</v>
      </c>
      <c r="F16" s="28">
        <v>9.6999999999999993</v>
      </c>
      <c r="G16" s="28">
        <v>6.8</v>
      </c>
      <c r="H16" s="28">
        <v>9.6999999999999993</v>
      </c>
      <c r="I16" s="29">
        <f t="shared" si="0"/>
        <v>7.9599999999999991</v>
      </c>
      <c r="J16" s="38" t="str">
        <f t="shared" si="1"/>
        <v>DA EXAMEN</v>
      </c>
      <c r="K16" s="28">
        <v>7.9</v>
      </c>
      <c r="L16" s="29">
        <f t="shared" si="2"/>
        <v>7.9359999999999991</v>
      </c>
      <c r="M16" s="31" t="str">
        <f t="shared" si="3"/>
        <v>APROBADO</v>
      </c>
    </row>
    <row r="17" spans="2:13">
      <c r="B17" s="30" t="s">
        <v>76</v>
      </c>
      <c r="C17" s="27" t="s">
        <v>59</v>
      </c>
      <c r="D17" s="28">
        <v>9.5</v>
      </c>
      <c r="E17" s="28">
        <v>5.4</v>
      </c>
      <c r="F17" s="28">
        <v>4.5</v>
      </c>
      <c r="G17" s="28">
        <v>6.6</v>
      </c>
      <c r="H17" s="28">
        <v>4.5</v>
      </c>
      <c r="I17" s="29">
        <f t="shared" si="0"/>
        <v>6.1</v>
      </c>
      <c r="J17" s="38" t="str">
        <f t="shared" si="1"/>
        <v>DA EXAMEN</v>
      </c>
      <c r="K17" s="28">
        <v>8.9</v>
      </c>
      <c r="L17" s="29">
        <f t="shared" si="2"/>
        <v>7.2200000000000006</v>
      </c>
      <c r="M17" s="31" t="str">
        <f t="shared" si="3"/>
        <v>APROBADO</v>
      </c>
    </row>
    <row r="18" spans="2:13">
      <c r="B18" s="30" t="s">
        <v>77</v>
      </c>
      <c r="C18" s="27" t="s">
        <v>60</v>
      </c>
      <c r="D18" s="28">
        <v>1.7</v>
      </c>
      <c r="E18" s="28">
        <v>3.4</v>
      </c>
      <c r="F18" s="28">
        <v>5.6</v>
      </c>
      <c r="G18" s="28">
        <v>7</v>
      </c>
      <c r="H18" s="28">
        <v>5.6</v>
      </c>
      <c r="I18" s="29">
        <f t="shared" si="0"/>
        <v>4.6599999999999993</v>
      </c>
      <c r="J18" s="38" t="str">
        <f t="shared" si="1"/>
        <v>DA EXAMEN</v>
      </c>
      <c r="K18" s="28">
        <v>4.5</v>
      </c>
      <c r="L18" s="29">
        <f t="shared" si="2"/>
        <v>4.5959999999999992</v>
      </c>
      <c r="M18" s="31" t="str">
        <f t="shared" si="3"/>
        <v>REPROBADO</v>
      </c>
    </row>
    <row r="19" spans="2:13">
      <c r="B19" s="30" t="s">
        <v>78</v>
      </c>
      <c r="C19" s="27" t="s">
        <v>21</v>
      </c>
      <c r="D19" s="28">
        <v>10</v>
      </c>
      <c r="E19" s="28">
        <v>5</v>
      </c>
      <c r="F19" s="28">
        <v>7.6</v>
      </c>
      <c r="G19" s="28">
        <v>10</v>
      </c>
      <c r="H19" s="28">
        <v>7.6</v>
      </c>
      <c r="I19" s="29">
        <f t="shared" si="0"/>
        <v>8.0400000000000009</v>
      </c>
      <c r="J19" s="38" t="str">
        <f t="shared" si="1"/>
        <v>EXIMIDO</v>
      </c>
      <c r="K19" s="28">
        <f>I19</f>
        <v>8.0400000000000009</v>
      </c>
      <c r="L19" s="29">
        <f t="shared" si="2"/>
        <v>8.0400000000000009</v>
      </c>
      <c r="M19" s="31" t="str">
        <f t="shared" si="3"/>
        <v>APROBADO</v>
      </c>
    </row>
    <row r="20" spans="2:13">
      <c r="B20" s="30" t="s">
        <v>79</v>
      </c>
      <c r="C20" s="27" t="s">
        <v>61</v>
      </c>
      <c r="D20" s="28">
        <v>8</v>
      </c>
      <c r="E20" s="28">
        <v>4.5</v>
      </c>
      <c r="F20" s="28">
        <v>2.2999999999999998</v>
      </c>
      <c r="G20" s="28">
        <v>5.3</v>
      </c>
      <c r="H20" s="28">
        <v>2.2999999999999998</v>
      </c>
      <c r="I20" s="29">
        <f t="shared" si="0"/>
        <v>4.4800000000000004</v>
      </c>
      <c r="J20" s="38" t="str">
        <f t="shared" si="1"/>
        <v>DA EXAMEN</v>
      </c>
      <c r="K20" s="28">
        <v>4.8</v>
      </c>
      <c r="L20" s="29">
        <f t="shared" si="2"/>
        <v>4.6080000000000005</v>
      </c>
      <c r="M20" s="31" t="str">
        <f t="shared" si="3"/>
        <v>REPROBADO</v>
      </c>
    </row>
    <row r="21" spans="2:13">
      <c r="B21" s="30" t="s">
        <v>80</v>
      </c>
      <c r="C21" s="27" t="s">
        <v>62</v>
      </c>
      <c r="D21" s="28">
        <v>3</v>
      </c>
      <c r="E21" s="28">
        <v>1.2</v>
      </c>
      <c r="F21" s="28">
        <v>4.3</v>
      </c>
      <c r="G21" s="28">
        <v>8</v>
      </c>
      <c r="H21" s="28">
        <v>4.3</v>
      </c>
      <c r="I21" s="29">
        <f t="shared" si="0"/>
        <v>4.16</v>
      </c>
      <c r="J21" s="38" t="str">
        <f t="shared" si="1"/>
        <v>DA EXAMEN</v>
      </c>
      <c r="K21" s="28">
        <v>5.5</v>
      </c>
      <c r="L21" s="29">
        <f t="shared" si="2"/>
        <v>4.6959999999999997</v>
      </c>
      <c r="M21" s="31" t="str">
        <f t="shared" si="3"/>
        <v>REPROBADO</v>
      </c>
    </row>
    <row r="22" spans="2:13">
      <c r="B22" s="30" t="s">
        <v>81</v>
      </c>
      <c r="C22" s="27" t="s">
        <v>63</v>
      </c>
      <c r="D22" s="28">
        <v>7.8</v>
      </c>
      <c r="E22" s="28">
        <v>5.8</v>
      </c>
      <c r="F22" s="28">
        <v>5.4</v>
      </c>
      <c r="G22" s="28">
        <v>9.5</v>
      </c>
      <c r="H22" s="28">
        <v>5.4</v>
      </c>
      <c r="I22" s="29">
        <f t="shared" si="0"/>
        <v>6.7799999999999994</v>
      </c>
      <c r="J22" s="38" t="str">
        <f t="shared" si="1"/>
        <v>DA EXAMEN</v>
      </c>
      <c r="K22" s="28">
        <v>9.4</v>
      </c>
      <c r="L22" s="29">
        <f t="shared" si="2"/>
        <v>7.8279999999999994</v>
      </c>
      <c r="M22" s="31" t="str">
        <f t="shared" si="3"/>
        <v>APROBADO</v>
      </c>
    </row>
    <row r="23" spans="2:13">
      <c r="B23" s="30" t="s">
        <v>82</v>
      </c>
      <c r="C23" s="27" t="s">
        <v>64</v>
      </c>
      <c r="D23" s="28">
        <v>10</v>
      </c>
      <c r="E23" s="28">
        <v>7.7</v>
      </c>
      <c r="F23" s="28">
        <v>7.6</v>
      </c>
      <c r="G23" s="28">
        <v>10</v>
      </c>
      <c r="H23" s="28">
        <v>7.6</v>
      </c>
      <c r="I23" s="29">
        <f t="shared" si="0"/>
        <v>8.58</v>
      </c>
      <c r="J23" s="38" t="str">
        <f t="shared" si="1"/>
        <v>EXIMIDO</v>
      </c>
      <c r="K23" s="28">
        <f>I23</f>
        <v>8.58</v>
      </c>
      <c r="L23" s="29">
        <f t="shared" si="2"/>
        <v>8.58</v>
      </c>
      <c r="M23" s="31" t="str">
        <f t="shared" si="3"/>
        <v>APROBADO</v>
      </c>
    </row>
    <row r="24" spans="2:13">
      <c r="B24" s="30" t="s">
        <v>83</v>
      </c>
      <c r="C24" s="27" t="s">
        <v>65</v>
      </c>
      <c r="D24" s="28">
        <v>0</v>
      </c>
      <c r="E24" s="28">
        <v>7</v>
      </c>
      <c r="F24" s="28">
        <v>1.2</v>
      </c>
      <c r="G24" s="28">
        <v>3</v>
      </c>
      <c r="H24" s="28">
        <v>1.2</v>
      </c>
      <c r="I24" s="29">
        <f t="shared" si="0"/>
        <v>2.4799999999999995</v>
      </c>
      <c r="J24" s="38" t="str">
        <f t="shared" si="1"/>
        <v>DA EXAMEN</v>
      </c>
      <c r="K24" s="28">
        <v>4.3</v>
      </c>
      <c r="L24" s="29">
        <f t="shared" si="2"/>
        <v>3.2079999999999997</v>
      </c>
      <c r="M24" s="31" t="str">
        <f t="shared" si="3"/>
        <v>REPROBADO</v>
      </c>
    </row>
    <row r="25" spans="2:13" ht="16.5" thickBot="1">
      <c r="B25" s="32" t="s">
        <v>84</v>
      </c>
      <c r="C25" s="33" t="s">
        <v>66</v>
      </c>
      <c r="D25" s="34">
        <v>9</v>
      </c>
      <c r="E25" s="34">
        <v>10</v>
      </c>
      <c r="F25" s="34">
        <v>7</v>
      </c>
      <c r="G25" s="34">
        <v>8.9</v>
      </c>
      <c r="H25" s="34">
        <v>7</v>
      </c>
      <c r="I25" s="35">
        <f t="shared" si="0"/>
        <v>8.379999999999999</v>
      </c>
      <c r="J25" s="38" t="str">
        <f t="shared" si="1"/>
        <v>EXIMIDO</v>
      </c>
      <c r="K25" s="34">
        <f>I25</f>
        <v>8.379999999999999</v>
      </c>
      <c r="L25" s="35">
        <f t="shared" si="2"/>
        <v>8.379999999999999</v>
      </c>
      <c r="M25" s="31" t="str">
        <f t="shared" si="3"/>
        <v>APROBADO</v>
      </c>
    </row>
    <row r="27" spans="2:13">
      <c r="B27" t="s">
        <v>67</v>
      </c>
    </row>
    <row r="28" spans="2:13">
      <c r="B28" t="s">
        <v>68</v>
      </c>
    </row>
    <row r="29" spans="2:13">
      <c r="B29" t="s">
        <v>69</v>
      </c>
    </row>
    <row r="30" spans="2:13">
      <c r="B30" t="s">
        <v>70</v>
      </c>
    </row>
    <row r="31" spans="2:13">
      <c r="B31" t="s">
        <v>71</v>
      </c>
    </row>
    <row r="32" spans="2:13">
      <c r="B32" t="s">
        <v>72</v>
      </c>
    </row>
    <row r="33" spans="2:2">
      <c r="B33" t="s">
        <v>73</v>
      </c>
    </row>
  </sheetData>
  <conditionalFormatting sqref="J7:J25">
    <cfRule type="containsText" dxfId="2" priority="2" operator="containsText" text="eximido">
      <formula>NOT(ISERROR(SEARCH("eximido",J7)))</formula>
    </cfRule>
  </conditionalFormatting>
  <conditionalFormatting sqref="M7:M25">
    <cfRule type="containsText" dxfId="0" priority="1" operator="containsText" text="reprobado">
      <formula>NOT(ISERROR(SEARCH("reprobado",M7)))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Actividad 1</vt:lpstr>
      <vt:lpstr>Actividad 2</vt:lpstr>
      <vt:lpstr>Actividad 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2022-04-04T14:02:18Z</dcterms:created>
  <dcterms:modified xsi:type="dcterms:W3CDTF">2024-04-10T15:13:58Z</dcterms:modified>
</cp:coreProperties>
</file>