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min-PC\OneDrive\Escritorio\"/>
    </mc:Choice>
  </mc:AlternateContent>
  <bookViews>
    <workbookView xWindow="0" yWindow="0" windowWidth="20490" windowHeight="7635" firstSheet="2" activeTab="8"/>
  </bookViews>
  <sheets>
    <sheet name="Condiciones" sheetId="3" r:id="rId1"/>
    <sheet name="posiciones" sheetId="2" r:id="rId2"/>
    <sheet name="Plan de Estiba" sheetId="6" r:id="rId3"/>
    <sheet name="Pesos" sheetId="1" r:id="rId4"/>
    <sheet name="CALLAO" sheetId="10" r:id="rId5"/>
    <sheet name="GUAYAQUIL" sheetId="11" r:id="rId6"/>
    <sheet name="PANAMA" sheetId="12" r:id="rId7"/>
    <sheet name="CARTAGENA" sheetId="13" r:id="rId8"/>
    <sheet name="HOUSTON" sheetId="14" r:id="rId9"/>
  </sheets>
  <definedNames>
    <definedName name="_xlnm._FilterDatabase" localSheetId="4" hidden="1">CALLAO!$B$1:$J$124</definedName>
    <definedName name="_xlnm._FilterDatabase" localSheetId="7" hidden="1">CARTAGENA!$B$1:$J$124</definedName>
    <definedName name="_xlnm._FilterDatabase" localSheetId="5" hidden="1">GUAYAQUIL!$B$1:$J$124</definedName>
    <definedName name="_xlnm._FilterDatabase" localSheetId="8" hidden="1">HOUSTON!$B$1:$J$124</definedName>
    <definedName name="_xlnm._FilterDatabase" localSheetId="6" hidden="1">PANAMA!$B$1:$J$124</definedName>
    <definedName name="_xlnm._FilterDatabase" localSheetId="3" hidden="1">Pesos!$B$1:$J$124</definedName>
  </definedNames>
  <calcPr calcId="152511"/>
</workbook>
</file>

<file path=xl/calcChain.xml><?xml version="1.0" encoding="utf-8"?>
<calcChain xmlns="http://schemas.openxmlformats.org/spreadsheetml/2006/main">
  <c r="M10" i="1" l="1"/>
  <c r="L4" i="1"/>
  <c r="L4" i="13" l="1"/>
  <c r="I6" i="1"/>
  <c r="I13" i="1"/>
  <c r="I7" i="1"/>
  <c r="I8" i="1"/>
  <c r="I9" i="1"/>
  <c r="I2" i="1" s="1"/>
  <c r="I10" i="1"/>
  <c r="I11" i="1"/>
  <c r="I12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5" i="1"/>
  <c r="M10" i="11"/>
  <c r="R11" i="13"/>
  <c r="R11" i="14"/>
  <c r="Q11" i="12"/>
  <c r="Q10" i="10"/>
  <c r="R11" i="1"/>
  <c r="Q11" i="11" l="1"/>
  <c r="L7" i="1"/>
  <c r="L4" i="10" l="1"/>
  <c r="M10" i="10"/>
  <c r="N10" i="12"/>
  <c r="M4" i="13"/>
  <c r="N4" i="13"/>
  <c r="N4" i="14"/>
  <c r="N10" i="10"/>
  <c r="N10" i="11"/>
  <c r="L7" i="14"/>
  <c r="L7" i="13"/>
  <c r="L7" i="12"/>
  <c r="L7" i="11"/>
  <c r="L7" i="10"/>
  <c r="N4" i="10"/>
  <c r="M4" i="10"/>
  <c r="C2" i="1"/>
  <c r="C4" i="1"/>
  <c r="N10" i="14"/>
  <c r="M10" i="14" l="1"/>
  <c r="L4" i="14"/>
  <c r="J124" i="14"/>
  <c r="I124" i="14"/>
  <c r="H124" i="14"/>
  <c r="J123" i="14"/>
  <c r="I123" i="14"/>
  <c r="H123" i="14"/>
  <c r="J122" i="14"/>
  <c r="I122" i="14"/>
  <c r="H122" i="14"/>
  <c r="J121" i="14"/>
  <c r="I121" i="14"/>
  <c r="H121" i="14"/>
  <c r="J120" i="14"/>
  <c r="I120" i="14"/>
  <c r="H120" i="14"/>
  <c r="J119" i="14"/>
  <c r="I119" i="14"/>
  <c r="H119" i="14"/>
  <c r="J118" i="14"/>
  <c r="I118" i="14"/>
  <c r="H118" i="14"/>
  <c r="J117" i="14"/>
  <c r="I117" i="14"/>
  <c r="H117" i="14"/>
  <c r="J116" i="14"/>
  <c r="I116" i="14"/>
  <c r="H116" i="14"/>
  <c r="J115" i="14"/>
  <c r="I115" i="14"/>
  <c r="H115" i="14"/>
  <c r="J114" i="14"/>
  <c r="I114" i="14"/>
  <c r="H114" i="14"/>
  <c r="J113" i="14"/>
  <c r="I113" i="14"/>
  <c r="H113" i="14"/>
  <c r="J112" i="14"/>
  <c r="I112" i="14"/>
  <c r="H112" i="14"/>
  <c r="J111" i="14"/>
  <c r="I111" i="14"/>
  <c r="H111" i="14"/>
  <c r="J110" i="14"/>
  <c r="I110" i="14"/>
  <c r="H110" i="14"/>
  <c r="J109" i="14"/>
  <c r="I109" i="14"/>
  <c r="H109" i="14"/>
  <c r="J108" i="14"/>
  <c r="I108" i="14"/>
  <c r="H108" i="14"/>
  <c r="J107" i="14"/>
  <c r="I107" i="14"/>
  <c r="H107" i="14"/>
  <c r="J106" i="14"/>
  <c r="I106" i="14"/>
  <c r="H106" i="14"/>
  <c r="J105" i="14"/>
  <c r="I105" i="14"/>
  <c r="H105" i="14"/>
  <c r="J104" i="14"/>
  <c r="I104" i="14"/>
  <c r="H104" i="14"/>
  <c r="J103" i="14"/>
  <c r="I103" i="14"/>
  <c r="H103" i="14"/>
  <c r="J102" i="14"/>
  <c r="I102" i="14"/>
  <c r="H102" i="14"/>
  <c r="J101" i="14"/>
  <c r="I101" i="14"/>
  <c r="H101" i="14"/>
  <c r="J100" i="14"/>
  <c r="I100" i="14"/>
  <c r="H100" i="14"/>
  <c r="J99" i="14"/>
  <c r="I99" i="14"/>
  <c r="H99" i="14"/>
  <c r="J98" i="14"/>
  <c r="I98" i="14"/>
  <c r="H98" i="14"/>
  <c r="J97" i="14"/>
  <c r="I97" i="14"/>
  <c r="H97" i="14"/>
  <c r="J96" i="14"/>
  <c r="I96" i="14"/>
  <c r="H96" i="14"/>
  <c r="J95" i="14"/>
  <c r="I95" i="14"/>
  <c r="H95" i="14"/>
  <c r="J94" i="14"/>
  <c r="I94" i="14"/>
  <c r="H94" i="14"/>
  <c r="J93" i="14"/>
  <c r="I93" i="14"/>
  <c r="H93" i="14"/>
  <c r="J92" i="14"/>
  <c r="I92" i="14"/>
  <c r="H92" i="14"/>
  <c r="J91" i="14"/>
  <c r="I91" i="14"/>
  <c r="H91" i="14"/>
  <c r="J90" i="14"/>
  <c r="I90" i="14"/>
  <c r="H90" i="14"/>
  <c r="J89" i="14"/>
  <c r="I89" i="14"/>
  <c r="H89" i="14"/>
  <c r="J88" i="14"/>
  <c r="I88" i="14"/>
  <c r="H88" i="14"/>
  <c r="J87" i="14"/>
  <c r="I87" i="14"/>
  <c r="H87" i="14"/>
  <c r="J86" i="14"/>
  <c r="I86" i="14"/>
  <c r="H86" i="14"/>
  <c r="J85" i="14"/>
  <c r="I85" i="14"/>
  <c r="H85" i="14"/>
  <c r="J84" i="14"/>
  <c r="I84" i="14"/>
  <c r="H84" i="14"/>
  <c r="J83" i="14"/>
  <c r="I83" i="14"/>
  <c r="H83" i="14"/>
  <c r="J82" i="14"/>
  <c r="I82" i="14"/>
  <c r="H82" i="14"/>
  <c r="J81" i="14"/>
  <c r="I81" i="14"/>
  <c r="H81" i="14"/>
  <c r="J80" i="14"/>
  <c r="I80" i="14"/>
  <c r="H80" i="14"/>
  <c r="J79" i="14"/>
  <c r="I79" i="14"/>
  <c r="H79" i="14"/>
  <c r="J78" i="14"/>
  <c r="I78" i="14"/>
  <c r="H78" i="14"/>
  <c r="J77" i="14"/>
  <c r="I77" i="14"/>
  <c r="H77" i="14"/>
  <c r="J76" i="14"/>
  <c r="I76" i="14"/>
  <c r="H76" i="14"/>
  <c r="J75" i="14"/>
  <c r="I75" i="14"/>
  <c r="H75" i="14"/>
  <c r="J74" i="14"/>
  <c r="I74" i="14"/>
  <c r="H74" i="14"/>
  <c r="J73" i="14"/>
  <c r="I73" i="14"/>
  <c r="H73" i="14"/>
  <c r="J72" i="14"/>
  <c r="I72" i="14"/>
  <c r="H72" i="14"/>
  <c r="J71" i="14"/>
  <c r="I71" i="14"/>
  <c r="H71" i="14"/>
  <c r="J70" i="14"/>
  <c r="I70" i="14"/>
  <c r="H70" i="14"/>
  <c r="J69" i="14"/>
  <c r="I69" i="14"/>
  <c r="H69" i="14"/>
  <c r="J68" i="14"/>
  <c r="I68" i="14"/>
  <c r="H68" i="14"/>
  <c r="J67" i="14"/>
  <c r="I67" i="14"/>
  <c r="H67" i="14"/>
  <c r="J66" i="14"/>
  <c r="I66" i="14"/>
  <c r="H66" i="14"/>
  <c r="J65" i="14"/>
  <c r="I65" i="14"/>
  <c r="H65" i="14"/>
  <c r="J64" i="14"/>
  <c r="I64" i="14"/>
  <c r="H64" i="14"/>
  <c r="J63" i="14"/>
  <c r="I63" i="14"/>
  <c r="H63" i="14"/>
  <c r="J62" i="14"/>
  <c r="I62" i="14"/>
  <c r="H62" i="14"/>
  <c r="J61" i="14"/>
  <c r="I61" i="14"/>
  <c r="H61" i="14"/>
  <c r="J60" i="14"/>
  <c r="I60" i="14"/>
  <c r="H60" i="14"/>
  <c r="J59" i="14"/>
  <c r="I59" i="14"/>
  <c r="H59" i="14"/>
  <c r="J58" i="14"/>
  <c r="I58" i="14"/>
  <c r="H58" i="14"/>
  <c r="J57" i="14"/>
  <c r="I57" i="14"/>
  <c r="H57" i="14"/>
  <c r="J56" i="14"/>
  <c r="I56" i="14"/>
  <c r="H56" i="14"/>
  <c r="J55" i="14"/>
  <c r="I55" i="14"/>
  <c r="H55" i="14"/>
  <c r="J54" i="14"/>
  <c r="I54" i="14"/>
  <c r="H54" i="14"/>
  <c r="J53" i="14"/>
  <c r="I53" i="14"/>
  <c r="H53" i="14"/>
  <c r="J52" i="14"/>
  <c r="I52" i="14"/>
  <c r="H52" i="14"/>
  <c r="J51" i="14"/>
  <c r="I51" i="14"/>
  <c r="H51" i="14"/>
  <c r="J50" i="14"/>
  <c r="I50" i="14"/>
  <c r="H50" i="14"/>
  <c r="J49" i="14"/>
  <c r="I49" i="14"/>
  <c r="H49" i="14"/>
  <c r="J48" i="14"/>
  <c r="I48" i="14"/>
  <c r="H48" i="14"/>
  <c r="J47" i="14"/>
  <c r="I47" i="14"/>
  <c r="H47" i="14"/>
  <c r="J46" i="14"/>
  <c r="I46" i="14"/>
  <c r="H46" i="14"/>
  <c r="J45" i="14"/>
  <c r="I45" i="14"/>
  <c r="H45" i="14"/>
  <c r="J44" i="14"/>
  <c r="I44" i="14"/>
  <c r="H44" i="14"/>
  <c r="J43" i="14"/>
  <c r="I43" i="14"/>
  <c r="H43" i="14"/>
  <c r="J42" i="14"/>
  <c r="I42" i="14"/>
  <c r="H42" i="14"/>
  <c r="J41" i="14"/>
  <c r="I41" i="14"/>
  <c r="H41" i="14"/>
  <c r="J40" i="14"/>
  <c r="I40" i="14"/>
  <c r="H40" i="14"/>
  <c r="J39" i="14"/>
  <c r="I39" i="14"/>
  <c r="H39" i="14"/>
  <c r="J38" i="14"/>
  <c r="I38" i="14"/>
  <c r="H38" i="14"/>
  <c r="J37" i="14"/>
  <c r="I37" i="14"/>
  <c r="H37" i="14"/>
  <c r="J36" i="14"/>
  <c r="I36" i="14"/>
  <c r="H36" i="14"/>
  <c r="J35" i="14"/>
  <c r="I35" i="14"/>
  <c r="H35" i="14"/>
  <c r="J34" i="14"/>
  <c r="I34" i="14"/>
  <c r="H34" i="14"/>
  <c r="J33" i="14"/>
  <c r="I33" i="14"/>
  <c r="H33" i="14"/>
  <c r="J32" i="14"/>
  <c r="I32" i="14"/>
  <c r="H32" i="14"/>
  <c r="J31" i="14"/>
  <c r="I31" i="14"/>
  <c r="H31" i="14"/>
  <c r="J30" i="14"/>
  <c r="I30" i="14"/>
  <c r="H30" i="14"/>
  <c r="J29" i="14"/>
  <c r="I29" i="14"/>
  <c r="H29" i="14"/>
  <c r="J28" i="14"/>
  <c r="I28" i="14"/>
  <c r="H28" i="14"/>
  <c r="J27" i="14"/>
  <c r="I27" i="14"/>
  <c r="H27" i="14"/>
  <c r="J26" i="14"/>
  <c r="I26" i="14"/>
  <c r="H26" i="14"/>
  <c r="J25" i="14"/>
  <c r="I25" i="14"/>
  <c r="H25" i="14"/>
  <c r="J24" i="14"/>
  <c r="I24" i="14"/>
  <c r="H24" i="14"/>
  <c r="J23" i="14"/>
  <c r="I23" i="14"/>
  <c r="H23" i="14"/>
  <c r="J22" i="14"/>
  <c r="I22" i="14"/>
  <c r="H22" i="14"/>
  <c r="T21" i="14"/>
  <c r="S21" i="14"/>
  <c r="R21" i="14"/>
  <c r="Q21" i="14"/>
  <c r="P21" i="14"/>
  <c r="O21" i="14"/>
  <c r="N21" i="14"/>
  <c r="M21" i="14"/>
  <c r="J21" i="14"/>
  <c r="I21" i="14"/>
  <c r="H21" i="14"/>
  <c r="T20" i="14"/>
  <c r="S20" i="14"/>
  <c r="R20" i="14"/>
  <c r="Q20" i="14"/>
  <c r="P20" i="14"/>
  <c r="O20" i="14"/>
  <c r="N20" i="14"/>
  <c r="M20" i="14"/>
  <c r="J20" i="14"/>
  <c r="I20" i="14"/>
  <c r="H20" i="14"/>
  <c r="T19" i="14"/>
  <c r="S19" i="14"/>
  <c r="R19" i="14"/>
  <c r="Q19" i="14"/>
  <c r="P19" i="14"/>
  <c r="O19" i="14"/>
  <c r="N19" i="14"/>
  <c r="M19" i="14"/>
  <c r="J19" i="14"/>
  <c r="I19" i="14"/>
  <c r="H19" i="14"/>
  <c r="T18" i="14"/>
  <c r="S18" i="14"/>
  <c r="R18" i="14"/>
  <c r="Q18" i="14"/>
  <c r="P18" i="14"/>
  <c r="O18" i="14"/>
  <c r="N18" i="14"/>
  <c r="M18" i="14"/>
  <c r="J18" i="14"/>
  <c r="I18" i="14"/>
  <c r="H18" i="14"/>
  <c r="J17" i="14"/>
  <c r="I17" i="14"/>
  <c r="H17" i="14"/>
  <c r="J16" i="14"/>
  <c r="I16" i="14"/>
  <c r="H16" i="14"/>
  <c r="J15" i="14"/>
  <c r="I15" i="14"/>
  <c r="H15" i="14"/>
  <c r="J14" i="14"/>
  <c r="I14" i="14"/>
  <c r="H14" i="14"/>
  <c r="J13" i="14"/>
  <c r="I13" i="14"/>
  <c r="H13" i="14"/>
  <c r="J12" i="14"/>
  <c r="I12" i="14"/>
  <c r="H12" i="14"/>
  <c r="J11" i="14"/>
  <c r="I11" i="14"/>
  <c r="H11" i="14"/>
  <c r="J10" i="14"/>
  <c r="I10" i="14"/>
  <c r="H10" i="14"/>
  <c r="J9" i="14"/>
  <c r="I9" i="14"/>
  <c r="H9" i="14"/>
  <c r="J8" i="14"/>
  <c r="I8" i="14"/>
  <c r="H8" i="14"/>
  <c r="J7" i="14"/>
  <c r="I7" i="14"/>
  <c r="H7" i="14"/>
  <c r="J6" i="14"/>
  <c r="I6" i="14"/>
  <c r="H6" i="14"/>
  <c r="J5" i="14"/>
  <c r="I5" i="14"/>
  <c r="H5" i="14"/>
  <c r="C4" i="14"/>
  <c r="J4" i="14" s="1"/>
  <c r="C2" i="14"/>
  <c r="J124" i="13"/>
  <c r="I124" i="13"/>
  <c r="H124" i="13"/>
  <c r="J123" i="13"/>
  <c r="I123" i="13"/>
  <c r="H123" i="13"/>
  <c r="J122" i="13"/>
  <c r="I122" i="13"/>
  <c r="H122" i="13"/>
  <c r="J121" i="13"/>
  <c r="I121" i="13"/>
  <c r="H121" i="13"/>
  <c r="J120" i="13"/>
  <c r="I120" i="13"/>
  <c r="H120" i="13"/>
  <c r="J119" i="13"/>
  <c r="I119" i="13"/>
  <c r="H119" i="13"/>
  <c r="J118" i="13"/>
  <c r="I118" i="13"/>
  <c r="H118" i="13"/>
  <c r="J117" i="13"/>
  <c r="I117" i="13"/>
  <c r="H117" i="13"/>
  <c r="J116" i="13"/>
  <c r="I116" i="13"/>
  <c r="H116" i="13"/>
  <c r="J115" i="13"/>
  <c r="I115" i="13"/>
  <c r="H115" i="13"/>
  <c r="J114" i="13"/>
  <c r="I114" i="13"/>
  <c r="H114" i="13"/>
  <c r="J113" i="13"/>
  <c r="I113" i="13"/>
  <c r="H113" i="13"/>
  <c r="J112" i="13"/>
  <c r="I112" i="13"/>
  <c r="H112" i="13"/>
  <c r="J111" i="13"/>
  <c r="I111" i="13"/>
  <c r="H111" i="13"/>
  <c r="J110" i="13"/>
  <c r="I110" i="13"/>
  <c r="H110" i="13"/>
  <c r="J109" i="13"/>
  <c r="I109" i="13"/>
  <c r="H109" i="13"/>
  <c r="J108" i="13"/>
  <c r="I108" i="13"/>
  <c r="H108" i="13"/>
  <c r="J107" i="13"/>
  <c r="I107" i="13"/>
  <c r="H107" i="13"/>
  <c r="J106" i="13"/>
  <c r="I106" i="13"/>
  <c r="H106" i="13"/>
  <c r="J105" i="13"/>
  <c r="I105" i="13"/>
  <c r="H105" i="13"/>
  <c r="J104" i="13"/>
  <c r="I104" i="13"/>
  <c r="H104" i="13"/>
  <c r="J103" i="13"/>
  <c r="I103" i="13"/>
  <c r="H103" i="13"/>
  <c r="J102" i="13"/>
  <c r="I102" i="13"/>
  <c r="H102" i="13"/>
  <c r="J101" i="13"/>
  <c r="I101" i="13"/>
  <c r="H101" i="13"/>
  <c r="J100" i="13"/>
  <c r="I100" i="13"/>
  <c r="H100" i="13"/>
  <c r="J99" i="13"/>
  <c r="I99" i="13"/>
  <c r="H99" i="13"/>
  <c r="J98" i="13"/>
  <c r="I98" i="13"/>
  <c r="H98" i="13"/>
  <c r="J97" i="13"/>
  <c r="I97" i="13"/>
  <c r="H97" i="13"/>
  <c r="J96" i="13"/>
  <c r="I96" i="13"/>
  <c r="H96" i="13"/>
  <c r="J95" i="13"/>
  <c r="I95" i="13"/>
  <c r="H95" i="13"/>
  <c r="J94" i="13"/>
  <c r="I94" i="13"/>
  <c r="H94" i="13"/>
  <c r="J93" i="13"/>
  <c r="I93" i="13"/>
  <c r="H93" i="13"/>
  <c r="J92" i="13"/>
  <c r="I92" i="13"/>
  <c r="H92" i="13"/>
  <c r="J91" i="13"/>
  <c r="I91" i="13"/>
  <c r="H91" i="13"/>
  <c r="J90" i="13"/>
  <c r="I90" i="13"/>
  <c r="H90" i="13"/>
  <c r="J89" i="13"/>
  <c r="I89" i="13"/>
  <c r="H89" i="13"/>
  <c r="J88" i="13"/>
  <c r="I88" i="13"/>
  <c r="H88" i="13"/>
  <c r="J87" i="13"/>
  <c r="I87" i="13"/>
  <c r="H87" i="13"/>
  <c r="J86" i="13"/>
  <c r="I86" i="13"/>
  <c r="H86" i="13"/>
  <c r="J85" i="13"/>
  <c r="I85" i="13"/>
  <c r="H85" i="13"/>
  <c r="J84" i="13"/>
  <c r="I84" i="13"/>
  <c r="H84" i="13"/>
  <c r="J83" i="13"/>
  <c r="I83" i="13"/>
  <c r="H83" i="13"/>
  <c r="J82" i="13"/>
  <c r="I82" i="13"/>
  <c r="H82" i="13"/>
  <c r="J81" i="13"/>
  <c r="I81" i="13"/>
  <c r="H81" i="13"/>
  <c r="J80" i="13"/>
  <c r="I80" i="13"/>
  <c r="H80" i="13"/>
  <c r="J79" i="13"/>
  <c r="I79" i="13"/>
  <c r="H79" i="13"/>
  <c r="J78" i="13"/>
  <c r="I78" i="13"/>
  <c r="H78" i="13"/>
  <c r="J77" i="13"/>
  <c r="I77" i="13"/>
  <c r="H77" i="13"/>
  <c r="J76" i="13"/>
  <c r="I76" i="13"/>
  <c r="H76" i="13"/>
  <c r="J75" i="13"/>
  <c r="I75" i="13"/>
  <c r="H75" i="13"/>
  <c r="J74" i="13"/>
  <c r="I74" i="13"/>
  <c r="H74" i="13"/>
  <c r="J73" i="13"/>
  <c r="I73" i="13"/>
  <c r="H73" i="13"/>
  <c r="J72" i="13"/>
  <c r="I72" i="13"/>
  <c r="H72" i="13"/>
  <c r="J71" i="13"/>
  <c r="I71" i="13"/>
  <c r="H71" i="13"/>
  <c r="J70" i="13"/>
  <c r="I70" i="13"/>
  <c r="H70" i="13"/>
  <c r="J69" i="13"/>
  <c r="I69" i="13"/>
  <c r="H69" i="13"/>
  <c r="J68" i="13"/>
  <c r="I68" i="13"/>
  <c r="H68" i="13"/>
  <c r="J67" i="13"/>
  <c r="I67" i="13"/>
  <c r="H67" i="13"/>
  <c r="J66" i="13"/>
  <c r="I66" i="13"/>
  <c r="H66" i="13"/>
  <c r="J65" i="13"/>
  <c r="I65" i="13"/>
  <c r="H65" i="13"/>
  <c r="J64" i="13"/>
  <c r="I64" i="13"/>
  <c r="H64" i="13"/>
  <c r="J63" i="13"/>
  <c r="I63" i="13"/>
  <c r="H63" i="13"/>
  <c r="J62" i="13"/>
  <c r="I62" i="13"/>
  <c r="H62" i="13"/>
  <c r="J61" i="13"/>
  <c r="I61" i="13"/>
  <c r="H61" i="13"/>
  <c r="J60" i="13"/>
  <c r="I60" i="13"/>
  <c r="H60" i="13"/>
  <c r="J59" i="13"/>
  <c r="I59" i="13"/>
  <c r="H59" i="13"/>
  <c r="J58" i="13"/>
  <c r="I58" i="13"/>
  <c r="H58" i="13"/>
  <c r="J57" i="13"/>
  <c r="I57" i="13"/>
  <c r="H57" i="13"/>
  <c r="J56" i="13"/>
  <c r="I56" i="13"/>
  <c r="H56" i="13"/>
  <c r="J55" i="13"/>
  <c r="I55" i="13"/>
  <c r="H55" i="13"/>
  <c r="J54" i="13"/>
  <c r="I54" i="13"/>
  <c r="H54" i="13"/>
  <c r="J53" i="13"/>
  <c r="I53" i="13"/>
  <c r="H53" i="13"/>
  <c r="J52" i="13"/>
  <c r="I52" i="13"/>
  <c r="H52" i="13"/>
  <c r="J51" i="13"/>
  <c r="I51" i="13"/>
  <c r="H51" i="13"/>
  <c r="J50" i="13"/>
  <c r="I50" i="13"/>
  <c r="H50" i="13"/>
  <c r="J49" i="13"/>
  <c r="I49" i="13"/>
  <c r="H49" i="13"/>
  <c r="J48" i="13"/>
  <c r="I48" i="13"/>
  <c r="H48" i="13"/>
  <c r="J47" i="13"/>
  <c r="I47" i="13"/>
  <c r="H47" i="13"/>
  <c r="J46" i="13"/>
  <c r="I46" i="13"/>
  <c r="H46" i="13"/>
  <c r="J45" i="13"/>
  <c r="I45" i="13"/>
  <c r="H45" i="13"/>
  <c r="J44" i="13"/>
  <c r="I44" i="13"/>
  <c r="H44" i="13"/>
  <c r="J43" i="13"/>
  <c r="I43" i="13"/>
  <c r="H43" i="13"/>
  <c r="J42" i="13"/>
  <c r="I42" i="13"/>
  <c r="H42" i="13"/>
  <c r="J41" i="13"/>
  <c r="I41" i="13"/>
  <c r="H41" i="13"/>
  <c r="J40" i="13"/>
  <c r="I40" i="13"/>
  <c r="H40" i="13"/>
  <c r="J39" i="13"/>
  <c r="I39" i="13"/>
  <c r="H39" i="13"/>
  <c r="J38" i="13"/>
  <c r="I38" i="13"/>
  <c r="H38" i="13"/>
  <c r="J37" i="13"/>
  <c r="I37" i="13"/>
  <c r="H37" i="13"/>
  <c r="J36" i="13"/>
  <c r="I36" i="13"/>
  <c r="H36" i="13"/>
  <c r="J35" i="13"/>
  <c r="I35" i="13"/>
  <c r="H35" i="13"/>
  <c r="J34" i="13"/>
  <c r="I34" i="13"/>
  <c r="H34" i="13"/>
  <c r="J33" i="13"/>
  <c r="I33" i="13"/>
  <c r="H33" i="13"/>
  <c r="J32" i="13"/>
  <c r="I32" i="13"/>
  <c r="H32" i="13"/>
  <c r="J31" i="13"/>
  <c r="I31" i="13"/>
  <c r="H31" i="13"/>
  <c r="J30" i="13"/>
  <c r="I30" i="13"/>
  <c r="H30" i="13"/>
  <c r="J29" i="13"/>
  <c r="I29" i="13"/>
  <c r="H29" i="13"/>
  <c r="J28" i="13"/>
  <c r="I28" i="13"/>
  <c r="H28" i="13"/>
  <c r="J27" i="13"/>
  <c r="I27" i="13"/>
  <c r="H27" i="13"/>
  <c r="J26" i="13"/>
  <c r="I26" i="13"/>
  <c r="H26" i="13"/>
  <c r="J25" i="13"/>
  <c r="I25" i="13"/>
  <c r="H25" i="13"/>
  <c r="J24" i="13"/>
  <c r="I24" i="13"/>
  <c r="H24" i="13"/>
  <c r="J23" i="13"/>
  <c r="I23" i="13"/>
  <c r="H23" i="13"/>
  <c r="J22" i="13"/>
  <c r="I22" i="13"/>
  <c r="H22" i="13"/>
  <c r="T21" i="13"/>
  <c r="S21" i="13"/>
  <c r="R21" i="13"/>
  <c r="Q21" i="13"/>
  <c r="P21" i="13"/>
  <c r="O21" i="13"/>
  <c r="N21" i="13"/>
  <c r="M21" i="13"/>
  <c r="J21" i="13"/>
  <c r="I21" i="13"/>
  <c r="H21" i="13"/>
  <c r="T20" i="13"/>
  <c r="S20" i="13"/>
  <c r="R20" i="13"/>
  <c r="Q20" i="13"/>
  <c r="P20" i="13"/>
  <c r="O20" i="13"/>
  <c r="N20" i="13"/>
  <c r="M20" i="13"/>
  <c r="J20" i="13"/>
  <c r="I20" i="13"/>
  <c r="H20" i="13"/>
  <c r="T19" i="13"/>
  <c r="S19" i="13"/>
  <c r="R19" i="13"/>
  <c r="Q19" i="13"/>
  <c r="P19" i="13"/>
  <c r="O19" i="13"/>
  <c r="N19" i="13"/>
  <c r="M19" i="13"/>
  <c r="J19" i="13"/>
  <c r="I19" i="13"/>
  <c r="H19" i="13"/>
  <c r="T18" i="13"/>
  <c r="S18" i="13"/>
  <c r="R18" i="13"/>
  <c r="Q18" i="13"/>
  <c r="P18" i="13"/>
  <c r="O18" i="13"/>
  <c r="N18" i="13"/>
  <c r="M18" i="13"/>
  <c r="J18" i="13"/>
  <c r="I18" i="13"/>
  <c r="H18" i="13"/>
  <c r="J17" i="13"/>
  <c r="I17" i="13"/>
  <c r="H17" i="13"/>
  <c r="J16" i="13"/>
  <c r="I16" i="13"/>
  <c r="H16" i="13"/>
  <c r="J15" i="13"/>
  <c r="I15" i="13"/>
  <c r="H15" i="13"/>
  <c r="J14" i="13"/>
  <c r="I14" i="13"/>
  <c r="H14" i="13"/>
  <c r="J13" i="13"/>
  <c r="I13" i="13"/>
  <c r="H13" i="13"/>
  <c r="J12" i="13"/>
  <c r="I12" i="13"/>
  <c r="H12" i="13"/>
  <c r="J11" i="13"/>
  <c r="I11" i="13"/>
  <c r="H11" i="13"/>
  <c r="J10" i="13"/>
  <c r="I10" i="13"/>
  <c r="H10" i="13"/>
  <c r="J9" i="13"/>
  <c r="I9" i="13"/>
  <c r="H9" i="13"/>
  <c r="J8" i="13"/>
  <c r="I8" i="13"/>
  <c r="H8" i="13"/>
  <c r="J7" i="13"/>
  <c r="I7" i="13"/>
  <c r="H7" i="13"/>
  <c r="J6" i="13"/>
  <c r="I6" i="13"/>
  <c r="H6" i="13"/>
  <c r="J5" i="13"/>
  <c r="I5" i="13"/>
  <c r="H5" i="13"/>
  <c r="C4" i="13"/>
  <c r="J4" i="13" s="1"/>
  <c r="C2" i="13"/>
  <c r="J124" i="12"/>
  <c r="I124" i="12"/>
  <c r="H124" i="12"/>
  <c r="J123" i="12"/>
  <c r="I123" i="12"/>
  <c r="H123" i="12"/>
  <c r="J122" i="12"/>
  <c r="I122" i="12"/>
  <c r="H122" i="12"/>
  <c r="J121" i="12"/>
  <c r="I121" i="12"/>
  <c r="H121" i="12"/>
  <c r="J120" i="12"/>
  <c r="I120" i="12"/>
  <c r="H120" i="12"/>
  <c r="J119" i="12"/>
  <c r="I119" i="12"/>
  <c r="H119" i="12"/>
  <c r="J118" i="12"/>
  <c r="I118" i="12"/>
  <c r="H118" i="12"/>
  <c r="J117" i="12"/>
  <c r="I117" i="12"/>
  <c r="H117" i="12"/>
  <c r="J116" i="12"/>
  <c r="I116" i="12"/>
  <c r="H116" i="12"/>
  <c r="J115" i="12"/>
  <c r="I115" i="12"/>
  <c r="H115" i="12"/>
  <c r="J114" i="12"/>
  <c r="I114" i="12"/>
  <c r="H114" i="12"/>
  <c r="J113" i="12"/>
  <c r="I113" i="12"/>
  <c r="H113" i="12"/>
  <c r="J112" i="12"/>
  <c r="I112" i="12"/>
  <c r="H112" i="12"/>
  <c r="J111" i="12"/>
  <c r="I111" i="12"/>
  <c r="H111" i="12"/>
  <c r="J110" i="12"/>
  <c r="I110" i="12"/>
  <c r="H110" i="12"/>
  <c r="J109" i="12"/>
  <c r="I109" i="12"/>
  <c r="H109" i="12"/>
  <c r="J108" i="12"/>
  <c r="I108" i="12"/>
  <c r="H108" i="12"/>
  <c r="J107" i="12"/>
  <c r="I107" i="12"/>
  <c r="H107" i="12"/>
  <c r="J106" i="12"/>
  <c r="I106" i="12"/>
  <c r="H106" i="12"/>
  <c r="J105" i="12"/>
  <c r="I105" i="12"/>
  <c r="H105" i="12"/>
  <c r="J104" i="12"/>
  <c r="I104" i="12"/>
  <c r="H104" i="12"/>
  <c r="J103" i="12"/>
  <c r="I103" i="12"/>
  <c r="H103" i="12"/>
  <c r="J102" i="12"/>
  <c r="I102" i="12"/>
  <c r="H102" i="12"/>
  <c r="J101" i="12"/>
  <c r="I101" i="12"/>
  <c r="H101" i="12"/>
  <c r="J100" i="12"/>
  <c r="I100" i="12"/>
  <c r="H100" i="12"/>
  <c r="J99" i="12"/>
  <c r="I99" i="12"/>
  <c r="H99" i="12"/>
  <c r="J98" i="12"/>
  <c r="I98" i="12"/>
  <c r="H98" i="12"/>
  <c r="J97" i="12"/>
  <c r="I97" i="12"/>
  <c r="H97" i="12"/>
  <c r="J96" i="12"/>
  <c r="I96" i="12"/>
  <c r="H96" i="12"/>
  <c r="J95" i="12"/>
  <c r="I95" i="12"/>
  <c r="H95" i="12"/>
  <c r="J94" i="12"/>
  <c r="I94" i="12"/>
  <c r="H94" i="12"/>
  <c r="J93" i="12"/>
  <c r="I93" i="12"/>
  <c r="H93" i="12"/>
  <c r="J92" i="12"/>
  <c r="I92" i="12"/>
  <c r="H92" i="12"/>
  <c r="J91" i="12"/>
  <c r="I91" i="12"/>
  <c r="H91" i="12"/>
  <c r="J90" i="12"/>
  <c r="I90" i="12"/>
  <c r="H90" i="12"/>
  <c r="J89" i="12"/>
  <c r="I89" i="12"/>
  <c r="H89" i="12"/>
  <c r="J88" i="12"/>
  <c r="I88" i="12"/>
  <c r="H88" i="12"/>
  <c r="J87" i="12"/>
  <c r="I87" i="12"/>
  <c r="H87" i="12"/>
  <c r="J86" i="12"/>
  <c r="I86" i="12"/>
  <c r="H86" i="12"/>
  <c r="J85" i="12"/>
  <c r="I85" i="12"/>
  <c r="H85" i="12"/>
  <c r="J84" i="12"/>
  <c r="I84" i="12"/>
  <c r="H84" i="12"/>
  <c r="J83" i="12"/>
  <c r="I83" i="12"/>
  <c r="H83" i="12"/>
  <c r="J82" i="12"/>
  <c r="I82" i="12"/>
  <c r="H82" i="12"/>
  <c r="J81" i="12"/>
  <c r="I81" i="12"/>
  <c r="H81" i="12"/>
  <c r="J80" i="12"/>
  <c r="I80" i="12"/>
  <c r="H80" i="12"/>
  <c r="J79" i="12"/>
  <c r="I79" i="12"/>
  <c r="H79" i="12"/>
  <c r="J78" i="12"/>
  <c r="I78" i="12"/>
  <c r="H78" i="12"/>
  <c r="J77" i="12"/>
  <c r="I77" i="12"/>
  <c r="H77" i="12"/>
  <c r="J76" i="12"/>
  <c r="I76" i="12"/>
  <c r="H76" i="12"/>
  <c r="J75" i="12"/>
  <c r="I75" i="12"/>
  <c r="H75" i="12"/>
  <c r="J74" i="12"/>
  <c r="I74" i="12"/>
  <c r="H74" i="12"/>
  <c r="J73" i="12"/>
  <c r="I73" i="12"/>
  <c r="H73" i="12"/>
  <c r="J72" i="12"/>
  <c r="I72" i="12"/>
  <c r="H72" i="12"/>
  <c r="J71" i="12"/>
  <c r="I71" i="12"/>
  <c r="H71" i="12"/>
  <c r="J70" i="12"/>
  <c r="I70" i="12"/>
  <c r="H70" i="12"/>
  <c r="J69" i="12"/>
  <c r="I69" i="12"/>
  <c r="H69" i="12"/>
  <c r="J68" i="12"/>
  <c r="I68" i="12"/>
  <c r="H68" i="12"/>
  <c r="J67" i="12"/>
  <c r="I67" i="12"/>
  <c r="H67" i="12"/>
  <c r="J66" i="12"/>
  <c r="I66" i="12"/>
  <c r="H66" i="12"/>
  <c r="J65" i="12"/>
  <c r="I65" i="12"/>
  <c r="H65" i="12"/>
  <c r="J64" i="12"/>
  <c r="I64" i="12"/>
  <c r="H64" i="12"/>
  <c r="J63" i="12"/>
  <c r="I63" i="12"/>
  <c r="H63" i="12"/>
  <c r="J62" i="12"/>
  <c r="I62" i="12"/>
  <c r="H62" i="12"/>
  <c r="J61" i="12"/>
  <c r="I61" i="12"/>
  <c r="H61" i="12"/>
  <c r="J60" i="12"/>
  <c r="I60" i="12"/>
  <c r="H60" i="12"/>
  <c r="J59" i="12"/>
  <c r="I59" i="12"/>
  <c r="H59" i="12"/>
  <c r="J58" i="12"/>
  <c r="I58" i="12"/>
  <c r="H58" i="12"/>
  <c r="J57" i="12"/>
  <c r="I57" i="12"/>
  <c r="H57" i="12"/>
  <c r="J56" i="12"/>
  <c r="I56" i="12"/>
  <c r="H56" i="12"/>
  <c r="J55" i="12"/>
  <c r="I55" i="12"/>
  <c r="H55" i="12"/>
  <c r="J54" i="12"/>
  <c r="I54" i="12"/>
  <c r="H54" i="12"/>
  <c r="J53" i="12"/>
  <c r="I53" i="12"/>
  <c r="H53" i="12"/>
  <c r="J52" i="12"/>
  <c r="I52" i="12"/>
  <c r="H52" i="12"/>
  <c r="J51" i="12"/>
  <c r="I51" i="12"/>
  <c r="H51" i="12"/>
  <c r="J50" i="12"/>
  <c r="I50" i="12"/>
  <c r="H50" i="12"/>
  <c r="J49" i="12"/>
  <c r="I49" i="12"/>
  <c r="H49" i="12"/>
  <c r="J48" i="12"/>
  <c r="I48" i="12"/>
  <c r="H48" i="12"/>
  <c r="J47" i="12"/>
  <c r="I47" i="12"/>
  <c r="H47" i="12"/>
  <c r="J46" i="12"/>
  <c r="I46" i="12"/>
  <c r="H46" i="12"/>
  <c r="J45" i="12"/>
  <c r="I45" i="12"/>
  <c r="H45" i="12"/>
  <c r="J44" i="12"/>
  <c r="I44" i="12"/>
  <c r="H44" i="12"/>
  <c r="J43" i="12"/>
  <c r="I43" i="12"/>
  <c r="H43" i="12"/>
  <c r="J42" i="12"/>
  <c r="I42" i="12"/>
  <c r="H42" i="12"/>
  <c r="J41" i="12"/>
  <c r="I41" i="12"/>
  <c r="H41" i="12"/>
  <c r="J40" i="12"/>
  <c r="I40" i="12"/>
  <c r="H40" i="12"/>
  <c r="J39" i="12"/>
  <c r="I39" i="12"/>
  <c r="H39" i="12"/>
  <c r="J38" i="12"/>
  <c r="I38" i="12"/>
  <c r="H38" i="12"/>
  <c r="J37" i="12"/>
  <c r="I37" i="12"/>
  <c r="H37" i="12"/>
  <c r="J36" i="12"/>
  <c r="I36" i="12"/>
  <c r="H36" i="12"/>
  <c r="J35" i="12"/>
  <c r="I35" i="12"/>
  <c r="H35" i="12"/>
  <c r="J34" i="12"/>
  <c r="I34" i="12"/>
  <c r="H34" i="12"/>
  <c r="J33" i="12"/>
  <c r="I33" i="12"/>
  <c r="H33" i="12"/>
  <c r="J32" i="12"/>
  <c r="I32" i="12"/>
  <c r="H32" i="12"/>
  <c r="J31" i="12"/>
  <c r="I31" i="12"/>
  <c r="H31" i="12"/>
  <c r="J30" i="12"/>
  <c r="I30" i="12"/>
  <c r="H30" i="12"/>
  <c r="J29" i="12"/>
  <c r="I29" i="12"/>
  <c r="H29" i="12"/>
  <c r="J28" i="12"/>
  <c r="I28" i="12"/>
  <c r="H28" i="12"/>
  <c r="J27" i="12"/>
  <c r="I27" i="12"/>
  <c r="H27" i="12"/>
  <c r="J26" i="12"/>
  <c r="I26" i="12"/>
  <c r="H26" i="12"/>
  <c r="J25" i="12"/>
  <c r="I25" i="12"/>
  <c r="H25" i="12"/>
  <c r="J24" i="12"/>
  <c r="I24" i="12"/>
  <c r="H24" i="12"/>
  <c r="J23" i="12"/>
  <c r="I23" i="12"/>
  <c r="H23" i="12"/>
  <c r="J22" i="12"/>
  <c r="I22" i="12"/>
  <c r="H22" i="12"/>
  <c r="T21" i="12"/>
  <c r="S21" i="12"/>
  <c r="R21" i="12"/>
  <c r="Q21" i="12"/>
  <c r="P21" i="12"/>
  <c r="O21" i="12"/>
  <c r="N21" i="12"/>
  <c r="M21" i="12"/>
  <c r="J21" i="12"/>
  <c r="I21" i="12"/>
  <c r="H21" i="12"/>
  <c r="T20" i="12"/>
  <c r="S20" i="12"/>
  <c r="R20" i="12"/>
  <c r="Q20" i="12"/>
  <c r="P20" i="12"/>
  <c r="O20" i="12"/>
  <c r="N20" i="12"/>
  <c r="M20" i="12"/>
  <c r="J20" i="12"/>
  <c r="I20" i="12"/>
  <c r="H20" i="12"/>
  <c r="T19" i="12"/>
  <c r="S19" i="12"/>
  <c r="R19" i="12"/>
  <c r="Q19" i="12"/>
  <c r="P19" i="12"/>
  <c r="O19" i="12"/>
  <c r="N19" i="12"/>
  <c r="M19" i="12"/>
  <c r="J19" i="12"/>
  <c r="I19" i="12"/>
  <c r="H19" i="12"/>
  <c r="T18" i="12"/>
  <c r="S18" i="12"/>
  <c r="R18" i="12"/>
  <c r="Q18" i="12"/>
  <c r="P18" i="12"/>
  <c r="O18" i="12"/>
  <c r="N18" i="12"/>
  <c r="M18" i="12"/>
  <c r="J18" i="12"/>
  <c r="I18" i="12"/>
  <c r="H18" i="12"/>
  <c r="J17" i="12"/>
  <c r="I17" i="12"/>
  <c r="H17" i="12"/>
  <c r="J16" i="12"/>
  <c r="I16" i="12"/>
  <c r="H16" i="12"/>
  <c r="J15" i="12"/>
  <c r="I15" i="12"/>
  <c r="H15" i="12"/>
  <c r="J14" i="12"/>
  <c r="I14" i="12"/>
  <c r="H14" i="12"/>
  <c r="J13" i="12"/>
  <c r="I13" i="12"/>
  <c r="H13" i="12"/>
  <c r="J12" i="12"/>
  <c r="I12" i="12"/>
  <c r="H12" i="12"/>
  <c r="J11" i="12"/>
  <c r="I11" i="12"/>
  <c r="H11" i="12"/>
  <c r="J10" i="12"/>
  <c r="I10" i="12"/>
  <c r="H10" i="12"/>
  <c r="J9" i="12"/>
  <c r="I9" i="12"/>
  <c r="H9" i="12"/>
  <c r="J8" i="12"/>
  <c r="I8" i="12"/>
  <c r="H8" i="12"/>
  <c r="J7" i="12"/>
  <c r="I7" i="12"/>
  <c r="H7" i="12"/>
  <c r="J6" i="12"/>
  <c r="I6" i="12"/>
  <c r="H6" i="12"/>
  <c r="J5" i="12"/>
  <c r="I5" i="12"/>
  <c r="H5" i="12"/>
  <c r="C4" i="12"/>
  <c r="J4" i="12" s="1"/>
  <c r="J2" i="12" s="1"/>
  <c r="C2" i="12"/>
  <c r="J124" i="11"/>
  <c r="I124" i="11"/>
  <c r="H124" i="11"/>
  <c r="J123" i="11"/>
  <c r="I123" i="11"/>
  <c r="H123" i="11"/>
  <c r="J122" i="11"/>
  <c r="I122" i="11"/>
  <c r="H122" i="11"/>
  <c r="J121" i="11"/>
  <c r="I121" i="11"/>
  <c r="H121" i="11"/>
  <c r="J120" i="11"/>
  <c r="I120" i="11"/>
  <c r="H120" i="11"/>
  <c r="J119" i="11"/>
  <c r="I119" i="11"/>
  <c r="H119" i="11"/>
  <c r="J118" i="11"/>
  <c r="I118" i="11"/>
  <c r="H118" i="11"/>
  <c r="J117" i="11"/>
  <c r="I117" i="11"/>
  <c r="H117" i="11"/>
  <c r="J116" i="11"/>
  <c r="I116" i="11"/>
  <c r="H116" i="11"/>
  <c r="J115" i="11"/>
  <c r="I115" i="11"/>
  <c r="H115" i="11"/>
  <c r="J114" i="11"/>
  <c r="I114" i="11"/>
  <c r="H114" i="11"/>
  <c r="J113" i="11"/>
  <c r="I113" i="11"/>
  <c r="H113" i="11"/>
  <c r="J112" i="11"/>
  <c r="I112" i="11"/>
  <c r="H112" i="11"/>
  <c r="J111" i="11"/>
  <c r="I111" i="11"/>
  <c r="H111" i="11"/>
  <c r="J110" i="11"/>
  <c r="I110" i="11"/>
  <c r="H110" i="11"/>
  <c r="J109" i="11"/>
  <c r="I109" i="11"/>
  <c r="H109" i="11"/>
  <c r="J108" i="11"/>
  <c r="I108" i="11"/>
  <c r="H108" i="11"/>
  <c r="J107" i="11"/>
  <c r="I107" i="11"/>
  <c r="H107" i="11"/>
  <c r="J106" i="11"/>
  <c r="I106" i="11"/>
  <c r="H106" i="11"/>
  <c r="J105" i="11"/>
  <c r="I105" i="11"/>
  <c r="H105" i="11"/>
  <c r="J104" i="11"/>
  <c r="I104" i="11"/>
  <c r="H104" i="11"/>
  <c r="J103" i="11"/>
  <c r="I103" i="11"/>
  <c r="H103" i="11"/>
  <c r="J102" i="11"/>
  <c r="I102" i="11"/>
  <c r="H102" i="11"/>
  <c r="J101" i="11"/>
  <c r="I101" i="11"/>
  <c r="H101" i="11"/>
  <c r="J100" i="11"/>
  <c r="I100" i="11"/>
  <c r="H100" i="11"/>
  <c r="J99" i="11"/>
  <c r="I99" i="11"/>
  <c r="H99" i="11"/>
  <c r="J98" i="11"/>
  <c r="I98" i="11"/>
  <c r="H98" i="11"/>
  <c r="J97" i="11"/>
  <c r="I97" i="11"/>
  <c r="H97" i="11"/>
  <c r="J96" i="11"/>
  <c r="I96" i="11"/>
  <c r="H96" i="11"/>
  <c r="J95" i="11"/>
  <c r="I95" i="11"/>
  <c r="H95" i="11"/>
  <c r="J94" i="11"/>
  <c r="I94" i="11"/>
  <c r="H94" i="11"/>
  <c r="J93" i="11"/>
  <c r="I93" i="11"/>
  <c r="H93" i="11"/>
  <c r="J92" i="11"/>
  <c r="I92" i="11"/>
  <c r="H92" i="11"/>
  <c r="J91" i="11"/>
  <c r="I91" i="11"/>
  <c r="H91" i="11"/>
  <c r="J90" i="11"/>
  <c r="I90" i="11"/>
  <c r="H90" i="11"/>
  <c r="J89" i="11"/>
  <c r="I89" i="11"/>
  <c r="H89" i="11"/>
  <c r="J88" i="11"/>
  <c r="I88" i="11"/>
  <c r="H88" i="11"/>
  <c r="J87" i="11"/>
  <c r="I87" i="11"/>
  <c r="H87" i="11"/>
  <c r="J86" i="11"/>
  <c r="I86" i="11"/>
  <c r="H86" i="11"/>
  <c r="J85" i="11"/>
  <c r="I85" i="11"/>
  <c r="H85" i="11"/>
  <c r="J84" i="11"/>
  <c r="I84" i="11"/>
  <c r="H84" i="11"/>
  <c r="J83" i="11"/>
  <c r="I83" i="11"/>
  <c r="H83" i="11"/>
  <c r="J82" i="11"/>
  <c r="I82" i="11"/>
  <c r="H82" i="11"/>
  <c r="J81" i="11"/>
  <c r="I81" i="11"/>
  <c r="H81" i="11"/>
  <c r="J80" i="11"/>
  <c r="I80" i="11"/>
  <c r="H80" i="11"/>
  <c r="J79" i="11"/>
  <c r="I79" i="11"/>
  <c r="H79" i="11"/>
  <c r="J78" i="11"/>
  <c r="I78" i="11"/>
  <c r="H78" i="11"/>
  <c r="J77" i="11"/>
  <c r="I77" i="11"/>
  <c r="H77" i="11"/>
  <c r="J76" i="11"/>
  <c r="I76" i="11"/>
  <c r="H76" i="11"/>
  <c r="J75" i="11"/>
  <c r="I75" i="11"/>
  <c r="H75" i="11"/>
  <c r="J74" i="11"/>
  <c r="I74" i="11"/>
  <c r="H74" i="11"/>
  <c r="J73" i="11"/>
  <c r="I73" i="11"/>
  <c r="H73" i="11"/>
  <c r="J72" i="11"/>
  <c r="I72" i="11"/>
  <c r="H72" i="11"/>
  <c r="J71" i="11"/>
  <c r="I71" i="11"/>
  <c r="H71" i="11"/>
  <c r="J70" i="11"/>
  <c r="I70" i="11"/>
  <c r="H70" i="11"/>
  <c r="J69" i="11"/>
  <c r="I69" i="11"/>
  <c r="H69" i="11"/>
  <c r="J68" i="11"/>
  <c r="I68" i="11"/>
  <c r="H68" i="11"/>
  <c r="J67" i="11"/>
  <c r="I67" i="11"/>
  <c r="H67" i="11"/>
  <c r="J66" i="11"/>
  <c r="I66" i="11"/>
  <c r="H66" i="11"/>
  <c r="J65" i="11"/>
  <c r="I65" i="11"/>
  <c r="H65" i="11"/>
  <c r="J64" i="11"/>
  <c r="I64" i="11"/>
  <c r="H64" i="11"/>
  <c r="J63" i="11"/>
  <c r="I63" i="11"/>
  <c r="H63" i="11"/>
  <c r="J62" i="11"/>
  <c r="I62" i="11"/>
  <c r="H62" i="11"/>
  <c r="J61" i="11"/>
  <c r="I61" i="11"/>
  <c r="H61" i="11"/>
  <c r="J60" i="11"/>
  <c r="I60" i="11"/>
  <c r="H60" i="11"/>
  <c r="J59" i="11"/>
  <c r="I59" i="11"/>
  <c r="H59" i="11"/>
  <c r="J58" i="11"/>
  <c r="I58" i="11"/>
  <c r="H58" i="11"/>
  <c r="J57" i="11"/>
  <c r="I57" i="11"/>
  <c r="H57" i="11"/>
  <c r="J56" i="11"/>
  <c r="I56" i="11"/>
  <c r="H56" i="11"/>
  <c r="J55" i="11"/>
  <c r="I55" i="11"/>
  <c r="H55" i="11"/>
  <c r="J54" i="11"/>
  <c r="I54" i="11"/>
  <c r="H54" i="11"/>
  <c r="J53" i="11"/>
  <c r="I53" i="11"/>
  <c r="H53" i="11"/>
  <c r="J52" i="11"/>
  <c r="I52" i="11"/>
  <c r="H52" i="11"/>
  <c r="J51" i="11"/>
  <c r="I51" i="11"/>
  <c r="H51" i="11"/>
  <c r="J50" i="11"/>
  <c r="I50" i="11"/>
  <c r="H50" i="11"/>
  <c r="J49" i="11"/>
  <c r="I49" i="11"/>
  <c r="H49" i="11"/>
  <c r="J48" i="11"/>
  <c r="I48" i="11"/>
  <c r="H48" i="11"/>
  <c r="J47" i="11"/>
  <c r="I47" i="11"/>
  <c r="H47" i="11"/>
  <c r="J46" i="11"/>
  <c r="I46" i="11"/>
  <c r="H46" i="11"/>
  <c r="J45" i="11"/>
  <c r="I45" i="11"/>
  <c r="H45" i="11"/>
  <c r="J44" i="11"/>
  <c r="I44" i="11"/>
  <c r="H44" i="11"/>
  <c r="J43" i="11"/>
  <c r="I43" i="11"/>
  <c r="H43" i="11"/>
  <c r="J42" i="11"/>
  <c r="I42" i="11"/>
  <c r="H42" i="11"/>
  <c r="J41" i="11"/>
  <c r="I41" i="11"/>
  <c r="H41" i="11"/>
  <c r="J40" i="11"/>
  <c r="I40" i="11"/>
  <c r="H40" i="11"/>
  <c r="J39" i="11"/>
  <c r="I39" i="11"/>
  <c r="H39" i="11"/>
  <c r="J38" i="11"/>
  <c r="I38" i="11"/>
  <c r="H38" i="11"/>
  <c r="J37" i="11"/>
  <c r="I37" i="11"/>
  <c r="H37" i="11"/>
  <c r="J36" i="11"/>
  <c r="I36" i="11"/>
  <c r="H36" i="11"/>
  <c r="J35" i="11"/>
  <c r="I35" i="11"/>
  <c r="H35" i="11"/>
  <c r="J34" i="11"/>
  <c r="I34" i="11"/>
  <c r="H34" i="11"/>
  <c r="J33" i="11"/>
  <c r="I33" i="11"/>
  <c r="H33" i="11"/>
  <c r="J32" i="11"/>
  <c r="I32" i="11"/>
  <c r="H32" i="11"/>
  <c r="J31" i="11"/>
  <c r="I31" i="11"/>
  <c r="H31" i="11"/>
  <c r="J30" i="11"/>
  <c r="I30" i="11"/>
  <c r="H30" i="11"/>
  <c r="J29" i="11"/>
  <c r="I29" i="11"/>
  <c r="H29" i="11"/>
  <c r="J28" i="11"/>
  <c r="I28" i="11"/>
  <c r="H28" i="11"/>
  <c r="J27" i="11"/>
  <c r="I27" i="11"/>
  <c r="H27" i="11"/>
  <c r="J26" i="11"/>
  <c r="I26" i="11"/>
  <c r="H26" i="11"/>
  <c r="J25" i="11"/>
  <c r="I25" i="11"/>
  <c r="H25" i="11"/>
  <c r="J24" i="11"/>
  <c r="I24" i="11"/>
  <c r="H24" i="11"/>
  <c r="J23" i="11"/>
  <c r="I23" i="11"/>
  <c r="H23" i="11"/>
  <c r="J22" i="11"/>
  <c r="I22" i="11"/>
  <c r="H22" i="11"/>
  <c r="T21" i="11"/>
  <c r="S21" i="11"/>
  <c r="R21" i="11"/>
  <c r="Q21" i="11"/>
  <c r="P21" i="11"/>
  <c r="O21" i="11"/>
  <c r="N21" i="11"/>
  <c r="M21" i="11"/>
  <c r="J21" i="11"/>
  <c r="I21" i="11"/>
  <c r="H21" i="11"/>
  <c r="T20" i="11"/>
  <c r="S20" i="11"/>
  <c r="R20" i="11"/>
  <c r="Q20" i="11"/>
  <c r="P20" i="11"/>
  <c r="O20" i="11"/>
  <c r="N20" i="11"/>
  <c r="M20" i="11"/>
  <c r="J20" i="11"/>
  <c r="I20" i="11"/>
  <c r="H20" i="11"/>
  <c r="T19" i="11"/>
  <c r="S19" i="11"/>
  <c r="R19" i="11"/>
  <c r="Q19" i="11"/>
  <c r="P19" i="11"/>
  <c r="O19" i="11"/>
  <c r="N19" i="11"/>
  <c r="M19" i="11"/>
  <c r="J19" i="11"/>
  <c r="I19" i="11"/>
  <c r="H19" i="11"/>
  <c r="T18" i="11"/>
  <c r="S18" i="11"/>
  <c r="R18" i="11"/>
  <c r="Q18" i="11"/>
  <c r="P18" i="11"/>
  <c r="O18" i="11"/>
  <c r="N18" i="11"/>
  <c r="M18" i="11"/>
  <c r="J18" i="11"/>
  <c r="I18" i="11"/>
  <c r="H18" i="11"/>
  <c r="J17" i="11"/>
  <c r="I17" i="11"/>
  <c r="H17" i="11"/>
  <c r="J16" i="11"/>
  <c r="I16" i="11"/>
  <c r="H16" i="11"/>
  <c r="J15" i="11"/>
  <c r="I15" i="11"/>
  <c r="H15" i="11"/>
  <c r="J14" i="11"/>
  <c r="I14" i="11"/>
  <c r="H14" i="11"/>
  <c r="J13" i="11"/>
  <c r="I13" i="11"/>
  <c r="H13" i="11"/>
  <c r="J12" i="11"/>
  <c r="I12" i="11"/>
  <c r="H12" i="11"/>
  <c r="J11" i="11"/>
  <c r="I11" i="11"/>
  <c r="H11" i="11"/>
  <c r="J10" i="11"/>
  <c r="I10" i="11"/>
  <c r="H10" i="11"/>
  <c r="J9" i="11"/>
  <c r="I9" i="11"/>
  <c r="H9" i="11"/>
  <c r="J8" i="11"/>
  <c r="I8" i="11"/>
  <c r="H8" i="11"/>
  <c r="J7" i="11"/>
  <c r="I7" i="11"/>
  <c r="H7" i="11"/>
  <c r="J6" i="11"/>
  <c r="I6" i="11"/>
  <c r="H6" i="11"/>
  <c r="J5" i="11"/>
  <c r="I5" i="11"/>
  <c r="H5" i="11"/>
  <c r="C4" i="11"/>
  <c r="J4" i="11" s="1"/>
  <c r="C2" i="11"/>
  <c r="J124" i="10"/>
  <c r="I124" i="10"/>
  <c r="H124" i="10"/>
  <c r="J123" i="10"/>
  <c r="I123" i="10"/>
  <c r="H123" i="10"/>
  <c r="J122" i="10"/>
  <c r="I122" i="10"/>
  <c r="H122" i="10"/>
  <c r="J121" i="10"/>
  <c r="I121" i="10"/>
  <c r="H121" i="10"/>
  <c r="J120" i="10"/>
  <c r="I120" i="10"/>
  <c r="H120" i="10"/>
  <c r="J119" i="10"/>
  <c r="I119" i="10"/>
  <c r="H119" i="10"/>
  <c r="J118" i="10"/>
  <c r="I118" i="10"/>
  <c r="H118" i="10"/>
  <c r="J117" i="10"/>
  <c r="I117" i="10"/>
  <c r="H117" i="10"/>
  <c r="J116" i="10"/>
  <c r="I116" i="10"/>
  <c r="H116" i="10"/>
  <c r="J115" i="10"/>
  <c r="I115" i="10"/>
  <c r="H115" i="10"/>
  <c r="J114" i="10"/>
  <c r="I114" i="10"/>
  <c r="H114" i="10"/>
  <c r="J113" i="10"/>
  <c r="I113" i="10"/>
  <c r="H113" i="10"/>
  <c r="J112" i="10"/>
  <c r="I112" i="10"/>
  <c r="H112" i="10"/>
  <c r="J111" i="10"/>
  <c r="I111" i="10"/>
  <c r="H111" i="10"/>
  <c r="J110" i="10"/>
  <c r="I110" i="10"/>
  <c r="H110" i="10"/>
  <c r="J109" i="10"/>
  <c r="I109" i="10"/>
  <c r="H109" i="10"/>
  <c r="J108" i="10"/>
  <c r="I108" i="10"/>
  <c r="H108" i="10"/>
  <c r="J107" i="10"/>
  <c r="I107" i="10"/>
  <c r="H107" i="10"/>
  <c r="J106" i="10"/>
  <c r="I106" i="10"/>
  <c r="H106" i="10"/>
  <c r="J105" i="10"/>
  <c r="I105" i="10"/>
  <c r="H105" i="10"/>
  <c r="J104" i="10"/>
  <c r="I104" i="10"/>
  <c r="H104" i="10"/>
  <c r="J103" i="10"/>
  <c r="I103" i="10"/>
  <c r="H103" i="10"/>
  <c r="J102" i="10"/>
  <c r="I102" i="10"/>
  <c r="H102" i="10"/>
  <c r="J101" i="10"/>
  <c r="I101" i="10"/>
  <c r="H101" i="10"/>
  <c r="J100" i="10"/>
  <c r="I100" i="10"/>
  <c r="H100" i="10"/>
  <c r="J99" i="10"/>
  <c r="I99" i="10"/>
  <c r="H99" i="10"/>
  <c r="J98" i="10"/>
  <c r="I98" i="10"/>
  <c r="H98" i="10"/>
  <c r="J97" i="10"/>
  <c r="I97" i="10"/>
  <c r="H97" i="10"/>
  <c r="J96" i="10"/>
  <c r="I96" i="10"/>
  <c r="H96" i="10"/>
  <c r="J95" i="10"/>
  <c r="I95" i="10"/>
  <c r="H95" i="10"/>
  <c r="J94" i="10"/>
  <c r="I94" i="10"/>
  <c r="H94" i="10"/>
  <c r="J93" i="10"/>
  <c r="I93" i="10"/>
  <c r="H93" i="10"/>
  <c r="J92" i="10"/>
  <c r="I92" i="10"/>
  <c r="H92" i="10"/>
  <c r="J91" i="10"/>
  <c r="I91" i="10"/>
  <c r="H91" i="10"/>
  <c r="J90" i="10"/>
  <c r="I90" i="10"/>
  <c r="H90" i="10"/>
  <c r="J89" i="10"/>
  <c r="I89" i="10"/>
  <c r="H89" i="10"/>
  <c r="J88" i="10"/>
  <c r="I88" i="10"/>
  <c r="H88" i="10"/>
  <c r="J87" i="10"/>
  <c r="I87" i="10"/>
  <c r="H87" i="10"/>
  <c r="J86" i="10"/>
  <c r="I86" i="10"/>
  <c r="H86" i="10"/>
  <c r="J85" i="10"/>
  <c r="I85" i="10"/>
  <c r="H85" i="10"/>
  <c r="J84" i="10"/>
  <c r="I84" i="10"/>
  <c r="H84" i="10"/>
  <c r="J83" i="10"/>
  <c r="I83" i="10"/>
  <c r="H83" i="10"/>
  <c r="J82" i="10"/>
  <c r="I82" i="10"/>
  <c r="H82" i="10"/>
  <c r="J81" i="10"/>
  <c r="I81" i="10"/>
  <c r="H81" i="10"/>
  <c r="J80" i="10"/>
  <c r="I80" i="10"/>
  <c r="H80" i="10"/>
  <c r="J79" i="10"/>
  <c r="I79" i="10"/>
  <c r="H79" i="10"/>
  <c r="J78" i="10"/>
  <c r="I78" i="10"/>
  <c r="H78" i="10"/>
  <c r="J77" i="10"/>
  <c r="I77" i="10"/>
  <c r="H77" i="10"/>
  <c r="J76" i="10"/>
  <c r="I76" i="10"/>
  <c r="H76" i="10"/>
  <c r="J75" i="10"/>
  <c r="I75" i="10"/>
  <c r="H75" i="10"/>
  <c r="J74" i="10"/>
  <c r="I74" i="10"/>
  <c r="H74" i="10"/>
  <c r="J73" i="10"/>
  <c r="I73" i="10"/>
  <c r="H73" i="10"/>
  <c r="J72" i="10"/>
  <c r="I72" i="10"/>
  <c r="H72" i="10"/>
  <c r="J71" i="10"/>
  <c r="I71" i="10"/>
  <c r="H71" i="10"/>
  <c r="J70" i="10"/>
  <c r="I70" i="10"/>
  <c r="H70" i="10"/>
  <c r="J69" i="10"/>
  <c r="I69" i="10"/>
  <c r="H69" i="10"/>
  <c r="J68" i="10"/>
  <c r="I68" i="10"/>
  <c r="H68" i="10"/>
  <c r="J67" i="10"/>
  <c r="I67" i="10"/>
  <c r="H67" i="10"/>
  <c r="J66" i="10"/>
  <c r="I66" i="10"/>
  <c r="H66" i="10"/>
  <c r="J65" i="10"/>
  <c r="I65" i="10"/>
  <c r="H65" i="10"/>
  <c r="J64" i="10"/>
  <c r="I64" i="10"/>
  <c r="H64" i="10"/>
  <c r="J63" i="10"/>
  <c r="I63" i="10"/>
  <c r="H63" i="10"/>
  <c r="J62" i="10"/>
  <c r="I62" i="10"/>
  <c r="H62" i="10"/>
  <c r="J61" i="10"/>
  <c r="I61" i="10"/>
  <c r="H61" i="10"/>
  <c r="J60" i="10"/>
  <c r="I60" i="10"/>
  <c r="H60" i="10"/>
  <c r="J59" i="10"/>
  <c r="I59" i="10"/>
  <c r="H59" i="10"/>
  <c r="J58" i="10"/>
  <c r="I58" i="10"/>
  <c r="H58" i="10"/>
  <c r="J57" i="10"/>
  <c r="I57" i="10"/>
  <c r="H57" i="10"/>
  <c r="J56" i="10"/>
  <c r="I56" i="10"/>
  <c r="H56" i="10"/>
  <c r="J55" i="10"/>
  <c r="I55" i="10"/>
  <c r="H55" i="10"/>
  <c r="J54" i="10"/>
  <c r="I54" i="10"/>
  <c r="H54" i="10"/>
  <c r="J53" i="10"/>
  <c r="I53" i="10"/>
  <c r="H53" i="10"/>
  <c r="J52" i="10"/>
  <c r="I52" i="10"/>
  <c r="H52" i="10"/>
  <c r="J51" i="10"/>
  <c r="I51" i="10"/>
  <c r="H51" i="10"/>
  <c r="J50" i="10"/>
  <c r="I50" i="10"/>
  <c r="H50" i="10"/>
  <c r="J49" i="10"/>
  <c r="I49" i="10"/>
  <c r="H49" i="10"/>
  <c r="J48" i="10"/>
  <c r="I48" i="10"/>
  <c r="H48" i="10"/>
  <c r="J47" i="10"/>
  <c r="I47" i="10"/>
  <c r="H47" i="10"/>
  <c r="J46" i="10"/>
  <c r="I46" i="10"/>
  <c r="H46" i="10"/>
  <c r="J45" i="10"/>
  <c r="I45" i="10"/>
  <c r="H45" i="10"/>
  <c r="J44" i="10"/>
  <c r="I44" i="10"/>
  <c r="H44" i="10"/>
  <c r="J43" i="10"/>
  <c r="I43" i="10"/>
  <c r="H43" i="10"/>
  <c r="J42" i="10"/>
  <c r="I42" i="10"/>
  <c r="H42" i="10"/>
  <c r="J41" i="10"/>
  <c r="I41" i="10"/>
  <c r="H41" i="10"/>
  <c r="J40" i="10"/>
  <c r="I40" i="10"/>
  <c r="H40" i="10"/>
  <c r="J39" i="10"/>
  <c r="I39" i="10"/>
  <c r="H39" i="10"/>
  <c r="J38" i="10"/>
  <c r="I38" i="10"/>
  <c r="H38" i="10"/>
  <c r="J37" i="10"/>
  <c r="I37" i="10"/>
  <c r="H37" i="10"/>
  <c r="J36" i="10"/>
  <c r="I36" i="10"/>
  <c r="H36" i="10"/>
  <c r="J35" i="10"/>
  <c r="I35" i="10"/>
  <c r="H35" i="10"/>
  <c r="J34" i="10"/>
  <c r="I34" i="10"/>
  <c r="H34" i="10"/>
  <c r="J33" i="10"/>
  <c r="I33" i="10"/>
  <c r="H33" i="10"/>
  <c r="J32" i="10"/>
  <c r="I32" i="10"/>
  <c r="H32" i="10"/>
  <c r="J31" i="10"/>
  <c r="I31" i="10"/>
  <c r="H31" i="10"/>
  <c r="J30" i="10"/>
  <c r="I30" i="10"/>
  <c r="H30" i="10"/>
  <c r="J29" i="10"/>
  <c r="I29" i="10"/>
  <c r="H29" i="10"/>
  <c r="J28" i="10"/>
  <c r="I28" i="10"/>
  <c r="H28" i="10"/>
  <c r="J27" i="10"/>
  <c r="I27" i="10"/>
  <c r="H27" i="10"/>
  <c r="J26" i="10"/>
  <c r="I26" i="10"/>
  <c r="H26" i="10"/>
  <c r="J25" i="10"/>
  <c r="I25" i="10"/>
  <c r="H25" i="10"/>
  <c r="J24" i="10"/>
  <c r="I24" i="10"/>
  <c r="H24" i="10"/>
  <c r="J23" i="10"/>
  <c r="I23" i="10"/>
  <c r="H23" i="10"/>
  <c r="J22" i="10"/>
  <c r="I22" i="10"/>
  <c r="H22" i="10"/>
  <c r="T21" i="10"/>
  <c r="S21" i="10"/>
  <c r="R21" i="10"/>
  <c r="Q21" i="10"/>
  <c r="P21" i="10"/>
  <c r="O21" i="10"/>
  <c r="N21" i="10"/>
  <c r="M21" i="10"/>
  <c r="J21" i="10"/>
  <c r="I21" i="10"/>
  <c r="H21" i="10"/>
  <c r="T20" i="10"/>
  <c r="S20" i="10"/>
  <c r="R20" i="10"/>
  <c r="Q20" i="10"/>
  <c r="P20" i="10"/>
  <c r="O20" i="10"/>
  <c r="N20" i="10"/>
  <c r="M20" i="10"/>
  <c r="J20" i="10"/>
  <c r="I20" i="10"/>
  <c r="H20" i="10"/>
  <c r="T19" i="10"/>
  <c r="S19" i="10"/>
  <c r="R19" i="10"/>
  <c r="Q19" i="10"/>
  <c r="P19" i="10"/>
  <c r="O19" i="10"/>
  <c r="N19" i="10"/>
  <c r="M19" i="10"/>
  <c r="J19" i="10"/>
  <c r="I19" i="10"/>
  <c r="H19" i="10"/>
  <c r="T18" i="10"/>
  <c r="S18" i="10"/>
  <c r="R18" i="10"/>
  <c r="Q18" i="10"/>
  <c r="P18" i="10"/>
  <c r="O18" i="10"/>
  <c r="N18" i="10"/>
  <c r="M18" i="10"/>
  <c r="J18" i="10"/>
  <c r="I18" i="10"/>
  <c r="H18" i="10"/>
  <c r="J17" i="10"/>
  <c r="I17" i="10"/>
  <c r="H17" i="10"/>
  <c r="J16" i="10"/>
  <c r="I16" i="10"/>
  <c r="H16" i="10"/>
  <c r="J15" i="10"/>
  <c r="I15" i="10"/>
  <c r="H15" i="10"/>
  <c r="J14" i="10"/>
  <c r="I14" i="10"/>
  <c r="H14" i="10"/>
  <c r="J13" i="10"/>
  <c r="I13" i="10"/>
  <c r="H13" i="10"/>
  <c r="J12" i="10"/>
  <c r="I12" i="10"/>
  <c r="H12" i="10"/>
  <c r="J11" i="10"/>
  <c r="I11" i="10"/>
  <c r="H11" i="10"/>
  <c r="J10" i="10"/>
  <c r="I10" i="10"/>
  <c r="H10" i="10"/>
  <c r="J9" i="10"/>
  <c r="I9" i="10"/>
  <c r="H9" i="10"/>
  <c r="J8" i="10"/>
  <c r="I8" i="10"/>
  <c r="H8" i="10"/>
  <c r="J7" i="10"/>
  <c r="I7" i="10"/>
  <c r="H7" i="10"/>
  <c r="J6" i="10"/>
  <c r="I6" i="10"/>
  <c r="H6" i="10"/>
  <c r="J5" i="10"/>
  <c r="I5" i="10"/>
  <c r="I2" i="10" s="1"/>
  <c r="H5" i="10"/>
  <c r="I4" i="10"/>
  <c r="H4" i="10"/>
  <c r="C4" i="10"/>
  <c r="J4" i="10" s="1"/>
  <c r="J2" i="10" s="1"/>
  <c r="C2" i="10"/>
  <c r="U20" i="14" l="1"/>
  <c r="T22" i="14"/>
  <c r="U19" i="14"/>
  <c r="J2" i="14"/>
  <c r="U18" i="14"/>
  <c r="U21" i="14"/>
  <c r="J2" i="13"/>
  <c r="U20" i="13"/>
  <c r="U19" i="13"/>
  <c r="U21" i="13"/>
  <c r="O22" i="13"/>
  <c r="T22" i="13"/>
  <c r="U21" i="12"/>
  <c r="U20" i="12"/>
  <c r="O22" i="12"/>
  <c r="T22" i="12"/>
  <c r="U19" i="12"/>
  <c r="U19" i="11"/>
  <c r="O22" i="11"/>
  <c r="U21" i="11"/>
  <c r="J2" i="11"/>
  <c r="T22" i="11"/>
  <c r="U20" i="11"/>
  <c r="H2" i="10"/>
  <c r="T22" i="10"/>
  <c r="U20" i="10"/>
  <c r="U19" i="10"/>
  <c r="O22" i="10"/>
  <c r="U21" i="10"/>
  <c r="O22" i="14"/>
  <c r="H4" i="14"/>
  <c r="H2" i="14" s="1"/>
  <c r="I4" i="14"/>
  <c r="I2" i="14" s="1"/>
  <c r="M4" i="14" s="1"/>
  <c r="H4" i="13"/>
  <c r="H2" i="13" s="1"/>
  <c r="M10" i="13" s="1"/>
  <c r="I4" i="13"/>
  <c r="I2" i="13" s="1"/>
  <c r="U18" i="13"/>
  <c r="N4" i="12"/>
  <c r="U18" i="12"/>
  <c r="I4" i="12"/>
  <c r="I2" i="12" s="1"/>
  <c r="M4" i="12" s="1"/>
  <c r="H4" i="12"/>
  <c r="H2" i="12" s="1"/>
  <c r="L4" i="12" s="1"/>
  <c r="M10" i="12" s="1"/>
  <c r="U18" i="11"/>
  <c r="I4" i="11"/>
  <c r="I2" i="11" s="1"/>
  <c r="M4" i="11" s="1"/>
  <c r="H4" i="11"/>
  <c r="H2" i="11" s="1"/>
  <c r="L4" i="11" s="1"/>
  <c r="U18" i="10"/>
  <c r="O18" i="1"/>
  <c r="N18" i="1"/>
  <c r="Q18" i="1"/>
  <c r="R18" i="1"/>
  <c r="N19" i="1"/>
  <c r="O19" i="1"/>
  <c r="P19" i="1"/>
  <c r="Q19" i="1"/>
  <c r="R19" i="1"/>
  <c r="S19" i="1"/>
  <c r="T19" i="1"/>
  <c r="N20" i="1"/>
  <c r="O20" i="1"/>
  <c r="P20" i="1"/>
  <c r="Q20" i="1"/>
  <c r="R20" i="1"/>
  <c r="S20" i="1"/>
  <c r="T20" i="1"/>
  <c r="N21" i="1"/>
  <c r="O21" i="1"/>
  <c r="P21" i="1"/>
  <c r="Q21" i="1"/>
  <c r="R21" i="1"/>
  <c r="S21" i="1"/>
  <c r="T21" i="1"/>
  <c r="M19" i="1"/>
  <c r="M20" i="1"/>
  <c r="M21" i="1"/>
  <c r="M18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4" i="1"/>
  <c r="I4" i="1"/>
  <c r="H98" i="1"/>
  <c r="H111" i="1"/>
  <c r="H120" i="1"/>
  <c r="H5" i="1"/>
  <c r="H6" i="1"/>
  <c r="H7" i="1"/>
  <c r="N10" i="13" l="1"/>
  <c r="N4" i="11"/>
  <c r="T18" i="1"/>
  <c r="P18" i="1"/>
  <c r="S18" i="1"/>
  <c r="U19" i="1"/>
  <c r="U20" i="1"/>
  <c r="U21" i="1"/>
  <c r="O22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2" i="1"/>
  <c r="H113" i="1"/>
  <c r="H114" i="1"/>
  <c r="H115" i="1"/>
  <c r="H116" i="1"/>
  <c r="H117" i="1"/>
  <c r="H118" i="1"/>
  <c r="H119" i="1"/>
  <c r="H121" i="1"/>
  <c r="H122" i="1"/>
  <c r="H123" i="1"/>
  <c r="H124" i="1"/>
  <c r="T22" i="1" l="1"/>
  <c r="U18" i="1"/>
  <c r="H4" i="1" l="1"/>
  <c r="H2" i="1" s="1"/>
  <c r="J2" i="1" l="1"/>
  <c r="M4" i="1"/>
  <c r="N4" i="1" l="1"/>
  <c r="N10" i="1"/>
</calcChain>
</file>

<file path=xl/sharedStrings.xml><?xml version="1.0" encoding="utf-8"?>
<sst xmlns="http://schemas.openxmlformats.org/spreadsheetml/2006/main" count="1935" uniqueCount="217">
  <si>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</si>
  <si>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</si>
  <si>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</si>
  <si>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</si>
  <si>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</si>
  <si>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</si>
  <si>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</si>
  <si>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</si>
  <si>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</si>
  <si>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</si>
  <si>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</si>
  <si>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</si>
  <si>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</si>
  <si>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</si>
  <si>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</si>
  <si>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</si>
  <si>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</si>
  <si>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</si>
  <si>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</si>
  <si>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</si>
  <si>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</si>
  <si>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</si>
  <si>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</si>
  <si>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</si>
  <si>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</si>
  <si>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</si>
  <si>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</si>
  <si>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</si>
  <si>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</si>
  <si>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</si>
  <si>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</si>
  <si>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</si>
  <si>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</si>
  <si>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</si>
  <si>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</si>
  <si>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</si>
  <si>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</si>
  <si>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</si>
  <si>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</si>
  <si>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</si>
  <si>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</si>
  <si>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</si>
  <si>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</si>
  <si>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</si>
  <si>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</si>
  <si>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</si>
  <si>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</si>
  <si>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</si>
  <si>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</si>
  <si>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</si>
  <si>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</si>
  <si>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</si>
  <si>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</si>
  <si>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</si>
  <si>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</si>
  <si>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</si>
  <si>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</si>
  <si>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</si>
  <si>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</si>
  <si>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</si>
  <si>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</si>
  <si>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</si>
  <si>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</si>
  <si>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</si>
  <si>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</si>
  <si>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</si>
  <si>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</si>
  <si>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</si>
  <si>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</si>
  <si>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</si>
  <si>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</si>
  <si>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</si>
  <si>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</si>
  <si>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</si>
  <si>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</si>
  <si>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</si>
  <si>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</si>
  <si>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</si>
  <si>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</si>
  <si>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</si>
  <si>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</si>
  <si>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</si>
  <si>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</si>
  <si>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</si>
  <si>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</si>
  <si>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</si>
  <si>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</si>
  <si>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</si>
  <si>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</si>
  <si>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</si>
  <si>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</si>
  <si>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</si>
  <si>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</si>
  <si>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</si>
  <si>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</si>
  <si>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</si>
  <si>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</si>
  <si>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</si>
  <si>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</si>
  <si>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</si>
  <si>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</si>
  <si>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</si>
  <si>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</si>
  <si>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</si>
  <si>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</si>
  <si>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</si>
  <si>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</si>
  <si>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</si>
  <si>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</si>
  <si>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</si>
  <si>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</si>
  <si>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</si>
  <si>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</si>
  <si>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</si>
  <si>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</si>
  <si>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</si>
  <si>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</si>
  <si>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</si>
  <si>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</si>
  <si>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</si>
  <si>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</si>
  <si>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</si>
  <si>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</si>
  <si>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</si>
  <si>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</si>
  <si>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</si>
  <si>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</si>
  <si>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</si>
  <si>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</si>
  <si>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</si>
  <si>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</si>
  <si>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</si>
  <si>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</si>
  <si>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</si>
  <si>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</si>
  <si>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</si>
  <si>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</si>
  <si>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</si>
  <si>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</si>
  <si>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</si>
  <si>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</si>
  <si>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</si>
  <si>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</si>
  <si>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</si>
  <si>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</si>
  <si>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</si>
  <si>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</si>
  <si>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</si>
  <si>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</si>
  <si>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</si>
  <si>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</si>
  <si>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</si>
  <si>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</si>
  <si>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</si>
  <si>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</si>
  <si>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</si>
  <si>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</si>
  <si>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</si>
  <si>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</si>
  <si>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</si>
  <si>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</si>
  <si>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</si>
  <si>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</si>
  <si>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</si>
  <si>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</si>
  <si>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</si>
  <si>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</si>
  <si>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</si>
  <si>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</si>
  <si>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</si>
  <si>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</si>
  <si>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</si>
  <si>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</si>
  <si>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</si>
  <si>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</si>
  <si>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</si>
  <si>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</si>
  <si>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</si>
  <si>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</si>
  <si>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</si>
  <si>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</si>
  <si>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</si>
  <si>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</si>
  <si>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</si>
  <si>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</si>
  <si>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</si>
  <si>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</si>
  <si>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KG</t>
  </si>
  <si>
    <t>GLAT</t>
  </si>
  <si>
    <t>GLONG</t>
  </si>
  <si>
    <t>DEZPLAZA</t>
  </si>
  <si>
    <t>CAL,MED</t>
  </si>
  <si>
    <t>KM</t>
  </si>
  <si>
    <t>GM</t>
  </si>
  <si>
    <t>CG</t>
  </si>
  <si>
    <t>Desplazaiento total 7363</t>
  </si>
  <si>
    <t>Desplazamiento liviano 4200</t>
  </si>
  <si>
    <t>(T)</t>
  </si>
  <si>
    <t>p(T) popa</t>
  </si>
  <si>
    <t>p(T) proa</t>
  </si>
  <si>
    <t>PESO POR COLUMNAS</t>
  </si>
  <si>
    <t>COLOR POR PUERTO DE DESTINO</t>
  </si>
  <si>
    <t>CALLAO</t>
  </si>
  <si>
    <t>CARTAGENA</t>
  </si>
  <si>
    <t>PANAMA</t>
  </si>
  <si>
    <t>HOUSTON</t>
  </si>
  <si>
    <t>GUAYAQUIL</t>
  </si>
  <si>
    <t>3.125 mts</t>
  </si>
  <si>
    <t>KM inicial</t>
  </si>
  <si>
    <t>9.125 mts</t>
  </si>
  <si>
    <t>Calado nuevo</t>
  </si>
  <si>
    <t>5 mts</t>
  </si>
  <si>
    <t>Desplaz.</t>
  </si>
  <si>
    <t>Desplazaiento total 7405</t>
  </si>
  <si>
    <t>KM obtenido de las curvas de forma</t>
  </si>
  <si>
    <t xml:space="preserve">Benjamin Andres Ramirez Letelier </t>
  </si>
  <si>
    <t>3°lima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</si>
</sst>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2"/>
      <color theme="1"/>
      <name val="Segoe U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0000FF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rgb="FF0000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27" xfId="0" applyFill="1" applyBorder="1"/>
    <xf numFmtId="0" fontId="0" fillId="0" borderId="26" xfId="0" applyBorder="1"/>
    <xf numFmtId="0" fontId="2" fillId="0" borderId="0" xfId="0" applyFont="1"/>
    <xf numFmtId="0" fontId="0" fillId="9" borderId="1" xfId="0" applyFill="1" applyBorder="1"/>
    <xf numFmtId="0" fontId="0" fillId="9" borderId="1" xfId="0" applyFill="1" applyBorder="1" applyAlignment="1">
      <alignment horizontal="left"/>
    </xf>
    <xf numFmtId="0" fontId="4" fillId="0" borderId="35" xfId="0" applyFont="1" applyBorder="1"/>
    <xf numFmtId="0" fontId="4" fillId="6" borderId="1" xfId="0" applyFont="1" applyFill="1" applyBorder="1"/>
    <xf numFmtId="0" fontId="4" fillId="14" borderId="1" xfId="0" applyFont="1" applyFill="1" applyBorder="1"/>
    <xf numFmtId="0" fontId="4" fillId="15" borderId="1" xfId="0" applyFont="1" applyFill="1" applyBorder="1"/>
    <xf numFmtId="0" fontId="0" fillId="13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5" fillId="11" borderId="37" xfId="0" applyFont="1" applyFill="1" applyBorder="1"/>
    <xf numFmtId="0" fontId="5" fillId="11" borderId="34" xfId="0" applyFont="1" applyFill="1" applyBorder="1"/>
    <xf numFmtId="0" fontId="5" fillId="11" borderId="38" xfId="0" applyFont="1" applyFill="1" applyBorder="1"/>
    <xf numFmtId="0" fontId="5" fillId="11" borderId="39" xfId="0" applyFont="1" applyFill="1" applyBorder="1"/>
    <xf numFmtId="0" fontId="5" fillId="11" borderId="40" xfId="0" applyFont="1" applyFill="1" applyBorder="1"/>
    <xf numFmtId="0" fontId="5" fillId="11" borderId="41" xfId="0" applyFont="1" applyFill="1" applyBorder="1"/>
    <xf numFmtId="0" fontId="5" fillId="11" borderId="42" xfId="0" applyFont="1" applyFill="1" applyBorder="1"/>
    <xf numFmtId="0" fontId="5" fillId="11" borderId="43" xfId="0" applyFont="1" applyFill="1" applyBorder="1"/>
    <xf numFmtId="0" fontId="5" fillId="11" borderId="44" xfId="0" applyFont="1" applyFill="1" applyBorder="1"/>
    <xf numFmtId="0" fontId="5" fillId="11" borderId="45" xfId="0" applyFont="1" applyFill="1" applyBorder="1"/>
    <xf numFmtId="0" fontId="5" fillId="13" borderId="46" xfId="0" applyFont="1" applyFill="1" applyBorder="1"/>
    <xf numFmtId="0" fontId="5" fillId="13" borderId="47" xfId="0" applyFont="1" applyFill="1" applyBorder="1"/>
    <xf numFmtId="0" fontId="5" fillId="10" borderId="47" xfId="0" applyFont="1" applyFill="1" applyBorder="1"/>
    <xf numFmtId="0" fontId="5" fillId="13" borderId="48" xfId="0" applyFont="1" applyFill="1" applyBorder="1"/>
    <xf numFmtId="0" fontId="5" fillId="13" borderId="49" xfId="0" applyFont="1" applyFill="1" applyBorder="1"/>
    <xf numFmtId="0" fontId="5" fillId="13" borderId="39" xfId="0" applyFont="1" applyFill="1" applyBorder="1"/>
    <xf numFmtId="0" fontId="5" fillId="10" borderId="39" xfId="0" applyFont="1" applyFill="1" applyBorder="1"/>
    <xf numFmtId="0" fontId="5" fillId="10" borderId="50" xfId="0" applyFont="1" applyFill="1" applyBorder="1"/>
    <xf numFmtId="0" fontId="5" fillId="13" borderId="51" xfId="0" applyFont="1" applyFill="1" applyBorder="1"/>
    <xf numFmtId="0" fontId="5" fillId="13" borderId="43" xfId="0" applyFont="1" applyFill="1" applyBorder="1"/>
    <xf numFmtId="0" fontId="5" fillId="10" borderId="43" xfId="0" applyFont="1" applyFill="1" applyBorder="1"/>
    <xf numFmtId="0" fontId="5" fillId="13" borderId="52" xfId="0" applyFont="1" applyFill="1" applyBorder="1"/>
    <xf numFmtId="0" fontId="0" fillId="0" borderId="0" xfId="0" applyFont="1" applyAlignment="1"/>
    <xf numFmtId="0" fontId="5" fillId="0" borderId="53" xfId="0" applyFont="1" applyBorder="1" applyAlignment="1">
      <alignment horizontal="center" vertical="top"/>
    </xf>
    <xf numFmtId="0" fontId="4" fillId="6" borderId="36" xfId="0" applyFont="1" applyFill="1" applyBorder="1"/>
    <xf numFmtId="0" fontId="5" fillId="0" borderId="47" xfId="0" applyFont="1" applyBorder="1"/>
    <xf numFmtId="0" fontId="5" fillId="6" borderId="48" xfId="0" applyFont="1" applyFill="1" applyBorder="1"/>
    <xf numFmtId="0" fontId="5" fillId="6" borderId="49" xfId="0" applyFont="1" applyFill="1" applyBorder="1"/>
    <xf numFmtId="0" fontId="5" fillId="0" borderId="39" xfId="0" applyFont="1" applyBorder="1"/>
    <xf numFmtId="0" fontId="5" fillId="0" borderId="50" xfId="0" applyFont="1" applyBorder="1"/>
    <xf numFmtId="0" fontId="5" fillId="10" borderId="49" xfId="0" applyFont="1" applyFill="1" applyBorder="1"/>
    <xf numFmtId="0" fontId="5" fillId="0" borderId="43" xfId="0" applyFont="1" applyBorder="1"/>
    <xf numFmtId="0" fontId="5" fillId="6" borderId="52" xfId="0" applyFont="1" applyFill="1" applyBorder="1"/>
    <xf numFmtId="0" fontId="5" fillId="6" borderId="46" xfId="0" applyFont="1" applyFill="1" applyBorder="1"/>
    <xf numFmtId="0" fontId="5" fillId="6" borderId="43" xfId="0" applyFont="1" applyFill="1" applyBorder="1"/>
    <xf numFmtId="0" fontId="5" fillId="18" borderId="49" xfId="0" applyFont="1" applyFill="1" applyBorder="1"/>
    <xf numFmtId="0" fontId="5" fillId="18" borderId="46" xfId="0" applyFont="1" applyFill="1" applyBorder="1"/>
    <xf numFmtId="0" fontId="5" fillId="5" borderId="47" xfId="0" applyFont="1" applyFill="1" applyBorder="1"/>
    <xf numFmtId="0" fontId="5" fillId="12" borderId="47" xfId="0" applyFont="1" applyFill="1" applyBorder="1"/>
    <xf numFmtId="0" fontId="5" fillId="12" borderId="48" xfId="0" applyFont="1" applyFill="1" applyBorder="1"/>
    <xf numFmtId="0" fontId="5" fillId="5" borderId="39" xfId="0" applyFont="1" applyFill="1" applyBorder="1"/>
    <xf numFmtId="0" fontId="5" fillId="12" borderId="39" xfId="0" applyFont="1" applyFill="1" applyBorder="1"/>
    <xf numFmtId="0" fontId="5" fillId="12" borderId="50" xfId="0" applyFont="1" applyFill="1" applyBorder="1"/>
    <xf numFmtId="0" fontId="5" fillId="18" borderId="51" xfId="0" applyFont="1" applyFill="1" applyBorder="1"/>
    <xf numFmtId="0" fontId="5" fillId="5" borderId="43" xfId="0" applyFont="1" applyFill="1" applyBorder="1"/>
    <xf numFmtId="0" fontId="5" fillId="12" borderId="43" xfId="0" applyFont="1" applyFill="1" applyBorder="1"/>
    <xf numFmtId="0" fontId="5" fillId="12" borderId="52" xfId="0" applyFont="1" applyFill="1" applyBorder="1"/>
    <xf numFmtId="0" fontId="5" fillId="5" borderId="46" xfId="0" applyFont="1" applyFill="1" applyBorder="1"/>
    <xf numFmtId="0" fontId="5" fillId="10" borderId="48" xfId="0" applyFont="1" applyFill="1" applyBorder="1"/>
    <xf numFmtId="0" fontId="5" fillId="5" borderId="49" xfId="0" applyFont="1" applyFill="1" applyBorder="1"/>
    <xf numFmtId="0" fontId="5" fillId="5" borderId="51" xfId="0" applyFont="1" applyFill="1" applyBorder="1"/>
    <xf numFmtId="0" fontId="5" fillId="10" borderId="52" xfId="0" applyFont="1" applyFill="1" applyBorder="1"/>
    <xf numFmtId="0" fontId="5" fillId="6" borderId="50" xfId="0" applyFont="1" applyFill="1" applyBorder="1"/>
    <xf numFmtId="0" fontId="0" fillId="0" borderId="0" xfId="0" applyFont="1" applyBorder="1" applyAlignment="1"/>
    <xf numFmtId="0" fontId="0" fillId="0" borderId="2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9" xfId="0" applyBorder="1" applyAlignment="1">
      <alignment horizontal="center"/>
    </xf>
    <xf numFmtId="2" fontId="0" fillId="0" borderId="22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30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0" xfId="0" applyBorder="1" applyAlignment="1">
      <alignment horizontal="center"/>
    </xf>
    <xf numFmtId="2" fontId="0" fillId="5" borderId="32" xfId="0" applyNumberFormat="1" applyFill="1" applyBorder="1" applyAlignment="1">
      <alignment horizontal="center"/>
    </xf>
    <xf numFmtId="0" fontId="0" fillId="5" borderId="31" xfId="0" applyFont="1" applyFill="1" applyBorder="1" applyAlignment="1">
      <alignment horizontal="center"/>
    </xf>
    <xf numFmtId="2" fontId="0" fillId="5" borderId="33" xfId="0" applyNumberFormat="1" applyFill="1" applyBorder="1" applyAlignment="1">
      <alignment horizontal="center"/>
    </xf>
    <xf numFmtId="0" fontId="0" fillId="0" borderId="28" xfId="0" applyBorder="1"/>
    <xf numFmtId="0" fontId="0" fillId="0" borderId="23" xfId="0" applyBorder="1"/>
    <xf numFmtId="0" fontId="0" fillId="0" borderId="22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28" xfId="0" applyFont="1" applyBorder="1" applyAlignment="1"/>
    <xf numFmtId="0" fontId="0" fillId="0" borderId="23" xfId="0" applyFont="1" applyBorder="1" applyAlignment="1"/>
    <xf numFmtId="0" fontId="3" fillId="13" borderId="56" xfId="0" applyFont="1" applyFill="1" applyBorder="1" applyAlignment="1"/>
    <xf numFmtId="0" fontId="3" fillId="13" borderId="57" xfId="0" applyFont="1" applyFill="1" applyBorder="1" applyAlignment="1"/>
    <xf numFmtId="0" fontId="3" fillId="21" borderId="57" xfId="0" applyFont="1" applyFill="1" applyBorder="1" applyAlignment="1"/>
    <xf numFmtId="0" fontId="3" fillId="21" borderId="58" xfId="0" applyFont="1" applyFill="1" applyBorder="1" applyAlignment="1"/>
    <xf numFmtId="0" fontId="0" fillId="6" borderId="0" xfId="0" applyFont="1" applyFill="1" applyBorder="1" applyAlignment="1"/>
    <xf numFmtId="0" fontId="0" fillId="16" borderId="59" xfId="0" applyFont="1" applyFill="1" applyBorder="1" applyAlignment="1"/>
    <xf numFmtId="0" fontId="0" fillId="16" borderId="56" xfId="0" applyFont="1" applyFill="1" applyBorder="1" applyAlignment="1"/>
    <xf numFmtId="0" fontId="0" fillId="16" borderId="57" xfId="0" applyFont="1" applyFill="1" applyBorder="1" applyAlignment="1"/>
    <xf numFmtId="0" fontId="0" fillId="16" borderId="58" xfId="0" applyFont="1" applyFill="1" applyBorder="1" applyAlignment="1"/>
    <xf numFmtId="0" fontId="3" fillId="17" borderId="23" xfId="0" applyFont="1" applyFill="1" applyBorder="1" applyAlignment="1"/>
    <xf numFmtId="0" fontId="3" fillId="17" borderId="29" xfId="0" applyFont="1" applyFill="1" applyBorder="1" applyAlignment="1"/>
    <xf numFmtId="0" fontId="0" fillId="16" borderId="54" xfId="0" applyFont="1" applyFill="1" applyBorder="1" applyAlignment="1"/>
    <xf numFmtId="0" fontId="0" fillId="16" borderId="55" xfId="0" applyFont="1" applyFill="1" applyBorder="1" applyAlignment="1"/>
    <xf numFmtId="0" fontId="0" fillId="13" borderId="56" xfId="0" applyFill="1" applyBorder="1"/>
    <xf numFmtId="0" fontId="0" fillId="13" borderId="57" xfId="0" applyFill="1" applyBorder="1"/>
    <xf numFmtId="0" fontId="0" fillId="5" borderId="57" xfId="0" applyFill="1" applyBorder="1"/>
    <xf numFmtId="0" fontId="0" fillId="22" borderId="57" xfId="0" applyFill="1" applyBorder="1"/>
    <xf numFmtId="0" fontId="0" fillId="22" borderId="58" xfId="0" applyFill="1" applyBorder="1"/>
    <xf numFmtId="0" fontId="3" fillId="17" borderId="23" xfId="0" applyFont="1" applyFill="1" applyBorder="1" applyAlignment="1">
      <alignment horizontal="center"/>
    </xf>
    <xf numFmtId="0" fontId="3" fillId="17" borderId="29" xfId="0" applyFont="1" applyFill="1" applyBorder="1" applyAlignment="1">
      <alignment horizontal="center"/>
    </xf>
    <xf numFmtId="0" fontId="0" fillId="9" borderId="54" xfId="0" applyFill="1" applyBorder="1"/>
    <xf numFmtId="0" fontId="0" fillId="9" borderId="59" xfId="0" applyFill="1" applyBorder="1"/>
    <xf numFmtId="0" fontId="0" fillId="9" borderId="55" xfId="0" applyFill="1" applyBorder="1"/>
    <xf numFmtId="0" fontId="5" fillId="13" borderId="56" xfId="0" applyFont="1" applyFill="1" applyBorder="1"/>
    <xf numFmtId="0" fontId="5" fillId="10" borderId="57" xfId="0" applyFont="1" applyFill="1" applyBorder="1"/>
    <xf numFmtId="0" fontId="5" fillId="12" borderId="57" xfId="0" applyFont="1" applyFill="1" applyBorder="1"/>
    <xf numFmtId="0" fontId="5" fillId="23" borderId="57" xfId="0" applyFont="1" applyFill="1" applyBorder="1"/>
    <xf numFmtId="0" fontId="0" fillId="0" borderId="29" xfId="0" applyBorder="1"/>
    <xf numFmtId="0" fontId="0" fillId="0" borderId="0" xfId="0" applyBorder="1" applyAlignment="1">
      <alignment vertical="center"/>
    </xf>
    <xf numFmtId="0" fontId="5" fillId="0" borderId="32" xfId="0" applyFont="1" applyBorder="1" applyAlignment="1">
      <alignment horizontal="center"/>
    </xf>
    <xf numFmtId="0" fontId="0" fillId="24" borderId="23" xfId="0" applyFill="1" applyBorder="1"/>
    <xf numFmtId="0" fontId="5" fillId="20" borderId="58" xfId="0" applyFont="1" applyFill="1" applyBorder="1"/>
    <xf numFmtId="0" fontId="5" fillId="20" borderId="47" xfId="0" applyFont="1" applyFill="1" applyBorder="1"/>
    <xf numFmtId="0" fontId="5" fillId="20" borderId="39" xfId="0" applyFont="1" applyFill="1" applyBorder="1"/>
    <xf numFmtId="0" fontId="5" fillId="20" borderId="43" xfId="0" applyFont="1" applyFill="1" applyBorder="1"/>
    <xf numFmtId="0" fontId="5" fillId="20" borderId="46" xfId="0" applyFont="1" applyFill="1" applyBorder="1"/>
    <xf numFmtId="0" fontId="5" fillId="20" borderId="49" xfId="0" applyFont="1" applyFill="1" applyBorder="1"/>
    <xf numFmtId="0" fontId="5" fillId="20" borderId="51" xfId="0" applyFont="1" applyFill="1" applyBorder="1"/>
    <xf numFmtId="0" fontId="0" fillId="25" borderId="1" xfId="0" applyFill="1" applyBorder="1"/>
    <xf numFmtId="0" fontId="5" fillId="25" borderId="34" xfId="0" applyFont="1" applyFill="1" applyBorder="1"/>
    <xf numFmtId="0" fontId="0" fillId="0" borderId="60" xfId="0" applyBorder="1" applyAlignment="1">
      <alignment horizontal="center"/>
    </xf>
    <xf numFmtId="0" fontId="0" fillId="8" borderId="61" xfId="0" applyFill="1" applyBorder="1"/>
    <xf numFmtId="0" fontId="0" fillId="0" borderId="61" xfId="0" applyBorder="1" applyAlignment="1">
      <alignment horizontal="center"/>
    </xf>
    <xf numFmtId="0" fontId="0" fillId="4" borderId="61" xfId="0" applyFill="1" applyBorder="1"/>
    <xf numFmtId="0" fontId="4" fillId="6" borderId="61" xfId="0" applyFont="1" applyFill="1" applyBorder="1"/>
    <xf numFmtId="0" fontId="0" fillId="25" borderId="61" xfId="0" applyFill="1" applyBorder="1"/>
    <xf numFmtId="0" fontId="0" fillId="0" borderId="61" xfId="0" applyBorder="1"/>
    <xf numFmtId="0" fontId="0" fillId="4" borderId="26" xfId="0" applyFill="1" applyBorder="1"/>
    <xf numFmtId="0" fontId="0" fillId="0" borderId="26" xfId="0" applyBorder="1" applyAlignment="1">
      <alignment horizontal="center"/>
    </xf>
    <xf numFmtId="0" fontId="0" fillId="20" borderId="26" xfId="0" applyFill="1" applyBorder="1"/>
    <xf numFmtId="0" fontId="4" fillId="6" borderId="26" xfId="0" applyFont="1" applyFill="1" applyBorder="1"/>
    <xf numFmtId="0" fontId="0" fillId="25" borderId="26" xfId="0" applyFill="1" applyBorder="1"/>
    <xf numFmtId="0" fontId="0" fillId="8" borderId="62" xfId="0" applyFill="1" applyBorder="1"/>
    <xf numFmtId="0" fontId="0" fillId="5" borderId="63" xfId="0" applyFill="1" applyBorder="1"/>
    <xf numFmtId="0" fontId="4" fillId="6" borderId="63" xfId="0" applyFont="1" applyFill="1" applyBorder="1"/>
    <xf numFmtId="0" fontId="0" fillId="25" borderId="63" xfId="0" applyFill="1" applyBorder="1"/>
    <xf numFmtId="0" fontId="0" fillId="0" borderId="63" xfId="0" applyBorder="1"/>
    <xf numFmtId="0" fontId="0" fillId="0" borderId="64" xfId="0" applyBorder="1"/>
    <xf numFmtId="0" fontId="0" fillId="8" borderId="65" xfId="0" applyFill="1" applyBorder="1"/>
    <xf numFmtId="0" fontId="0" fillId="0" borderId="66" xfId="0" applyBorder="1"/>
    <xf numFmtId="0" fontId="0" fillId="4" borderId="65" xfId="0" applyFill="1" applyBorder="1"/>
    <xf numFmtId="0" fontId="0" fillId="4" borderId="67" xfId="0" applyFill="1" applyBorder="1"/>
    <xf numFmtId="0" fontId="0" fillId="5" borderId="68" xfId="0" applyFill="1" applyBorder="1"/>
    <xf numFmtId="0" fontId="4" fillId="6" borderId="68" xfId="0" applyFont="1" applyFill="1" applyBorder="1"/>
    <xf numFmtId="0" fontId="0" fillId="25" borderId="68" xfId="0" applyFill="1" applyBorder="1"/>
    <xf numFmtId="0" fontId="0" fillId="0" borderId="68" xfId="0" applyBorder="1"/>
    <xf numFmtId="0" fontId="0" fillId="0" borderId="69" xfId="0" applyBorder="1"/>
    <xf numFmtId="0" fontId="0" fillId="2" borderId="26" xfId="0" applyFill="1" applyBorder="1"/>
    <xf numFmtId="0" fontId="0" fillId="2" borderId="62" xfId="0" applyFill="1" applyBorder="1"/>
    <xf numFmtId="0" fontId="0" fillId="2" borderId="65" xfId="0" applyFill="1" applyBorder="1"/>
    <xf numFmtId="0" fontId="0" fillId="2" borderId="67" xfId="0" applyFill="1" applyBorder="1"/>
    <xf numFmtId="0" fontId="0" fillId="20" borderId="68" xfId="0" applyFill="1" applyBorder="1"/>
    <xf numFmtId="0" fontId="0" fillId="13" borderId="26" xfId="0" applyFill="1" applyBorder="1"/>
    <xf numFmtId="0" fontId="4" fillId="14" borderId="26" xfId="0" applyFont="1" applyFill="1" applyBorder="1"/>
    <xf numFmtId="0" fontId="0" fillId="4" borderId="68" xfId="0" applyFill="1" applyBorder="1"/>
    <xf numFmtId="0" fontId="0" fillId="7" borderId="26" xfId="0" applyFill="1" applyBorder="1"/>
    <xf numFmtId="0" fontId="5" fillId="25" borderId="36" xfId="0" applyFont="1" applyFill="1" applyBorder="1"/>
    <xf numFmtId="0" fontId="0" fillId="0" borderId="60" xfId="0" applyFill="1" applyBorder="1" applyAlignment="1">
      <alignment horizontal="center"/>
    </xf>
    <xf numFmtId="0" fontId="0" fillId="7" borderId="61" xfId="0" applyFill="1" applyBorder="1"/>
    <xf numFmtId="0" fontId="0" fillId="13" borderId="61" xfId="0" applyFill="1" applyBorder="1"/>
    <xf numFmtId="0" fontId="5" fillId="25" borderId="35" xfId="0" applyFont="1" applyFill="1" applyBorder="1"/>
    <xf numFmtId="0" fontId="0" fillId="3" borderId="62" xfId="0" applyFill="1" applyBorder="1"/>
    <xf numFmtId="0" fontId="0" fillId="4" borderId="63" xfId="0" applyFill="1" applyBorder="1"/>
    <xf numFmtId="0" fontId="0" fillId="3" borderId="65" xfId="0" applyFill="1" applyBorder="1"/>
    <xf numFmtId="0" fontId="0" fillId="3" borderId="67" xfId="0" applyFill="1" applyBorder="1"/>
    <xf numFmtId="0" fontId="0" fillId="2" borderId="61" xfId="0" applyFill="1" applyBorder="1"/>
    <xf numFmtId="0" fontId="4" fillId="14" borderId="61" xfId="0" applyFont="1" applyFill="1" applyBorder="1"/>
    <xf numFmtId="0" fontId="0" fillId="19" borderId="63" xfId="0" applyFill="1" applyBorder="1"/>
    <xf numFmtId="0" fontId="4" fillId="14" borderId="63" xfId="0" applyFont="1" applyFill="1" applyBorder="1"/>
    <xf numFmtId="0" fontId="0" fillId="25" borderId="63" xfId="0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25" borderId="68" xfId="0" applyFill="1" applyBorder="1" applyAlignment="1">
      <alignment horizontal="center"/>
    </xf>
    <xf numFmtId="0" fontId="0" fillId="8" borderId="70" xfId="0" applyFill="1" applyBorder="1"/>
    <xf numFmtId="0" fontId="0" fillId="5" borderId="26" xfId="0" applyFill="1" applyBorder="1"/>
    <xf numFmtId="0" fontId="0" fillId="0" borderId="71" xfId="0" applyBorder="1"/>
    <xf numFmtId="0" fontId="0" fillId="19" borderId="61" xfId="0" applyFill="1" applyBorder="1"/>
    <xf numFmtId="0" fontId="4" fillId="15" borderId="61" xfId="0" applyFont="1" applyFill="1" applyBorder="1"/>
    <xf numFmtId="0" fontId="4" fillId="15" borderId="63" xfId="0" applyFont="1" applyFill="1" applyBorder="1"/>
    <xf numFmtId="0" fontId="0" fillId="8" borderId="72" xfId="0" applyFill="1" applyBorder="1"/>
    <xf numFmtId="0" fontId="0" fillId="0" borderId="73" xfId="0" applyBorder="1"/>
    <xf numFmtId="0" fontId="0" fillId="8" borderId="60" xfId="0" applyFill="1" applyBorder="1"/>
    <xf numFmtId="0" fontId="0" fillId="0" borderId="74" xfId="0" applyBorder="1"/>
    <xf numFmtId="0" fontId="0" fillId="25" borderId="61" xfId="0" applyFill="1" applyBorder="1" applyAlignment="1">
      <alignment horizontal="center"/>
    </xf>
    <xf numFmtId="0" fontId="0" fillId="25" borderId="26" xfId="0" applyFill="1" applyBorder="1" applyAlignment="1">
      <alignment horizontal="center"/>
    </xf>
    <xf numFmtId="0" fontId="0" fillId="7" borderId="65" xfId="0" applyFill="1" applyBorder="1"/>
    <xf numFmtId="0" fontId="0" fillId="5" borderId="23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0" xfId="0" applyFill="1"/>
    <xf numFmtId="0" fontId="3" fillId="0" borderId="0" xfId="0" applyFont="1"/>
    <xf numFmtId="0" fontId="0" fillId="6" borderId="22" xfId="0" applyFill="1" applyBorder="1" applyAlignment="1">
      <alignment horizontal="center"/>
    </xf>
    <xf numFmtId="2" fontId="0" fillId="5" borderId="28" xfId="0" applyNumberFormat="1" applyFill="1" applyBorder="1" applyAlignment="1">
      <alignment horizontal="center"/>
    </xf>
    <xf numFmtId="2" fontId="3" fillId="5" borderId="0" xfId="0" applyNumberFormat="1" applyFont="1" applyFill="1"/>
    <xf numFmtId="2" fontId="0" fillId="5" borderId="0" xfId="0" applyNumberFormat="1" applyFill="1"/>
    <xf numFmtId="0" fontId="0" fillId="5" borderId="28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65"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487967" y="4055794"/>
          <a:ext cx="311367" cy="157607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26" name="15 Conector recto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CxnSpPr/>
      </xdr:nvCxnSpPr>
      <xdr:spPr>
        <a:xfrm flipH="1">
          <a:off x="5438775" y="84201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CxnSpPr/>
      </xdr:nvCxnSpPr>
      <xdr:spPr>
        <a:xfrm flipH="1">
          <a:off x="5419725" y="8248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28" name="17 Conector recto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CxnSpPr/>
      </xdr:nvCxnSpPr>
      <xdr:spPr>
        <a:xfrm flipH="1">
          <a:off x="5400675" y="80676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29" name="18 Conector recto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CxnSpPr/>
      </xdr:nvCxnSpPr>
      <xdr:spPr>
        <a:xfrm flipH="1">
          <a:off x="5391150" y="7867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30" name="15 Conector recto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CxnSpPr/>
      </xdr:nvCxnSpPr>
      <xdr:spPr>
        <a:xfrm flipH="1">
          <a:off x="5438775" y="69723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51" name="16 Conector recto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CxnSpPr/>
      </xdr:nvCxnSpPr>
      <xdr:spPr>
        <a:xfrm flipH="1">
          <a:off x="5419725" y="68008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52" name="17 Conector recto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CxnSpPr/>
      </xdr:nvCxnSpPr>
      <xdr:spPr>
        <a:xfrm flipH="1">
          <a:off x="5400675" y="66198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53" name="18 Conector recto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CxnSpPr/>
      </xdr:nvCxnSpPr>
      <xdr:spPr>
        <a:xfrm flipH="1">
          <a:off x="5391150" y="64198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381000</xdr:colOff>
      <xdr:row>47</xdr:row>
      <xdr:rowOff>0</xdr:rowOff>
    </xdr:from>
    <xdr:ext cx="314325" cy="142875"/>
    <xdr:grpSp>
      <xdr:nvGrpSpPr>
        <xdr:cNvPr id="54" name="7 Grupo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GrpSpPr/>
      </xdr:nvGrpSpPr>
      <xdr:grpSpPr>
        <a:xfrm>
          <a:off x="2571750" y="9263063"/>
          <a:ext cx="314325" cy="142875"/>
          <a:chOff x="2688981" y="1590675"/>
          <a:chExt cx="306657" cy="144000"/>
        </a:xfrm>
      </xdr:grpSpPr>
      <xdr:sp macro="" textlink="">
        <xdr:nvSpPr>
          <xdr:cNvPr id="55" name="4 Elipse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56" name="5 Arco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57" name="6 Arco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4</xdr:col>
      <xdr:colOff>381000</xdr:colOff>
      <xdr:row>39</xdr:row>
      <xdr:rowOff>0</xdr:rowOff>
    </xdr:from>
    <xdr:ext cx="314325" cy="142875"/>
    <xdr:grpSp>
      <xdr:nvGrpSpPr>
        <xdr:cNvPr id="58" name="7 Grupo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GrpSpPr/>
      </xdr:nvGrpSpPr>
      <xdr:grpSpPr>
        <a:xfrm>
          <a:off x="2571750" y="7691438"/>
          <a:ext cx="314325" cy="142875"/>
          <a:chOff x="2688981" y="1590675"/>
          <a:chExt cx="306657" cy="144000"/>
        </a:xfrm>
      </xdr:grpSpPr>
      <xdr:sp macro="" textlink="">
        <xdr:nvSpPr>
          <xdr:cNvPr id="59" name="4 Elipse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60" name="5 Arco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61" name="6 Arco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9</xdr:col>
      <xdr:colOff>495300</xdr:colOff>
      <xdr:row>30</xdr:row>
      <xdr:rowOff>95250</xdr:rowOff>
    </xdr:from>
    <xdr:ext cx="466725" cy="0"/>
    <xdr:cxnSp macro="">
      <xdr:nvCxnSpPr>
        <xdr:cNvPr id="62" name="15 Conector recto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CxnSpPr/>
      </xdr:nvCxnSpPr>
      <xdr:spPr>
        <a:xfrm flipH="1">
          <a:off x="5438775" y="55245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29</xdr:row>
      <xdr:rowOff>104775</xdr:rowOff>
    </xdr:from>
    <xdr:ext cx="466725" cy="0"/>
    <xdr:cxnSp macro="">
      <xdr:nvCxnSpPr>
        <xdr:cNvPr id="63" name="16 Conector recto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CxnSpPr/>
      </xdr:nvCxnSpPr>
      <xdr:spPr>
        <a:xfrm flipH="1">
          <a:off x="5419725" y="53530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28</xdr:row>
      <xdr:rowOff>104775</xdr:rowOff>
    </xdr:from>
    <xdr:ext cx="466725" cy="0"/>
    <xdr:cxnSp macro="">
      <xdr:nvCxnSpPr>
        <xdr:cNvPr id="64" name="17 Conector recto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CxnSpPr/>
      </xdr:nvCxnSpPr>
      <xdr:spPr>
        <a:xfrm flipH="1">
          <a:off x="5400675" y="51720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27</xdr:row>
      <xdr:rowOff>85725</xdr:rowOff>
    </xdr:from>
    <xdr:ext cx="466725" cy="0"/>
    <xdr:cxnSp macro="">
      <xdr:nvCxnSpPr>
        <xdr:cNvPr id="65" name="18 Conector recto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CxnSpPr/>
      </xdr:nvCxnSpPr>
      <xdr:spPr>
        <a:xfrm flipH="1">
          <a:off x="5391150" y="49720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20</xdr:row>
      <xdr:rowOff>95250</xdr:rowOff>
    </xdr:from>
    <xdr:ext cx="466725" cy="0"/>
    <xdr:cxnSp macro="">
      <xdr:nvCxnSpPr>
        <xdr:cNvPr id="66" name="15 Conector recto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CxnSpPr/>
      </xdr:nvCxnSpPr>
      <xdr:spPr>
        <a:xfrm flipH="1">
          <a:off x="5438775" y="37147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67" name="16 Conector recto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CxnSpPr/>
      </xdr:nvCxnSpPr>
      <xdr:spPr>
        <a:xfrm flipH="1">
          <a:off x="5419725" y="39052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22</xdr:row>
      <xdr:rowOff>104775</xdr:rowOff>
    </xdr:from>
    <xdr:ext cx="466725" cy="0"/>
    <xdr:cxnSp macro="">
      <xdr:nvCxnSpPr>
        <xdr:cNvPr id="68" name="17 Conector recto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CxnSpPr/>
      </xdr:nvCxnSpPr>
      <xdr:spPr>
        <a:xfrm flipH="1">
          <a:off x="5400675" y="40862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69" name="18 Conector recto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CxnSpPr/>
      </xdr:nvCxnSpPr>
      <xdr:spPr>
        <a:xfrm flipH="1">
          <a:off x="5391150" y="35242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70" name="15 Conector recto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CxnSpPr/>
      </xdr:nvCxnSpPr>
      <xdr:spPr>
        <a:xfrm flipH="1">
          <a:off x="5438775" y="26289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71" name="16 Conector recto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CxnSpPr/>
      </xdr:nvCxnSpPr>
      <xdr:spPr>
        <a:xfrm flipH="1">
          <a:off x="5419725" y="24574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72" name="17 Conector recto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CxnSpPr/>
      </xdr:nvCxnSpPr>
      <xdr:spPr>
        <a:xfrm flipH="1">
          <a:off x="5400675" y="22764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73" name="18 Conector recto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CxnSpPr/>
      </xdr:nvCxnSpPr>
      <xdr:spPr>
        <a:xfrm flipH="1">
          <a:off x="5391150" y="20764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381000</xdr:colOff>
      <xdr:row>31</xdr:row>
      <xdr:rowOff>0</xdr:rowOff>
    </xdr:from>
    <xdr:ext cx="314325" cy="142875"/>
    <xdr:grpSp>
      <xdr:nvGrpSpPr>
        <xdr:cNvPr id="78" name="7 Grupo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GrpSpPr/>
      </xdr:nvGrpSpPr>
      <xdr:grpSpPr>
        <a:xfrm>
          <a:off x="2571750" y="6119813"/>
          <a:ext cx="314325" cy="142875"/>
          <a:chOff x="2688981" y="1590675"/>
          <a:chExt cx="306657" cy="144000"/>
        </a:xfrm>
      </xdr:grpSpPr>
      <xdr:sp macro="" textlink="">
        <xdr:nvSpPr>
          <xdr:cNvPr id="79" name="4 Elipse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80" name="5 Arco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81" name="6 Arco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4</xdr:col>
      <xdr:colOff>381000</xdr:colOff>
      <xdr:row>31</xdr:row>
      <xdr:rowOff>0</xdr:rowOff>
    </xdr:from>
    <xdr:ext cx="314325" cy="142875"/>
    <xdr:grpSp>
      <xdr:nvGrpSpPr>
        <xdr:cNvPr id="82" name="7 Grupo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GrpSpPr/>
      </xdr:nvGrpSpPr>
      <xdr:grpSpPr>
        <a:xfrm>
          <a:off x="2571750" y="6119813"/>
          <a:ext cx="314325" cy="142875"/>
          <a:chOff x="2688981" y="1590675"/>
          <a:chExt cx="306657" cy="144000"/>
        </a:xfrm>
      </xdr:grpSpPr>
      <xdr:sp macro="" textlink="">
        <xdr:nvSpPr>
          <xdr:cNvPr id="83" name="4 Elipse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84" name="5 Arco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85" name="6 Arco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4</xdr:col>
      <xdr:colOff>381000</xdr:colOff>
      <xdr:row>23</xdr:row>
      <xdr:rowOff>0</xdr:rowOff>
    </xdr:from>
    <xdr:ext cx="314325" cy="142875"/>
    <xdr:grpSp>
      <xdr:nvGrpSpPr>
        <xdr:cNvPr id="86" name="7 Grupo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GrpSpPr/>
      </xdr:nvGrpSpPr>
      <xdr:grpSpPr>
        <a:xfrm>
          <a:off x="2571750" y="4524375"/>
          <a:ext cx="314325" cy="142875"/>
          <a:chOff x="2688981" y="1590675"/>
          <a:chExt cx="306657" cy="144000"/>
        </a:xfrm>
      </xdr:grpSpPr>
      <xdr:sp macro="" textlink="">
        <xdr:nvSpPr>
          <xdr:cNvPr id="87" name="4 Elipse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88" name="5 Arco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89" name="6 Arco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4</xdr:col>
      <xdr:colOff>381000</xdr:colOff>
      <xdr:row>15</xdr:row>
      <xdr:rowOff>0</xdr:rowOff>
    </xdr:from>
    <xdr:ext cx="314325" cy="142875"/>
    <xdr:grpSp>
      <xdr:nvGrpSpPr>
        <xdr:cNvPr id="90" name="7 Grupo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GrpSpPr/>
      </xdr:nvGrpSpPr>
      <xdr:grpSpPr>
        <a:xfrm>
          <a:off x="2571750" y="2952750"/>
          <a:ext cx="314325" cy="142875"/>
          <a:chOff x="2688981" y="1590675"/>
          <a:chExt cx="306657" cy="144000"/>
        </a:xfrm>
      </xdr:grpSpPr>
      <xdr:sp macro="" textlink="">
        <xdr:nvSpPr>
          <xdr:cNvPr id="91" name="4 Elipse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92" name="5 Arco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93" name="6 Arco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4</xdr:col>
      <xdr:colOff>381000</xdr:colOff>
      <xdr:row>7</xdr:row>
      <xdr:rowOff>0</xdr:rowOff>
    </xdr:from>
    <xdr:ext cx="314325" cy="142875"/>
    <xdr:grpSp>
      <xdr:nvGrpSpPr>
        <xdr:cNvPr id="94" name="7 Grupo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GrpSpPr/>
      </xdr:nvGrpSpPr>
      <xdr:grpSpPr>
        <a:xfrm>
          <a:off x="2571750" y="1381125"/>
          <a:ext cx="314325" cy="142875"/>
          <a:chOff x="2688981" y="1590675"/>
          <a:chExt cx="306657" cy="144000"/>
        </a:xfrm>
      </xdr:grpSpPr>
      <xdr:sp macro="" textlink="">
        <xdr:nvSpPr>
          <xdr:cNvPr id="95" name="4 Elipse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96" name="5 Arco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97" name="6 Arco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zoomScale="70" zoomScaleNormal="70" workbookViewId="0">
      <selection activeCell="C18" sqref="C18"/>
    </sheetView>
  </sheetViews>
  <sheetFormatPr baseColWidth="10" defaultColWidth="11.42578125" defaultRowHeight="15" x14ac:dyDescent="0.25"/>
  <cols>
    <col min="1" max="1" width="4.42578125" customWidth="1"/>
    <col min="2" max="2" width="28.5703125" customWidth="1"/>
    <col min="3" max="3" width="9.28515625" customWidth="1"/>
  </cols>
  <sheetData>
    <row r="1" spans="2:6" x14ac:dyDescent="0.25">
      <c r="B1" s="238" t="s">
        <v>160</v>
      </c>
      <c r="C1" s="239"/>
      <c r="D1" s="239"/>
      <c r="E1" s="240"/>
    </row>
    <row r="2" spans="2:6" x14ac:dyDescent="0.25">
      <c r="B2" s="118" t="s">
        <v>161</v>
      </c>
      <c r="C2" s="29">
        <v>2</v>
      </c>
      <c r="D2" s="29" t="s">
        <v>153</v>
      </c>
      <c r="E2" s="119"/>
    </row>
    <row r="3" spans="2:6" x14ac:dyDescent="0.25">
      <c r="B3" s="118" t="s">
        <v>162</v>
      </c>
      <c r="C3" s="29">
        <v>4</v>
      </c>
      <c r="D3" s="29" t="s">
        <v>153</v>
      </c>
      <c r="E3" s="119"/>
    </row>
    <row r="4" spans="2:6" x14ac:dyDescent="0.25">
      <c r="B4" s="118" t="s">
        <v>156</v>
      </c>
      <c r="C4" s="29">
        <v>20</v>
      </c>
      <c r="D4" s="29" t="s">
        <v>151</v>
      </c>
      <c r="E4" s="119"/>
    </row>
    <row r="5" spans="2:6" x14ac:dyDescent="0.25">
      <c r="B5" s="118" t="s">
        <v>159</v>
      </c>
      <c r="C5" s="29">
        <v>6</v>
      </c>
      <c r="D5" s="29" t="s">
        <v>152</v>
      </c>
      <c r="E5" s="119"/>
    </row>
    <row r="6" spans="2:6" x14ac:dyDescent="0.25">
      <c r="B6" s="118" t="s">
        <v>164</v>
      </c>
      <c r="C6" s="29">
        <v>38</v>
      </c>
      <c r="D6" s="29" t="s">
        <v>153</v>
      </c>
      <c r="E6" s="119"/>
    </row>
    <row r="7" spans="2:6" ht="15.75" thickBot="1" x14ac:dyDescent="0.3">
      <c r="B7" s="120" t="s">
        <v>165</v>
      </c>
      <c r="C7" s="121">
        <v>44</v>
      </c>
      <c r="D7" s="121" t="s">
        <v>152</v>
      </c>
      <c r="E7" s="122"/>
    </row>
    <row r="8" spans="2:6" ht="15.75" thickBot="1" x14ac:dyDescent="0.3"/>
    <row r="9" spans="2:6" x14ac:dyDescent="0.25">
      <c r="B9" s="238" t="s">
        <v>154</v>
      </c>
      <c r="C9" s="239"/>
      <c r="D9" s="239"/>
      <c r="E9" s="239"/>
      <c r="F9" s="240"/>
    </row>
    <row r="10" spans="2:6" x14ac:dyDescent="0.25">
      <c r="B10" s="118" t="s">
        <v>150</v>
      </c>
      <c r="C10" s="29">
        <v>150</v>
      </c>
      <c r="D10" s="29" t="s">
        <v>151</v>
      </c>
      <c r="E10" s="29"/>
      <c r="F10" s="119"/>
    </row>
    <row r="11" spans="2:6" x14ac:dyDescent="0.25">
      <c r="B11" s="118" t="s">
        <v>172</v>
      </c>
      <c r="C11" s="29"/>
      <c r="D11" s="29"/>
      <c r="E11" s="29"/>
      <c r="F11" s="119"/>
    </row>
    <row r="12" spans="2:6" x14ac:dyDescent="0.25">
      <c r="B12" s="118" t="s">
        <v>158</v>
      </c>
      <c r="C12" s="29"/>
      <c r="D12" s="29"/>
      <c r="E12" s="29"/>
      <c r="F12" s="119"/>
    </row>
    <row r="13" spans="2:6" ht="15.75" thickBot="1" x14ac:dyDescent="0.3">
      <c r="B13" s="120" t="s">
        <v>157</v>
      </c>
      <c r="C13" s="121"/>
      <c r="D13" s="121"/>
      <c r="E13" s="121"/>
      <c r="F13" s="122"/>
    </row>
    <row r="15" spans="2:6" x14ac:dyDescent="0.25">
      <c r="B15" s="233" t="s">
        <v>215</v>
      </c>
    </row>
    <row r="16" spans="2:6" x14ac:dyDescent="0.25">
      <c r="B16" s="233" t="s">
        <v>216</v>
      </c>
    </row>
  </sheetData>
  <mergeCells count="2">
    <mergeCell ref="B9:F9"/>
    <mergeCell ref="B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zoomScale="70" zoomScaleNormal="70" workbookViewId="0">
      <selection activeCell="J15" sqref="J15"/>
    </sheetView>
  </sheetViews>
  <sheetFormatPr baseColWidth="10" defaultColWidth="11.42578125" defaultRowHeight="15" x14ac:dyDescent="0.25"/>
  <cols>
    <col min="1" max="1" width="5.42578125" customWidth="1"/>
    <col min="2" max="5" width="8.140625" customWidth="1"/>
    <col min="6" max="14" width="8.28515625" customWidth="1"/>
  </cols>
  <sheetData>
    <row r="2" spans="4:14" x14ac:dyDescent="0.25">
      <c r="F2" t="s">
        <v>65</v>
      </c>
    </row>
    <row r="3" spans="4:14" x14ac:dyDescent="0.25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25">
      <c r="M4" t="s">
        <v>75</v>
      </c>
    </row>
    <row r="5" spans="4:14" ht="15.75" thickBot="1" x14ac:dyDescent="0.3">
      <c r="D5" s="2" t="s">
        <v>66</v>
      </c>
      <c r="E5" s="9"/>
      <c r="F5" s="10"/>
      <c r="G5" s="10"/>
      <c r="H5" s="10"/>
      <c r="I5" s="10"/>
      <c r="J5" s="10"/>
      <c r="K5" s="10"/>
      <c r="L5" s="11"/>
      <c r="M5" s="4">
        <v>-5</v>
      </c>
    </row>
    <row r="6" spans="4:14" ht="16.5" thickTop="1" thickBot="1" x14ac:dyDescent="0.3">
      <c r="D6" s="2" t="s">
        <v>67</v>
      </c>
      <c r="E6" s="16"/>
      <c r="F6" s="8"/>
      <c r="G6" s="8"/>
      <c r="H6" s="8"/>
      <c r="I6" s="8"/>
      <c r="J6" s="8"/>
      <c r="K6" s="8"/>
      <c r="L6" s="12"/>
      <c r="M6" s="4">
        <v>-2</v>
      </c>
    </row>
    <row r="7" spans="4:14" ht="16.5" thickTop="1" thickBot="1" x14ac:dyDescent="0.3">
      <c r="D7" s="2" t="s">
        <v>68</v>
      </c>
      <c r="E7" s="16"/>
      <c r="F7" s="8"/>
      <c r="G7" s="8"/>
      <c r="H7" s="8"/>
      <c r="I7" s="8"/>
      <c r="J7" s="8"/>
      <c r="K7" s="8"/>
      <c r="L7" s="12"/>
      <c r="M7" s="4">
        <v>2</v>
      </c>
    </row>
    <row r="8" spans="4:14" ht="15.75" thickTop="1" x14ac:dyDescent="0.25">
      <c r="D8" s="2" t="s">
        <v>69</v>
      </c>
      <c r="E8" s="17"/>
      <c r="F8" s="13"/>
      <c r="G8" s="13"/>
      <c r="H8" s="13"/>
      <c r="I8" s="13"/>
      <c r="J8" s="13"/>
      <c r="K8" s="13"/>
      <c r="L8" s="14"/>
      <c r="M8" s="4">
        <v>5</v>
      </c>
    </row>
    <row r="9" spans="4:14" x14ac:dyDescent="0.25">
      <c r="M9" t="s">
        <v>74</v>
      </c>
    </row>
    <row r="13" spans="4:14" x14ac:dyDescent="0.25">
      <c r="E13" t="s">
        <v>70</v>
      </c>
      <c r="F13" t="s">
        <v>166</v>
      </c>
    </row>
    <row r="14" spans="4:14" x14ac:dyDescent="0.25">
      <c r="N14" t="s">
        <v>167</v>
      </c>
    </row>
    <row r="15" spans="4:14" ht="15.75" thickBot="1" x14ac:dyDescent="0.3">
      <c r="E15" s="9">
        <v>6</v>
      </c>
      <c r="F15" s="10"/>
      <c r="G15" s="10"/>
      <c r="H15" s="10"/>
      <c r="I15" s="10"/>
      <c r="J15" s="11"/>
      <c r="K15" s="5"/>
      <c r="L15" s="6"/>
      <c r="N15" s="3">
        <v>19</v>
      </c>
    </row>
    <row r="16" spans="4:14" ht="16.5" thickTop="1" thickBot="1" x14ac:dyDescent="0.3">
      <c r="E16" s="18">
        <v>5</v>
      </c>
      <c r="F16" s="8"/>
      <c r="G16" s="8"/>
      <c r="H16" s="8"/>
      <c r="I16" s="8"/>
      <c r="J16" s="8"/>
      <c r="K16" s="10"/>
      <c r="L16" s="11"/>
      <c r="N16" s="3">
        <v>16</v>
      </c>
    </row>
    <row r="17" spans="1:14" ht="16.5" thickTop="1" thickBot="1" x14ac:dyDescent="0.3">
      <c r="E17" s="18">
        <v>4</v>
      </c>
      <c r="F17" s="8"/>
      <c r="G17" s="8"/>
      <c r="H17" s="8"/>
      <c r="I17" s="8"/>
      <c r="J17" s="8"/>
      <c r="K17" s="8"/>
      <c r="L17" s="12"/>
      <c r="N17" s="3">
        <v>13</v>
      </c>
    </row>
    <row r="18" spans="1:14" ht="9.75" customHeight="1" thickTop="1" thickBot="1" x14ac:dyDescent="0.3">
      <c r="A18" s="29"/>
      <c r="B18" s="29"/>
      <c r="C18" s="29"/>
      <c r="D18" s="29"/>
      <c r="E18" s="28"/>
      <c r="F18" s="30"/>
      <c r="G18" s="30"/>
      <c r="H18" s="30"/>
      <c r="I18" s="30"/>
      <c r="J18" s="30"/>
      <c r="K18" s="30"/>
      <c r="L18" s="30"/>
      <c r="N18" s="3"/>
    </row>
    <row r="19" spans="1:14" ht="16.5" thickTop="1" thickBot="1" x14ac:dyDescent="0.3">
      <c r="E19" s="19">
        <v>3</v>
      </c>
      <c r="F19" s="15"/>
      <c r="G19" s="15"/>
      <c r="H19" s="15"/>
      <c r="I19" s="15"/>
      <c r="J19" s="15"/>
      <c r="K19" s="15"/>
      <c r="L19" s="20"/>
      <c r="N19" s="3">
        <v>9</v>
      </c>
    </row>
    <row r="20" spans="1:14" ht="16.5" thickTop="1" thickBot="1" x14ac:dyDescent="0.3">
      <c r="E20" s="21">
        <v>2</v>
      </c>
      <c r="F20" s="8"/>
      <c r="G20" s="8"/>
      <c r="H20" s="8"/>
      <c r="I20" s="8"/>
      <c r="J20" s="8"/>
      <c r="K20" s="8"/>
      <c r="L20" s="22"/>
      <c r="N20" s="3">
        <v>6</v>
      </c>
    </row>
    <row r="21" spans="1:14" ht="16.5" thickTop="1" thickBot="1" x14ac:dyDescent="0.3">
      <c r="E21" s="23">
        <v>1</v>
      </c>
      <c r="F21" s="24"/>
      <c r="G21" s="24"/>
      <c r="H21" s="24"/>
      <c r="I21" s="24"/>
      <c r="J21" s="24"/>
      <c r="K21" s="24"/>
      <c r="L21" s="25"/>
      <c r="M21" s="26" t="s">
        <v>168</v>
      </c>
      <c r="N21" s="3">
        <v>3</v>
      </c>
    </row>
    <row r="22" spans="1:14" ht="15.75" thickTop="1" x14ac:dyDescent="0.25">
      <c r="M22" s="27" t="s">
        <v>169</v>
      </c>
    </row>
    <row r="23" spans="1:14" x14ac:dyDescent="0.25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25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9"/>
  <sheetViews>
    <sheetView zoomScale="40" zoomScaleNormal="40" workbookViewId="0">
      <selection activeCell="N24" sqref="N24"/>
    </sheetView>
  </sheetViews>
  <sheetFormatPr baseColWidth="10" defaultColWidth="11.42578125" defaultRowHeight="15" x14ac:dyDescent="0.25"/>
  <cols>
    <col min="1" max="3" width="8.140625" customWidth="1"/>
    <col min="4" max="12" width="8.28515625" customWidth="1"/>
  </cols>
  <sheetData>
    <row r="1" spans="2:23" ht="15.75" thickBot="1" x14ac:dyDescent="0.3"/>
    <row r="2" spans="2:23" x14ac:dyDescent="0.25">
      <c r="B2" s="116"/>
      <c r="C2" s="155"/>
      <c r="D2" s="155" t="s">
        <v>182</v>
      </c>
      <c r="E2" s="155" t="s">
        <v>186</v>
      </c>
      <c r="F2" s="155"/>
      <c r="G2" s="117"/>
      <c r="H2" s="117"/>
      <c r="I2" s="117"/>
      <c r="J2" s="117"/>
      <c r="K2" s="117"/>
      <c r="L2" s="152"/>
    </row>
    <row r="3" spans="2:23" ht="15.75" thickBot="1" x14ac:dyDescent="0.3">
      <c r="B3" s="118" t="s">
        <v>58</v>
      </c>
      <c r="C3" s="109" t="s">
        <v>59</v>
      </c>
      <c r="D3" s="109" t="s">
        <v>60</v>
      </c>
      <c r="E3" s="109" t="s">
        <v>61</v>
      </c>
      <c r="F3" s="109" t="s">
        <v>62</v>
      </c>
      <c r="G3" s="109" t="s">
        <v>63</v>
      </c>
      <c r="H3" s="109" t="s">
        <v>71</v>
      </c>
      <c r="I3" s="109" t="s">
        <v>72</v>
      </c>
      <c r="J3" s="109" t="s">
        <v>73</v>
      </c>
      <c r="K3" s="29" t="s">
        <v>75</v>
      </c>
      <c r="L3" s="119"/>
      <c r="N3" s="241" t="s">
        <v>200</v>
      </c>
      <c r="O3" s="241"/>
      <c r="P3" s="241"/>
      <c r="Q3" s="241"/>
      <c r="R3" s="241"/>
    </row>
    <row r="4" spans="2:23" ht="15.75" thickBot="1" x14ac:dyDescent="0.3">
      <c r="B4" s="111" t="s">
        <v>66</v>
      </c>
      <c r="C4" s="9"/>
      <c r="D4" s="10"/>
      <c r="E4" s="10"/>
      <c r="F4" s="10"/>
      <c r="G4" s="10"/>
      <c r="H4" s="11"/>
      <c r="I4" s="29"/>
      <c r="J4" s="29"/>
      <c r="K4" s="153">
        <v>-5</v>
      </c>
      <c r="L4" s="119" t="s">
        <v>64</v>
      </c>
      <c r="O4" s="145" t="s">
        <v>59</v>
      </c>
      <c r="P4" s="146" t="s">
        <v>60</v>
      </c>
      <c r="Q4" s="146" t="s">
        <v>61</v>
      </c>
      <c r="R4" s="146" t="s">
        <v>62</v>
      </c>
      <c r="S4" s="146" t="s">
        <v>63</v>
      </c>
      <c r="T4" s="146" t="s">
        <v>71</v>
      </c>
      <c r="U4" s="146" t="s">
        <v>72</v>
      </c>
      <c r="V4" s="147" t="s">
        <v>73</v>
      </c>
      <c r="W4" t="s">
        <v>197</v>
      </c>
    </row>
    <row r="5" spans="2:23" ht="16.5" thickTop="1" thickBot="1" x14ac:dyDescent="0.3">
      <c r="B5" s="111" t="s">
        <v>67</v>
      </c>
      <c r="C5" s="16"/>
      <c r="D5" s="8"/>
      <c r="E5" s="8"/>
      <c r="F5" s="8"/>
      <c r="G5" s="8"/>
      <c r="H5" s="12"/>
      <c r="I5" s="29"/>
      <c r="J5" s="29"/>
      <c r="K5" s="153">
        <v>-2</v>
      </c>
      <c r="L5" s="119"/>
      <c r="N5" s="138">
        <v>-5</v>
      </c>
      <c r="O5">
        <v>80</v>
      </c>
      <c r="P5">
        <v>90</v>
      </c>
      <c r="Q5">
        <v>108</v>
      </c>
      <c r="R5">
        <v>77</v>
      </c>
      <c r="S5">
        <v>88</v>
      </c>
      <c r="T5">
        <v>81</v>
      </c>
      <c r="U5">
        <v>108</v>
      </c>
      <c r="V5">
        <v>114</v>
      </c>
      <c r="W5" s="138">
        <v>746</v>
      </c>
    </row>
    <row r="6" spans="2:23" ht="16.5" thickTop="1" thickBot="1" x14ac:dyDescent="0.3">
      <c r="B6" s="111" t="s">
        <v>68</v>
      </c>
      <c r="C6" s="16"/>
      <c r="D6" s="8"/>
      <c r="E6" s="8"/>
      <c r="F6" s="8"/>
      <c r="G6" s="8"/>
      <c r="H6" s="12"/>
      <c r="I6" s="29"/>
      <c r="J6" s="29"/>
      <c r="K6" s="153">
        <v>2</v>
      </c>
      <c r="L6" s="119"/>
      <c r="N6" s="139">
        <v>-2</v>
      </c>
      <c r="O6">
        <v>130</v>
      </c>
      <c r="P6">
        <v>106</v>
      </c>
      <c r="Q6">
        <v>112</v>
      </c>
      <c r="R6">
        <v>97</v>
      </c>
      <c r="S6">
        <v>98</v>
      </c>
      <c r="T6">
        <v>95</v>
      </c>
      <c r="U6">
        <v>119</v>
      </c>
      <c r="V6">
        <v>92</v>
      </c>
      <c r="W6" s="139">
        <v>849</v>
      </c>
    </row>
    <row r="7" spans="2:23" ht="15.75" thickTop="1" x14ac:dyDescent="0.25">
      <c r="B7" s="111" t="s">
        <v>69</v>
      </c>
      <c r="C7" s="17"/>
      <c r="D7" s="13"/>
      <c r="E7" s="13"/>
      <c r="F7" s="13"/>
      <c r="G7" s="13"/>
      <c r="H7" s="14"/>
      <c r="I7" s="29"/>
      <c r="J7" s="29"/>
      <c r="K7" s="153">
        <v>5</v>
      </c>
      <c r="L7" s="119"/>
      <c r="N7" s="141">
        <v>2</v>
      </c>
      <c r="O7">
        <v>97</v>
      </c>
      <c r="P7">
        <v>123</v>
      </c>
      <c r="Q7">
        <v>110</v>
      </c>
      <c r="R7">
        <v>108</v>
      </c>
      <c r="S7">
        <v>66</v>
      </c>
      <c r="T7">
        <v>90</v>
      </c>
      <c r="U7">
        <v>147</v>
      </c>
      <c r="V7">
        <v>135</v>
      </c>
      <c r="W7" s="141">
        <v>876</v>
      </c>
    </row>
    <row r="8" spans="2:23" ht="15.75" thickBot="1" x14ac:dyDescent="0.3">
      <c r="B8" s="118"/>
      <c r="C8" s="104"/>
      <c r="D8" s="104"/>
      <c r="E8" s="104"/>
      <c r="F8" s="104"/>
      <c r="G8" s="104"/>
      <c r="H8" s="104"/>
      <c r="I8" s="104"/>
      <c r="J8" s="104"/>
      <c r="K8" s="74" t="s">
        <v>169</v>
      </c>
      <c r="L8" s="119"/>
      <c r="N8" s="142">
        <v>5</v>
      </c>
      <c r="O8">
        <v>88</v>
      </c>
      <c r="P8">
        <v>86</v>
      </c>
      <c r="Q8">
        <v>98</v>
      </c>
      <c r="R8">
        <v>77</v>
      </c>
      <c r="S8">
        <v>82</v>
      </c>
      <c r="T8">
        <v>81</v>
      </c>
      <c r="U8">
        <v>92</v>
      </c>
      <c r="V8">
        <v>110</v>
      </c>
      <c r="W8" s="142">
        <v>714</v>
      </c>
    </row>
    <row r="9" spans="2:23" ht="15.75" thickBot="1" x14ac:dyDescent="0.3">
      <c r="B9" s="120"/>
      <c r="C9" s="154">
        <v>56</v>
      </c>
      <c r="D9" s="154">
        <v>49</v>
      </c>
      <c r="E9" s="154">
        <v>42</v>
      </c>
      <c r="F9" s="154">
        <v>35</v>
      </c>
      <c r="G9" s="154">
        <v>28</v>
      </c>
      <c r="H9" s="154">
        <v>21</v>
      </c>
      <c r="I9" s="154">
        <v>14</v>
      </c>
      <c r="J9" s="154">
        <v>7</v>
      </c>
      <c r="K9" s="154">
        <v>4</v>
      </c>
      <c r="L9" s="122"/>
      <c r="O9" s="116"/>
      <c r="P9" s="143" t="s">
        <v>198</v>
      </c>
      <c r="Q9" s="143">
        <v>1228</v>
      </c>
      <c r="R9" s="117"/>
      <c r="S9" s="117"/>
      <c r="T9" s="117"/>
      <c r="U9" s="143" t="s">
        <v>199</v>
      </c>
      <c r="V9" s="144">
        <v>1957</v>
      </c>
    </row>
    <row r="10" spans="2:23" ht="15.75" customHeight="1" thickBot="1" x14ac:dyDescent="0.3">
      <c r="B10" s="116"/>
      <c r="C10" s="155"/>
      <c r="D10" s="155" t="s">
        <v>181</v>
      </c>
      <c r="E10" s="155" t="s">
        <v>183</v>
      </c>
      <c r="F10" s="155"/>
      <c r="G10" s="117"/>
      <c r="H10" s="117"/>
      <c r="I10" s="117"/>
      <c r="J10" s="117"/>
      <c r="K10" s="117"/>
      <c r="L10" s="152"/>
      <c r="O10" s="120">
        <v>56</v>
      </c>
      <c r="P10" s="121">
        <v>49</v>
      </c>
      <c r="Q10" s="121">
        <v>42</v>
      </c>
      <c r="R10" s="121">
        <v>35</v>
      </c>
      <c r="S10" s="121">
        <v>28</v>
      </c>
      <c r="T10" s="121">
        <v>21</v>
      </c>
      <c r="U10" s="121">
        <v>14</v>
      </c>
      <c r="V10" s="122">
        <v>7</v>
      </c>
    </row>
    <row r="11" spans="2:23" ht="15.75" customHeight="1" x14ac:dyDescent="0.25">
      <c r="B11" s="118" t="s">
        <v>58</v>
      </c>
      <c r="C11" s="109" t="s">
        <v>59</v>
      </c>
      <c r="D11" s="109" t="s">
        <v>60</v>
      </c>
      <c r="E11" s="109" t="s">
        <v>61</v>
      </c>
      <c r="F11" s="109" t="s">
        <v>62</v>
      </c>
      <c r="G11" s="109" t="s">
        <v>63</v>
      </c>
      <c r="H11" s="109" t="s">
        <v>71</v>
      </c>
      <c r="I11" s="109" t="s">
        <v>72</v>
      </c>
      <c r="J11" s="109" t="s">
        <v>73</v>
      </c>
      <c r="K11" s="29" t="s">
        <v>75</v>
      </c>
      <c r="L11" s="119"/>
    </row>
    <row r="12" spans="2:23" ht="15.75" customHeight="1" thickBot="1" x14ac:dyDescent="0.3">
      <c r="B12" s="111" t="s">
        <v>66</v>
      </c>
      <c r="C12" s="98">
        <v>57</v>
      </c>
      <c r="D12" s="157">
        <v>9</v>
      </c>
      <c r="E12" s="88">
        <v>2</v>
      </c>
      <c r="F12" s="76"/>
      <c r="G12" s="76"/>
      <c r="H12" s="77"/>
      <c r="I12" s="99">
        <v>41</v>
      </c>
      <c r="J12" s="63">
        <v>45</v>
      </c>
      <c r="K12" s="153">
        <v>-5</v>
      </c>
      <c r="L12" s="119" t="s">
        <v>64</v>
      </c>
    </row>
    <row r="13" spans="2:23" ht="16.5" customHeight="1" thickTop="1" thickBot="1" x14ac:dyDescent="0.3">
      <c r="B13" s="111" t="s">
        <v>67</v>
      </c>
      <c r="C13" s="100">
        <v>58</v>
      </c>
      <c r="D13" s="158">
        <v>11</v>
      </c>
      <c r="E13" s="91">
        <v>4</v>
      </c>
      <c r="F13" s="158">
        <v>6</v>
      </c>
      <c r="G13" s="79"/>
      <c r="H13" s="103"/>
      <c r="I13" s="68">
        <v>42</v>
      </c>
      <c r="J13" s="67">
        <v>46</v>
      </c>
      <c r="K13" s="153">
        <v>-2</v>
      </c>
      <c r="L13" s="119"/>
      <c r="O13" s="242" t="s">
        <v>201</v>
      </c>
      <c r="P13" s="243"/>
      <c r="Q13" s="243"/>
      <c r="R13" s="244"/>
    </row>
    <row r="14" spans="2:23" ht="16.5" thickTop="1" thickBot="1" x14ac:dyDescent="0.3">
      <c r="B14" s="111" t="s">
        <v>68</v>
      </c>
      <c r="C14" s="100">
        <v>59</v>
      </c>
      <c r="D14" s="158">
        <v>13</v>
      </c>
      <c r="E14" s="91">
        <v>3</v>
      </c>
      <c r="F14" s="158">
        <v>5</v>
      </c>
      <c r="G14" s="79"/>
      <c r="H14" s="103"/>
      <c r="I14" s="68">
        <v>43</v>
      </c>
      <c r="J14" s="67">
        <v>47</v>
      </c>
      <c r="K14" s="153">
        <v>2</v>
      </c>
      <c r="L14" s="119"/>
      <c r="O14" s="148"/>
      <c r="P14" s="117" t="s">
        <v>205</v>
      </c>
      <c r="Q14" s="117"/>
      <c r="R14" s="148"/>
    </row>
    <row r="15" spans="2:23" ht="15.75" thickTop="1" x14ac:dyDescent="0.25">
      <c r="B15" s="111" t="s">
        <v>69</v>
      </c>
      <c r="C15" s="101">
        <v>62</v>
      </c>
      <c r="D15" s="159">
        <v>12</v>
      </c>
      <c r="E15" s="95">
        <v>1</v>
      </c>
      <c r="F15" s="82"/>
      <c r="G15" s="82"/>
      <c r="H15" s="83"/>
      <c r="I15" s="102">
        <v>44</v>
      </c>
      <c r="J15" s="71">
        <v>48</v>
      </c>
      <c r="K15" s="153">
        <v>5</v>
      </c>
      <c r="L15" s="119"/>
      <c r="O15" s="149"/>
      <c r="P15" s="29" t="s">
        <v>204</v>
      </c>
      <c r="Q15" s="29"/>
      <c r="R15" s="149"/>
    </row>
    <row r="16" spans="2:23" x14ac:dyDescent="0.25">
      <c r="B16" s="118"/>
      <c r="C16" s="104"/>
      <c r="D16" s="104"/>
      <c r="E16" s="104"/>
      <c r="F16" s="104"/>
      <c r="G16" s="104"/>
      <c r="H16" s="104"/>
      <c r="I16" s="104"/>
      <c r="J16" s="104"/>
      <c r="K16" s="74" t="s">
        <v>169</v>
      </c>
      <c r="L16" s="119"/>
      <c r="O16" s="150"/>
      <c r="P16" s="29" t="s">
        <v>203</v>
      </c>
      <c r="Q16" s="29"/>
      <c r="R16" s="150"/>
    </row>
    <row r="17" spans="2:18" ht="15.75" thickBot="1" x14ac:dyDescent="0.3">
      <c r="B17" s="120"/>
      <c r="C17" s="154">
        <v>56</v>
      </c>
      <c r="D17" s="154">
        <v>49</v>
      </c>
      <c r="E17" s="154">
        <v>42</v>
      </c>
      <c r="F17" s="154">
        <v>35</v>
      </c>
      <c r="G17" s="154">
        <v>28</v>
      </c>
      <c r="H17" s="154">
        <v>21</v>
      </c>
      <c r="I17" s="154">
        <v>14</v>
      </c>
      <c r="J17" s="154">
        <v>7</v>
      </c>
      <c r="K17" s="154">
        <v>4</v>
      </c>
      <c r="L17" s="122"/>
      <c r="O17" s="151"/>
      <c r="P17" s="29" t="s">
        <v>202</v>
      </c>
      <c r="Q17" s="29"/>
      <c r="R17" s="140"/>
    </row>
    <row r="18" spans="2:18" ht="15.75" thickBot="1" x14ac:dyDescent="0.3">
      <c r="B18" s="116"/>
      <c r="C18" s="155"/>
      <c r="D18" s="155" t="s">
        <v>179</v>
      </c>
      <c r="E18" s="155" t="s">
        <v>180</v>
      </c>
      <c r="F18" s="155"/>
      <c r="G18" s="117"/>
      <c r="H18" s="117"/>
      <c r="I18" s="117"/>
      <c r="J18" s="117"/>
      <c r="K18" s="117"/>
      <c r="L18" s="152"/>
      <c r="O18" s="156"/>
      <c r="P18" s="121" t="s">
        <v>206</v>
      </c>
      <c r="Q18" s="121"/>
      <c r="R18" s="156"/>
    </row>
    <row r="19" spans="2:18" x14ac:dyDescent="0.25">
      <c r="B19" s="118" t="s">
        <v>58</v>
      </c>
      <c r="C19" s="109" t="s">
        <v>59</v>
      </c>
      <c r="D19" s="109" t="s">
        <v>60</v>
      </c>
      <c r="E19" s="109" t="s">
        <v>61</v>
      </c>
      <c r="F19" s="109" t="s">
        <v>62</v>
      </c>
      <c r="G19" s="109" t="s">
        <v>63</v>
      </c>
      <c r="H19" s="109" t="s">
        <v>71</v>
      </c>
      <c r="I19" s="109" t="s">
        <v>72</v>
      </c>
      <c r="J19" s="109" t="s">
        <v>73</v>
      </c>
      <c r="K19" s="29" t="s">
        <v>75</v>
      </c>
      <c r="L19" s="119"/>
    </row>
    <row r="20" spans="2:18" ht="15.75" thickBot="1" x14ac:dyDescent="0.3">
      <c r="B20" s="111" t="s">
        <v>66</v>
      </c>
      <c r="C20" s="87">
        <v>72</v>
      </c>
      <c r="D20" s="160">
        <v>63</v>
      </c>
      <c r="E20" s="88">
        <v>61</v>
      </c>
      <c r="F20" s="157">
        <v>14</v>
      </c>
      <c r="G20" s="88">
        <v>56</v>
      </c>
      <c r="H20" s="88">
        <v>49</v>
      </c>
      <c r="I20" s="89">
        <v>40</v>
      </c>
      <c r="J20" s="90">
        <v>36</v>
      </c>
      <c r="K20" s="153">
        <v>-5</v>
      </c>
      <c r="L20" s="119" t="s">
        <v>64</v>
      </c>
    </row>
    <row r="21" spans="2:18" ht="16.5" thickTop="1" thickBot="1" x14ac:dyDescent="0.3">
      <c r="B21" s="111" t="s">
        <v>67</v>
      </c>
      <c r="C21" s="86">
        <v>71</v>
      </c>
      <c r="D21" s="161">
        <v>65</v>
      </c>
      <c r="E21" s="158">
        <v>64</v>
      </c>
      <c r="F21" s="158">
        <v>7</v>
      </c>
      <c r="G21" s="91">
        <v>55</v>
      </c>
      <c r="H21" s="91">
        <v>50</v>
      </c>
      <c r="I21" s="92">
        <v>39</v>
      </c>
      <c r="J21" s="93">
        <v>35</v>
      </c>
      <c r="K21" s="153">
        <v>-2</v>
      </c>
      <c r="L21" s="119"/>
    </row>
    <row r="22" spans="2:18" ht="16.5" thickTop="1" thickBot="1" x14ac:dyDescent="0.3">
      <c r="B22" s="111" t="s">
        <v>68</v>
      </c>
      <c r="C22" s="86">
        <v>70</v>
      </c>
      <c r="D22" s="161">
        <v>68</v>
      </c>
      <c r="E22" s="158">
        <v>66</v>
      </c>
      <c r="F22" s="158">
        <v>8</v>
      </c>
      <c r="G22" s="91">
        <v>54</v>
      </c>
      <c r="H22" s="91">
        <v>51</v>
      </c>
      <c r="I22" s="92">
        <v>38</v>
      </c>
      <c r="J22" s="93">
        <v>34</v>
      </c>
      <c r="K22" s="153">
        <v>2</v>
      </c>
      <c r="L22" s="119"/>
    </row>
    <row r="23" spans="2:18" ht="15.75" thickTop="1" x14ac:dyDescent="0.25">
      <c r="B23" s="111" t="s">
        <v>69</v>
      </c>
      <c r="C23" s="94">
        <v>69</v>
      </c>
      <c r="D23" s="162">
        <v>67</v>
      </c>
      <c r="E23" s="95">
        <v>60</v>
      </c>
      <c r="F23" s="159">
        <v>10</v>
      </c>
      <c r="G23" s="95">
        <v>53</v>
      </c>
      <c r="H23" s="95">
        <v>52</v>
      </c>
      <c r="I23" s="96">
        <v>37</v>
      </c>
      <c r="J23" s="97">
        <v>33</v>
      </c>
      <c r="K23" s="153">
        <v>5</v>
      </c>
      <c r="L23" s="119"/>
    </row>
    <row r="24" spans="2:18" x14ac:dyDescent="0.25">
      <c r="B24" s="118"/>
      <c r="C24" s="104"/>
      <c r="D24" s="104"/>
      <c r="E24" s="104"/>
      <c r="F24" s="104"/>
      <c r="G24" s="104"/>
      <c r="H24" s="104"/>
      <c r="I24" s="104"/>
      <c r="J24" s="104"/>
      <c r="K24" s="74" t="s">
        <v>169</v>
      </c>
      <c r="L24" s="119"/>
    </row>
    <row r="25" spans="2:18" ht="15.75" thickBot="1" x14ac:dyDescent="0.3">
      <c r="B25" s="120"/>
      <c r="C25" s="154">
        <v>56</v>
      </c>
      <c r="D25" s="154">
        <v>49</v>
      </c>
      <c r="E25" s="154">
        <v>42</v>
      </c>
      <c r="F25" s="154">
        <v>35</v>
      </c>
      <c r="G25" s="154">
        <v>28</v>
      </c>
      <c r="H25" s="154">
        <v>21</v>
      </c>
      <c r="I25" s="154">
        <v>14</v>
      </c>
      <c r="J25" s="154">
        <v>7</v>
      </c>
      <c r="K25" s="154">
        <v>4</v>
      </c>
      <c r="L25" s="122"/>
    </row>
    <row r="26" spans="2:18" x14ac:dyDescent="0.25">
      <c r="B26" s="116"/>
      <c r="C26" s="155"/>
      <c r="D26" s="155" t="s">
        <v>177</v>
      </c>
      <c r="E26" s="155" t="s">
        <v>178</v>
      </c>
      <c r="F26" s="155"/>
      <c r="G26" s="117"/>
      <c r="H26" s="117"/>
      <c r="I26" s="117"/>
      <c r="J26" s="117"/>
      <c r="K26" s="117"/>
      <c r="L26" s="152"/>
    </row>
    <row r="27" spans="2:18" x14ac:dyDescent="0.25">
      <c r="B27" s="118" t="s">
        <v>58</v>
      </c>
      <c r="C27" s="109" t="s">
        <v>59</v>
      </c>
      <c r="D27" s="109" t="s">
        <v>60</v>
      </c>
      <c r="E27" s="109" t="s">
        <v>61</v>
      </c>
      <c r="F27" s="109" t="s">
        <v>62</v>
      </c>
      <c r="G27" s="109" t="s">
        <v>63</v>
      </c>
      <c r="H27" s="109" t="s">
        <v>71</v>
      </c>
      <c r="I27" s="109" t="s">
        <v>72</v>
      </c>
      <c r="J27" s="109" t="s">
        <v>73</v>
      </c>
      <c r="K27" s="29" t="s">
        <v>75</v>
      </c>
      <c r="L27" s="119"/>
    </row>
    <row r="28" spans="2:18" ht="15.75" thickBot="1" x14ac:dyDescent="0.3">
      <c r="B28" s="111" t="s">
        <v>66</v>
      </c>
      <c r="C28" s="84"/>
      <c r="D28" s="76"/>
      <c r="E28" s="76"/>
      <c r="F28" s="76"/>
      <c r="G28" s="76"/>
      <c r="H28" s="76"/>
      <c r="I28" s="76"/>
      <c r="J28" s="77"/>
      <c r="K28" s="153">
        <v>-5</v>
      </c>
      <c r="L28" s="119" t="s">
        <v>64</v>
      </c>
    </row>
    <row r="29" spans="2:18" ht="16.5" thickTop="1" thickBot="1" x14ac:dyDescent="0.3">
      <c r="B29" s="111" t="s">
        <v>67</v>
      </c>
      <c r="C29" s="81">
        <v>108</v>
      </c>
      <c r="D29" s="79"/>
      <c r="E29" s="79"/>
      <c r="F29" s="79"/>
      <c r="G29" s="81">
        <v>103</v>
      </c>
      <c r="H29" s="79"/>
      <c r="I29" s="79"/>
      <c r="J29" s="80"/>
      <c r="K29" s="153">
        <v>-2</v>
      </c>
      <c r="L29" s="119"/>
    </row>
    <row r="30" spans="2:18" ht="16.5" thickTop="1" thickBot="1" x14ac:dyDescent="0.3">
      <c r="B30" s="111" t="s">
        <v>68</v>
      </c>
      <c r="C30" s="78"/>
      <c r="D30" s="79"/>
      <c r="E30" s="79"/>
      <c r="F30" s="79"/>
      <c r="G30" s="79"/>
      <c r="H30" s="79"/>
      <c r="I30" s="79"/>
      <c r="J30" s="80"/>
      <c r="K30" s="153">
        <v>2</v>
      </c>
      <c r="L30" s="119"/>
    </row>
    <row r="31" spans="2:18" ht="16.5" thickTop="1" thickBot="1" x14ac:dyDescent="0.3">
      <c r="B31" s="111" t="s">
        <v>69</v>
      </c>
      <c r="C31" s="81">
        <v>116</v>
      </c>
      <c r="D31" s="82"/>
      <c r="E31" s="82"/>
      <c r="F31" s="82"/>
      <c r="G31" s="82"/>
      <c r="H31" s="85"/>
      <c r="I31" s="82"/>
      <c r="J31" s="83"/>
      <c r="K31" s="153">
        <v>5</v>
      </c>
      <c r="L31" s="119"/>
    </row>
    <row r="32" spans="2:18" ht="15.75" thickTop="1" x14ac:dyDescent="0.25">
      <c r="B32" s="118"/>
      <c r="C32" s="104"/>
      <c r="D32" s="104"/>
      <c r="E32" s="104"/>
      <c r="F32" s="104"/>
      <c r="G32" s="104"/>
      <c r="H32" s="104"/>
      <c r="I32" s="104"/>
      <c r="J32" s="104"/>
      <c r="K32" s="74" t="s">
        <v>169</v>
      </c>
      <c r="L32" s="119"/>
    </row>
    <row r="33" spans="2:12" ht="15.75" thickBot="1" x14ac:dyDescent="0.3">
      <c r="B33" s="120"/>
      <c r="C33" s="154">
        <v>56</v>
      </c>
      <c r="D33" s="154">
        <v>49</v>
      </c>
      <c r="E33" s="154">
        <v>42</v>
      </c>
      <c r="F33" s="154">
        <v>35</v>
      </c>
      <c r="G33" s="154">
        <v>28</v>
      </c>
      <c r="H33" s="154">
        <v>21</v>
      </c>
      <c r="I33" s="154">
        <v>14</v>
      </c>
      <c r="J33" s="154">
        <v>7</v>
      </c>
      <c r="K33" s="154">
        <v>4</v>
      </c>
      <c r="L33" s="122"/>
    </row>
    <row r="34" spans="2:12" x14ac:dyDescent="0.25">
      <c r="B34" s="116"/>
      <c r="C34" s="155"/>
      <c r="D34" s="155" t="s">
        <v>175</v>
      </c>
      <c r="E34" s="155" t="s">
        <v>176</v>
      </c>
      <c r="F34" s="155"/>
      <c r="G34" s="117"/>
      <c r="H34" s="117"/>
      <c r="I34" s="117"/>
      <c r="J34" s="117"/>
      <c r="K34" s="117"/>
      <c r="L34" s="152"/>
    </row>
    <row r="35" spans="2:12" x14ac:dyDescent="0.25">
      <c r="B35" s="118" t="s">
        <v>58</v>
      </c>
      <c r="C35" s="109" t="s">
        <v>59</v>
      </c>
      <c r="D35" s="109" t="s">
        <v>60</v>
      </c>
      <c r="E35" s="109" t="s">
        <v>61</v>
      </c>
      <c r="F35" s="109" t="s">
        <v>62</v>
      </c>
      <c r="G35" s="109" t="s">
        <v>63</v>
      </c>
      <c r="H35" s="109" t="s">
        <v>71</v>
      </c>
      <c r="I35" s="109" t="s">
        <v>72</v>
      </c>
      <c r="J35" s="109" t="s">
        <v>73</v>
      </c>
      <c r="K35" s="29" t="s">
        <v>75</v>
      </c>
      <c r="L35" s="119"/>
    </row>
    <row r="36" spans="2:12" ht="15.75" thickBot="1" x14ac:dyDescent="0.3">
      <c r="B36" s="111" t="s">
        <v>66</v>
      </c>
      <c r="C36" s="61">
        <v>29</v>
      </c>
      <c r="D36" s="62">
        <v>30</v>
      </c>
      <c r="E36" s="63">
        <v>16</v>
      </c>
      <c r="F36" s="63">
        <v>120</v>
      </c>
      <c r="G36" s="63">
        <v>119</v>
      </c>
      <c r="H36" s="63">
        <v>112</v>
      </c>
      <c r="I36" s="63">
        <v>104</v>
      </c>
      <c r="J36" s="64">
        <v>31</v>
      </c>
      <c r="K36" s="153">
        <v>-5</v>
      </c>
      <c r="L36" s="119" t="s">
        <v>64</v>
      </c>
    </row>
    <row r="37" spans="2:12" ht="16.5" thickTop="1" thickBot="1" x14ac:dyDescent="0.3">
      <c r="B37" s="111" t="s">
        <v>67</v>
      </c>
      <c r="C37" s="65">
        <v>27</v>
      </c>
      <c r="D37" s="66">
        <v>25</v>
      </c>
      <c r="E37" s="67">
        <v>15</v>
      </c>
      <c r="F37" s="67">
        <v>18</v>
      </c>
      <c r="G37" s="67">
        <v>17</v>
      </c>
      <c r="H37" s="67">
        <v>110</v>
      </c>
      <c r="I37" s="67">
        <v>117</v>
      </c>
      <c r="J37" s="68">
        <v>114</v>
      </c>
      <c r="K37" s="153">
        <v>-2</v>
      </c>
      <c r="L37" s="119"/>
    </row>
    <row r="38" spans="2:12" ht="16.5" thickTop="1" thickBot="1" x14ac:dyDescent="0.3">
      <c r="B38" s="111" t="s">
        <v>68</v>
      </c>
      <c r="C38" s="65">
        <v>28</v>
      </c>
      <c r="D38" s="66">
        <v>26</v>
      </c>
      <c r="E38" s="67">
        <v>20</v>
      </c>
      <c r="F38" s="67">
        <v>19</v>
      </c>
      <c r="G38" s="67">
        <v>109</v>
      </c>
      <c r="H38" s="67">
        <v>113</v>
      </c>
      <c r="I38" s="67">
        <v>115</v>
      </c>
      <c r="J38" s="68">
        <v>109</v>
      </c>
      <c r="K38" s="153">
        <v>2</v>
      </c>
      <c r="L38" s="119"/>
    </row>
    <row r="39" spans="2:12" ht="15.75" thickTop="1" x14ac:dyDescent="0.25">
      <c r="B39" s="111" t="s">
        <v>69</v>
      </c>
      <c r="C39" s="69">
        <v>23</v>
      </c>
      <c r="D39" s="70">
        <v>21</v>
      </c>
      <c r="E39" s="71">
        <v>111</v>
      </c>
      <c r="F39" s="71">
        <v>118</v>
      </c>
      <c r="G39" s="71">
        <v>107</v>
      </c>
      <c r="H39" s="71">
        <v>106</v>
      </c>
      <c r="I39" s="71">
        <v>105</v>
      </c>
      <c r="J39" s="72">
        <v>22</v>
      </c>
      <c r="K39" s="153">
        <v>5</v>
      </c>
      <c r="L39" s="119"/>
    </row>
    <row r="40" spans="2:12" x14ac:dyDescent="0.25">
      <c r="B40" s="118"/>
      <c r="C40" s="104"/>
      <c r="D40" s="104"/>
      <c r="E40" s="104"/>
      <c r="F40" s="104"/>
      <c r="G40" s="104"/>
      <c r="H40" s="104"/>
      <c r="I40" s="104"/>
      <c r="J40" s="104"/>
      <c r="K40" s="74" t="s">
        <v>169</v>
      </c>
      <c r="L40" s="119"/>
    </row>
    <row r="41" spans="2:12" ht="15.75" thickBot="1" x14ac:dyDescent="0.3">
      <c r="B41" s="120"/>
      <c r="C41" s="154">
        <v>56</v>
      </c>
      <c r="D41" s="154">
        <v>49</v>
      </c>
      <c r="E41" s="154">
        <v>42</v>
      </c>
      <c r="F41" s="154">
        <v>35</v>
      </c>
      <c r="G41" s="154">
        <v>28</v>
      </c>
      <c r="H41" s="154">
        <v>21</v>
      </c>
      <c r="I41" s="154">
        <v>14</v>
      </c>
      <c r="J41" s="154">
        <v>7</v>
      </c>
      <c r="K41" s="154">
        <v>4</v>
      </c>
      <c r="L41" s="122"/>
    </row>
    <row r="42" spans="2:12" x14ac:dyDescent="0.25">
      <c r="B42" s="116"/>
      <c r="C42" s="155"/>
      <c r="D42" s="155" t="s">
        <v>173</v>
      </c>
      <c r="E42" s="155" t="s">
        <v>174</v>
      </c>
      <c r="F42" s="155"/>
      <c r="G42" s="117"/>
      <c r="H42" s="117"/>
      <c r="I42" s="117"/>
      <c r="J42" s="117"/>
      <c r="K42" s="117"/>
      <c r="L42" s="152"/>
    </row>
    <row r="43" spans="2:12" x14ac:dyDescent="0.25">
      <c r="B43" s="118" t="s">
        <v>58</v>
      </c>
      <c r="C43" s="109" t="s">
        <v>59</v>
      </c>
      <c r="D43" s="109" t="s">
        <v>60</v>
      </c>
      <c r="E43" s="109" t="s">
        <v>61</v>
      </c>
      <c r="F43" s="109" t="s">
        <v>62</v>
      </c>
      <c r="G43" s="109" t="s">
        <v>63</v>
      </c>
      <c r="H43" s="109" t="s">
        <v>71</v>
      </c>
      <c r="I43" s="109" t="s">
        <v>72</v>
      </c>
      <c r="J43" s="109" t="s">
        <v>73</v>
      </c>
      <c r="K43" s="29" t="s">
        <v>75</v>
      </c>
      <c r="L43" s="119"/>
    </row>
    <row r="44" spans="2:12" x14ac:dyDescent="0.25">
      <c r="B44" s="111" t="s">
        <v>66</v>
      </c>
      <c r="C44" s="51">
        <v>32</v>
      </c>
      <c r="D44" s="51">
        <v>78</v>
      </c>
      <c r="E44" s="51">
        <v>82</v>
      </c>
      <c r="F44" s="51">
        <v>86</v>
      </c>
      <c r="G44" s="51">
        <v>90</v>
      </c>
      <c r="H44" s="51">
        <v>94</v>
      </c>
      <c r="I44" s="51">
        <v>98</v>
      </c>
      <c r="J44" s="51">
        <v>102</v>
      </c>
      <c r="K44" s="153">
        <v>-5</v>
      </c>
      <c r="L44" s="119" t="s">
        <v>64</v>
      </c>
    </row>
    <row r="45" spans="2:12" ht="15.75" thickBot="1" x14ac:dyDescent="0.3">
      <c r="B45" s="111" t="s">
        <v>67</v>
      </c>
      <c r="C45" s="52">
        <v>74</v>
      </c>
      <c r="D45" s="52">
        <v>77</v>
      </c>
      <c r="E45" s="52">
        <v>81</v>
      </c>
      <c r="F45" s="52">
        <v>85</v>
      </c>
      <c r="G45" s="52">
        <v>89</v>
      </c>
      <c r="H45" s="52">
        <v>93</v>
      </c>
      <c r="I45" s="52">
        <v>97</v>
      </c>
      <c r="J45" s="52">
        <v>101</v>
      </c>
      <c r="K45" s="153">
        <v>-2</v>
      </c>
      <c r="L45" s="119"/>
    </row>
    <row r="46" spans="2:12" ht="16.5" thickTop="1" thickBot="1" x14ac:dyDescent="0.3">
      <c r="B46" s="111" t="s">
        <v>68</v>
      </c>
      <c r="C46" s="52">
        <v>73</v>
      </c>
      <c r="D46" s="53">
        <v>76</v>
      </c>
      <c r="E46" s="54">
        <v>80</v>
      </c>
      <c r="F46" s="54">
        <v>84</v>
      </c>
      <c r="G46" s="54">
        <v>88</v>
      </c>
      <c r="H46" s="55">
        <v>92</v>
      </c>
      <c r="I46" s="56">
        <v>96</v>
      </c>
      <c r="J46" s="56">
        <v>100</v>
      </c>
      <c r="K46" s="153">
        <v>2</v>
      </c>
      <c r="L46" s="119"/>
    </row>
    <row r="47" spans="2:12" ht="16.5" thickTop="1" thickBot="1" x14ac:dyDescent="0.3">
      <c r="B47" s="111" t="s">
        <v>69</v>
      </c>
      <c r="C47" s="57">
        <v>24</v>
      </c>
      <c r="D47" s="58">
        <v>75</v>
      </c>
      <c r="E47" s="58">
        <v>79</v>
      </c>
      <c r="F47" s="58">
        <v>83</v>
      </c>
      <c r="G47" s="58">
        <v>87</v>
      </c>
      <c r="H47" s="59">
        <v>91</v>
      </c>
      <c r="I47" s="60">
        <v>95</v>
      </c>
      <c r="J47" s="60">
        <v>99</v>
      </c>
      <c r="K47" s="153">
        <v>5</v>
      </c>
      <c r="L47" s="119"/>
    </row>
    <row r="48" spans="2:12" ht="15.75" thickTop="1" x14ac:dyDescent="0.25">
      <c r="B48" s="118"/>
      <c r="C48" s="104"/>
      <c r="D48" s="104"/>
      <c r="E48" s="104"/>
      <c r="F48" s="104"/>
      <c r="G48" s="104"/>
      <c r="H48" s="104"/>
      <c r="I48" s="104"/>
      <c r="J48" s="104"/>
      <c r="K48" s="74" t="s">
        <v>169</v>
      </c>
      <c r="L48" s="119"/>
    </row>
    <row r="49" spans="2:12" ht="15.75" thickBot="1" x14ac:dyDescent="0.3">
      <c r="B49" s="120"/>
      <c r="C49" s="154">
        <v>56</v>
      </c>
      <c r="D49" s="154">
        <v>49</v>
      </c>
      <c r="E49" s="154">
        <v>42</v>
      </c>
      <c r="F49" s="154">
        <v>35</v>
      </c>
      <c r="G49" s="154">
        <v>28</v>
      </c>
      <c r="H49" s="154">
        <v>21</v>
      </c>
      <c r="I49" s="154">
        <v>14</v>
      </c>
      <c r="J49" s="154">
        <v>7</v>
      </c>
      <c r="K49" s="154">
        <v>4</v>
      </c>
      <c r="L49" s="122"/>
    </row>
  </sheetData>
  <mergeCells count="2">
    <mergeCell ref="N3:R3"/>
    <mergeCell ref="O13:R13"/>
  </mergeCells>
  <conditionalFormatting sqref="C12:J15 C36:C39 G36:J39 H44:J47">
    <cfRule type="containsText" dxfId="64" priority="96" operator="containsText" text="C">
      <formula>NOT(ISERROR(SEARCH("C",C12)))</formula>
    </cfRule>
    <cfRule type="containsText" dxfId="63" priority="97" operator="containsText" text="Q">
      <formula>NOT(ISERROR(SEARCH("Q",C12)))</formula>
    </cfRule>
    <cfRule type="containsText" dxfId="62" priority="98" operator="containsText" text="L">
      <formula>NOT(ISERROR(SEARCH("L",C12)))</formula>
    </cfRule>
    <cfRule type="containsText" dxfId="61" priority="100" operator="containsText" text="G">
      <formula>NOT(ISERROR(SEARCH("G",C12)))</formula>
    </cfRule>
  </conditionalFormatting>
  <conditionalFormatting sqref="C12:J15 C36:C39 G36:J39 H44:J47">
    <cfRule type="containsText" dxfId="60" priority="76" operator="containsText" text="A">
      <formula>NOT(ISERROR(SEARCH("A",C12)))</formula>
    </cfRule>
  </conditionalFormatting>
  <conditionalFormatting sqref="C20:J23">
    <cfRule type="containsText" dxfId="59" priority="72" operator="containsText" text="C">
      <formula>NOT(ISERROR(SEARCH("C",C20)))</formula>
    </cfRule>
    <cfRule type="containsText" dxfId="58" priority="73" operator="containsText" text="Q">
      <formula>NOT(ISERROR(SEARCH("Q",C20)))</formula>
    </cfRule>
    <cfRule type="containsText" dxfId="57" priority="74" operator="containsText" text="L">
      <formula>NOT(ISERROR(SEARCH("L",C20)))</formula>
    </cfRule>
    <cfRule type="containsText" dxfId="56" priority="75" operator="containsText" text="G">
      <formula>NOT(ISERROR(SEARCH("G",C20)))</formula>
    </cfRule>
  </conditionalFormatting>
  <conditionalFormatting sqref="C20:J23">
    <cfRule type="containsText" dxfId="55" priority="71" operator="containsText" text="A">
      <formula>NOT(ISERROR(SEARCH("A",C20)))</formula>
    </cfRule>
  </conditionalFormatting>
  <conditionalFormatting sqref="C28:J31">
    <cfRule type="containsText" dxfId="54" priority="67" operator="containsText" text="C">
      <formula>NOT(ISERROR(SEARCH("C",C28)))</formula>
    </cfRule>
    <cfRule type="containsText" dxfId="53" priority="68" operator="containsText" text="Q">
      <formula>NOT(ISERROR(SEARCH("Q",C28)))</formula>
    </cfRule>
    <cfRule type="containsText" dxfId="52" priority="69" operator="containsText" text="L">
      <formula>NOT(ISERROR(SEARCH("L",C28)))</formula>
    </cfRule>
    <cfRule type="containsText" dxfId="51" priority="70" operator="containsText" text="G">
      <formula>NOT(ISERROR(SEARCH("G",C28)))</formula>
    </cfRule>
  </conditionalFormatting>
  <conditionalFormatting sqref="C28:J31">
    <cfRule type="containsText" dxfId="50" priority="66" operator="containsText" text="A">
      <formula>NOT(ISERROR(SEARCH("A",C28)))</formula>
    </cfRule>
  </conditionalFormatting>
  <conditionalFormatting sqref="C44:G47">
    <cfRule type="containsText" dxfId="49" priority="57" operator="containsText" text="C">
      <formula>NOT(ISERROR(SEARCH("C",C44)))</formula>
    </cfRule>
    <cfRule type="containsText" dxfId="48" priority="58" operator="containsText" text="Q">
      <formula>NOT(ISERROR(SEARCH("Q",C44)))</formula>
    </cfRule>
    <cfRule type="containsText" dxfId="47" priority="59" operator="containsText" text="L">
      <formula>NOT(ISERROR(SEARCH("L",C44)))</formula>
    </cfRule>
    <cfRule type="containsText" dxfId="46" priority="60" operator="containsText" text="G">
      <formula>NOT(ISERROR(SEARCH("G",C44)))</formula>
    </cfRule>
  </conditionalFormatting>
  <conditionalFormatting sqref="C44:G47">
    <cfRule type="containsText" dxfId="45" priority="56" operator="containsText" text="A">
      <formula>NOT(ISERROR(SEARCH("A",C44)))</formula>
    </cfRule>
  </conditionalFormatting>
  <conditionalFormatting sqref="O14">
    <cfRule type="containsText" dxfId="44" priority="47" operator="containsText" text="C">
      <formula>NOT(ISERROR(SEARCH("C",O14)))</formula>
    </cfRule>
    <cfRule type="containsText" dxfId="43" priority="48" operator="containsText" text="Q">
      <formula>NOT(ISERROR(SEARCH("Q",O14)))</formula>
    </cfRule>
    <cfRule type="containsText" dxfId="42" priority="49" operator="containsText" text="L">
      <formula>NOT(ISERROR(SEARCH("L",O14)))</formula>
    </cfRule>
    <cfRule type="containsText" dxfId="41" priority="50" operator="containsText" text="G">
      <formula>NOT(ISERROR(SEARCH("G",O14)))</formula>
    </cfRule>
  </conditionalFormatting>
  <conditionalFormatting sqref="O14">
    <cfRule type="containsText" dxfId="40" priority="46" operator="containsText" text="A">
      <formula>NOT(ISERROR(SEARCH("A",O14)))</formula>
    </cfRule>
  </conditionalFormatting>
  <conditionalFormatting sqref="O15">
    <cfRule type="containsText" dxfId="39" priority="42" operator="containsText" text="C">
      <formula>NOT(ISERROR(SEARCH("C",O15)))</formula>
    </cfRule>
    <cfRule type="containsText" dxfId="38" priority="43" operator="containsText" text="Q">
      <formula>NOT(ISERROR(SEARCH("Q",O15)))</formula>
    </cfRule>
    <cfRule type="containsText" dxfId="37" priority="44" operator="containsText" text="L">
      <formula>NOT(ISERROR(SEARCH("L",O15)))</formula>
    </cfRule>
    <cfRule type="containsText" dxfId="36" priority="45" operator="containsText" text="G">
      <formula>NOT(ISERROR(SEARCH("G",O15)))</formula>
    </cfRule>
  </conditionalFormatting>
  <conditionalFormatting sqref="O15">
    <cfRule type="containsText" dxfId="35" priority="41" operator="containsText" text="A">
      <formula>NOT(ISERROR(SEARCH("A",O15)))</formula>
    </cfRule>
  </conditionalFormatting>
  <conditionalFormatting sqref="O16">
    <cfRule type="containsText" dxfId="34" priority="37" operator="containsText" text="C">
      <formula>NOT(ISERROR(SEARCH("C",O16)))</formula>
    </cfRule>
    <cfRule type="containsText" dxfId="33" priority="38" operator="containsText" text="Q">
      <formula>NOT(ISERROR(SEARCH("Q",O16)))</formula>
    </cfRule>
    <cfRule type="containsText" dxfId="32" priority="39" operator="containsText" text="L">
      <formula>NOT(ISERROR(SEARCH("L",O16)))</formula>
    </cfRule>
    <cfRule type="containsText" dxfId="31" priority="40" operator="containsText" text="G">
      <formula>NOT(ISERROR(SEARCH("G",O16)))</formula>
    </cfRule>
  </conditionalFormatting>
  <conditionalFormatting sqref="O16">
    <cfRule type="containsText" dxfId="30" priority="36" operator="containsText" text="A">
      <formula>NOT(ISERROR(SEARCH("A",O16)))</formula>
    </cfRule>
  </conditionalFormatting>
  <conditionalFormatting sqref="O18">
    <cfRule type="containsText" dxfId="29" priority="27" operator="containsText" text="C">
      <formula>NOT(ISERROR(SEARCH("C",O18)))</formula>
    </cfRule>
    <cfRule type="containsText" dxfId="28" priority="28" operator="containsText" text="Q">
      <formula>NOT(ISERROR(SEARCH("Q",O18)))</formula>
    </cfRule>
    <cfRule type="containsText" dxfId="27" priority="29" operator="containsText" text="L">
      <formula>NOT(ISERROR(SEARCH("L",O18)))</formula>
    </cfRule>
    <cfRule type="containsText" dxfId="26" priority="30" operator="containsText" text="G">
      <formula>NOT(ISERROR(SEARCH("G",O18)))</formula>
    </cfRule>
  </conditionalFormatting>
  <conditionalFormatting sqref="O18">
    <cfRule type="containsText" dxfId="25" priority="26" operator="containsText" text="A">
      <formula>NOT(ISERROR(SEARCH("A",O18)))</formula>
    </cfRule>
  </conditionalFormatting>
  <conditionalFormatting sqref="R14">
    <cfRule type="containsText" dxfId="24" priority="22" operator="containsText" text="C">
      <formula>NOT(ISERROR(SEARCH("C",R14)))</formula>
    </cfRule>
    <cfRule type="containsText" dxfId="23" priority="23" operator="containsText" text="Q">
      <formula>NOT(ISERROR(SEARCH("Q",R14)))</formula>
    </cfRule>
    <cfRule type="containsText" dxfId="22" priority="24" operator="containsText" text="L">
      <formula>NOT(ISERROR(SEARCH("L",R14)))</formula>
    </cfRule>
    <cfRule type="containsText" dxfId="21" priority="25" operator="containsText" text="G">
      <formula>NOT(ISERROR(SEARCH("G",R14)))</formula>
    </cfRule>
  </conditionalFormatting>
  <conditionalFormatting sqref="R14">
    <cfRule type="containsText" dxfId="20" priority="21" operator="containsText" text="A">
      <formula>NOT(ISERROR(SEARCH("A",R14)))</formula>
    </cfRule>
  </conditionalFormatting>
  <conditionalFormatting sqref="R15">
    <cfRule type="containsText" dxfId="19" priority="17" operator="containsText" text="C">
      <formula>NOT(ISERROR(SEARCH("C",R15)))</formula>
    </cfRule>
    <cfRule type="containsText" dxfId="18" priority="18" operator="containsText" text="Q">
      <formula>NOT(ISERROR(SEARCH("Q",R15)))</formula>
    </cfRule>
    <cfRule type="containsText" dxfId="17" priority="19" operator="containsText" text="L">
      <formula>NOT(ISERROR(SEARCH("L",R15)))</formula>
    </cfRule>
    <cfRule type="containsText" dxfId="16" priority="20" operator="containsText" text="G">
      <formula>NOT(ISERROR(SEARCH("G",R15)))</formula>
    </cfRule>
  </conditionalFormatting>
  <conditionalFormatting sqref="R15">
    <cfRule type="containsText" dxfId="15" priority="16" operator="containsText" text="A">
      <formula>NOT(ISERROR(SEARCH("A",R15)))</formula>
    </cfRule>
  </conditionalFormatting>
  <conditionalFormatting sqref="R16">
    <cfRule type="containsText" dxfId="14" priority="12" operator="containsText" text="C">
      <formula>NOT(ISERROR(SEARCH("C",R16)))</formula>
    </cfRule>
    <cfRule type="containsText" dxfId="13" priority="13" operator="containsText" text="Q">
      <formula>NOT(ISERROR(SEARCH("Q",R16)))</formula>
    </cfRule>
    <cfRule type="containsText" dxfId="12" priority="14" operator="containsText" text="L">
      <formula>NOT(ISERROR(SEARCH("L",R16)))</formula>
    </cfRule>
    <cfRule type="containsText" dxfId="11" priority="15" operator="containsText" text="G">
      <formula>NOT(ISERROR(SEARCH("G",R16)))</formula>
    </cfRule>
  </conditionalFormatting>
  <conditionalFormatting sqref="R16">
    <cfRule type="containsText" dxfId="10" priority="11" operator="containsText" text="A">
      <formula>NOT(ISERROR(SEARCH("A",R16)))</formula>
    </cfRule>
  </conditionalFormatting>
  <conditionalFormatting sqref="O17">
    <cfRule type="containsText" dxfId="9" priority="7" operator="containsText" text="C">
      <formula>NOT(ISERROR(SEARCH("C",O17)))</formula>
    </cfRule>
    <cfRule type="containsText" dxfId="8" priority="8" operator="containsText" text="Q">
      <formula>NOT(ISERROR(SEARCH("Q",O17)))</formula>
    </cfRule>
    <cfRule type="containsText" dxfId="7" priority="9" operator="containsText" text="L">
      <formula>NOT(ISERROR(SEARCH("L",O17)))</formula>
    </cfRule>
    <cfRule type="containsText" dxfId="6" priority="10" operator="containsText" text="G">
      <formula>NOT(ISERROR(SEARCH("G",O17)))</formula>
    </cfRule>
  </conditionalFormatting>
  <conditionalFormatting sqref="O17">
    <cfRule type="containsText" dxfId="5" priority="6" operator="containsText" text="A">
      <formula>NOT(ISERROR(SEARCH("A",O17)))</formula>
    </cfRule>
  </conditionalFormatting>
  <conditionalFormatting sqref="R18">
    <cfRule type="containsText" dxfId="4" priority="2" operator="containsText" text="C">
      <formula>NOT(ISERROR(SEARCH("C",R18)))</formula>
    </cfRule>
    <cfRule type="containsText" dxfId="3" priority="3" operator="containsText" text="Q">
      <formula>NOT(ISERROR(SEARCH("Q",R18)))</formula>
    </cfRule>
    <cfRule type="containsText" dxfId="2" priority="4" operator="containsText" text="L">
      <formula>NOT(ISERROR(SEARCH("L",R18)))</formula>
    </cfRule>
    <cfRule type="containsText" dxfId="1" priority="5" operator="containsText" text="G">
      <formula>NOT(ISERROR(SEARCH("G",R18)))</formula>
    </cfRule>
  </conditionalFormatting>
  <conditionalFormatting sqref="R18">
    <cfRule type="containsText" dxfId="0" priority="1" operator="containsText" text="A">
      <formula>NOT(ISERROR(SEARCH("A",R18)))</formula>
    </cfRule>
  </conditionalFormatting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5"/>
  <sheetViews>
    <sheetView topLeftCell="C1" zoomScale="85" zoomScaleNormal="85" workbookViewId="0">
      <selection activeCell="M27" sqref="M27"/>
    </sheetView>
  </sheetViews>
  <sheetFormatPr baseColWidth="10" defaultColWidth="11.42578125" defaultRowHeight="15" x14ac:dyDescent="0.25"/>
  <cols>
    <col min="1" max="1" width="5.42578125" customWidth="1"/>
    <col min="2" max="2" width="13.85546875" customWidth="1"/>
    <col min="3" max="3" width="8.28515625" customWidth="1"/>
    <col min="4" max="4" width="10.7109375" customWidth="1"/>
    <col min="6" max="10" width="8.28515625" customWidth="1"/>
  </cols>
  <sheetData>
    <row r="1" spans="1:22" x14ac:dyDescent="0.25">
      <c r="B1" s="42"/>
      <c r="C1" s="42" t="s">
        <v>0</v>
      </c>
      <c r="D1" s="42" t="s">
        <v>46</v>
      </c>
      <c r="E1" s="42" t="s">
        <v>5</v>
      </c>
      <c r="F1" s="42" t="s">
        <v>3</v>
      </c>
      <c r="G1" s="42" t="s">
        <v>4</v>
      </c>
      <c r="H1" s="42" t="s">
        <v>7</v>
      </c>
      <c r="I1" s="42" t="s">
        <v>2</v>
      </c>
      <c r="J1" s="42" t="s">
        <v>6</v>
      </c>
    </row>
    <row r="2" spans="1:22" ht="15.75" thickBot="1" x14ac:dyDescent="0.3">
      <c r="B2" s="43" t="s">
        <v>163</v>
      </c>
      <c r="C2" s="42">
        <f>SUM(C3:C124)</f>
        <v>7405</v>
      </c>
      <c r="D2" s="42"/>
      <c r="E2" s="42"/>
      <c r="F2" s="42"/>
      <c r="G2" s="42"/>
      <c r="H2" s="42">
        <f>SUM(H3:H124)</f>
        <v>51036</v>
      </c>
      <c r="I2" s="42">
        <f>SUM(I3:I124)</f>
        <v>-106</v>
      </c>
      <c r="J2" s="42">
        <f>SUM(J3:J124)</f>
        <v>283626</v>
      </c>
    </row>
    <row r="3" spans="1:22" x14ac:dyDescent="0.25">
      <c r="B3" s="40" t="s">
        <v>1</v>
      </c>
      <c r="C3" s="40">
        <v>4200</v>
      </c>
      <c r="D3" s="40"/>
      <c r="E3">
        <v>6</v>
      </c>
      <c r="F3" s="40"/>
      <c r="G3" s="40">
        <v>44</v>
      </c>
      <c r="H3" s="40">
        <v>25200</v>
      </c>
      <c r="I3" s="40">
        <v>0</v>
      </c>
      <c r="J3" s="40">
        <v>184800</v>
      </c>
      <c r="L3" s="105" t="s">
        <v>187</v>
      </c>
      <c r="M3" s="106" t="s">
        <v>188</v>
      </c>
      <c r="N3" s="107" t="s">
        <v>189</v>
      </c>
      <c r="P3" t="s">
        <v>161</v>
      </c>
      <c r="Q3">
        <v>2</v>
      </c>
      <c r="R3" t="s">
        <v>153</v>
      </c>
    </row>
    <row r="4" spans="1:22" ht="17.25" x14ac:dyDescent="0.3">
      <c r="A4" t="s">
        <v>171</v>
      </c>
      <c r="B4" s="1" t="s">
        <v>155</v>
      </c>
      <c r="C4" s="7">
        <f>20</f>
        <v>20</v>
      </c>
      <c r="D4" s="1"/>
      <c r="E4" s="44">
        <v>3</v>
      </c>
      <c r="F4">
        <v>0</v>
      </c>
      <c r="G4">
        <v>0</v>
      </c>
      <c r="H4" s="1">
        <f t="shared" ref="H4:H35" si="0">C4*E4</f>
        <v>60</v>
      </c>
      <c r="I4" s="1">
        <f>C4*F4</f>
        <v>0</v>
      </c>
      <c r="J4" s="1">
        <f>C4*G4</f>
        <v>0</v>
      </c>
      <c r="K4" s="41"/>
      <c r="L4" s="108">
        <f>H2/C2</f>
        <v>6.8920999324780556</v>
      </c>
      <c r="M4" s="109">
        <f>I2/C2</f>
        <v>-1.4314652261985146E-2</v>
      </c>
      <c r="N4" s="110">
        <f>J2/C2</f>
        <v>38.301958136394326</v>
      </c>
      <c r="P4" t="s">
        <v>162</v>
      </c>
      <c r="Q4">
        <v>4</v>
      </c>
      <c r="R4" t="s">
        <v>153</v>
      </c>
    </row>
    <row r="5" spans="1:22" x14ac:dyDescent="0.25">
      <c r="A5" s="7">
        <v>1</v>
      </c>
      <c r="B5" s="33" t="s">
        <v>8</v>
      </c>
      <c r="C5" s="7">
        <v>18</v>
      </c>
      <c r="D5" s="36" t="s">
        <v>47</v>
      </c>
      <c r="E5" s="45">
        <v>16</v>
      </c>
      <c r="F5" s="163">
        <v>5</v>
      </c>
      <c r="G5" s="163">
        <v>42</v>
      </c>
      <c r="H5" s="1">
        <f t="shared" si="0"/>
        <v>288</v>
      </c>
      <c r="I5" s="1">
        <f>C5*F5</f>
        <v>90</v>
      </c>
      <c r="J5" s="1">
        <f t="shared" ref="J5:J68" si="1">C5*G5</f>
        <v>756</v>
      </c>
      <c r="L5" s="111"/>
      <c r="M5" s="109"/>
      <c r="N5" s="112"/>
      <c r="P5" t="s">
        <v>156</v>
      </c>
      <c r="Q5">
        <v>20</v>
      </c>
      <c r="R5" t="s">
        <v>151</v>
      </c>
      <c r="T5" t="s">
        <v>159</v>
      </c>
      <c r="U5" t="s">
        <v>207</v>
      </c>
    </row>
    <row r="6" spans="1:22" x14ac:dyDescent="0.25">
      <c r="A6" s="7">
        <v>2</v>
      </c>
      <c r="B6" s="33" t="s">
        <v>9</v>
      </c>
      <c r="C6" s="7">
        <v>23</v>
      </c>
      <c r="D6" s="36" t="s">
        <v>47</v>
      </c>
      <c r="E6" s="45">
        <v>16</v>
      </c>
      <c r="F6" s="163">
        <v>-5</v>
      </c>
      <c r="G6" s="163">
        <v>42</v>
      </c>
      <c r="H6" s="1">
        <f t="shared" si="0"/>
        <v>368</v>
      </c>
      <c r="I6" s="1">
        <f>C6*F6</f>
        <v>-115</v>
      </c>
      <c r="J6" s="1">
        <f t="shared" si="1"/>
        <v>966</v>
      </c>
      <c r="L6" s="111" t="s">
        <v>190</v>
      </c>
      <c r="M6" s="109"/>
      <c r="N6" s="112" t="s">
        <v>191</v>
      </c>
      <c r="P6" t="s">
        <v>159</v>
      </c>
      <c r="Q6">
        <v>6</v>
      </c>
      <c r="R6" t="s">
        <v>152</v>
      </c>
      <c r="T6" t="s">
        <v>208</v>
      </c>
      <c r="U6" t="s">
        <v>209</v>
      </c>
    </row>
    <row r="7" spans="1:22" x14ac:dyDescent="0.25">
      <c r="A7" s="7">
        <v>3</v>
      </c>
      <c r="B7" s="33" t="s">
        <v>10</v>
      </c>
      <c r="C7" s="7">
        <v>24</v>
      </c>
      <c r="D7" s="36" t="s">
        <v>47</v>
      </c>
      <c r="E7" s="45">
        <v>16</v>
      </c>
      <c r="F7" s="163">
        <v>2</v>
      </c>
      <c r="G7" s="163">
        <v>42</v>
      </c>
      <c r="H7" s="1">
        <f t="shared" si="0"/>
        <v>384</v>
      </c>
      <c r="I7" s="1">
        <f t="shared" ref="I7:I69" si="2">C7*F7</f>
        <v>48</v>
      </c>
      <c r="J7" s="1">
        <f t="shared" si="1"/>
        <v>1008</v>
      </c>
      <c r="L7" s="111">
        <f>7405/200</f>
        <v>37.024999999999999</v>
      </c>
      <c r="M7" s="109"/>
      <c r="N7" s="112">
        <v>5</v>
      </c>
      <c r="P7" t="s">
        <v>164</v>
      </c>
      <c r="Q7">
        <v>38</v>
      </c>
      <c r="R7" t="s">
        <v>153</v>
      </c>
      <c r="T7" t="s">
        <v>210</v>
      </c>
      <c r="U7" t="s">
        <v>211</v>
      </c>
    </row>
    <row r="8" spans="1:22" ht="15.75" thickBot="1" x14ac:dyDescent="0.3">
      <c r="A8" s="7">
        <v>4</v>
      </c>
      <c r="B8" s="33" t="s">
        <v>11</v>
      </c>
      <c r="C8" s="7">
        <v>22</v>
      </c>
      <c r="D8" s="36" t="s">
        <v>47</v>
      </c>
      <c r="E8" s="45">
        <v>16</v>
      </c>
      <c r="F8" s="163">
        <v>-2</v>
      </c>
      <c r="G8" s="163">
        <v>42</v>
      </c>
      <c r="H8" s="1">
        <f t="shared" si="0"/>
        <v>352</v>
      </c>
      <c r="I8" s="1">
        <f t="shared" si="2"/>
        <v>-44</v>
      </c>
      <c r="J8" s="1">
        <f t="shared" si="1"/>
        <v>924</v>
      </c>
      <c r="L8" s="234"/>
      <c r="M8" s="109"/>
      <c r="N8" s="112"/>
      <c r="P8" t="s">
        <v>165</v>
      </c>
      <c r="Q8">
        <v>44</v>
      </c>
      <c r="R8" t="s">
        <v>152</v>
      </c>
      <c r="T8" t="s">
        <v>212</v>
      </c>
      <c r="U8">
        <v>4200</v>
      </c>
    </row>
    <row r="9" spans="1:22" x14ac:dyDescent="0.25">
      <c r="A9" s="7">
        <v>5</v>
      </c>
      <c r="B9" s="33" t="s">
        <v>12</v>
      </c>
      <c r="C9" s="7">
        <v>18</v>
      </c>
      <c r="D9" s="50" t="s">
        <v>48</v>
      </c>
      <c r="E9" s="45">
        <v>16</v>
      </c>
      <c r="F9" s="163">
        <v>2</v>
      </c>
      <c r="G9" s="163">
        <v>35</v>
      </c>
      <c r="H9" s="1">
        <f t="shared" si="0"/>
        <v>288</v>
      </c>
      <c r="I9" s="1">
        <f t="shared" si="2"/>
        <v>36</v>
      </c>
      <c r="J9" s="1">
        <f t="shared" si="1"/>
        <v>630</v>
      </c>
      <c r="L9" s="235" t="s">
        <v>192</v>
      </c>
      <c r="M9" s="230" t="s">
        <v>193</v>
      </c>
      <c r="N9" s="231" t="s">
        <v>194</v>
      </c>
    </row>
    <row r="10" spans="1:22" ht="15.75" thickBot="1" x14ac:dyDescent="0.3">
      <c r="A10" s="7">
        <v>6</v>
      </c>
      <c r="B10" s="33" t="s">
        <v>13</v>
      </c>
      <c r="C10" s="7">
        <v>16</v>
      </c>
      <c r="D10" s="50" t="s">
        <v>48</v>
      </c>
      <c r="E10" s="45">
        <v>16</v>
      </c>
      <c r="F10" s="163">
        <v>-2</v>
      </c>
      <c r="G10" s="163">
        <v>35</v>
      </c>
      <c r="H10" s="1">
        <f t="shared" si="0"/>
        <v>256</v>
      </c>
      <c r="I10" s="1">
        <f t="shared" si="2"/>
        <v>-32</v>
      </c>
      <c r="J10" s="1">
        <f t="shared" si="1"/>
        <v>560</v>
      </c>
      <c r="L10" s="114">
        <v>7.28</v>
      </c>
      <c r="M10" s="113">
        <f>L10-L4</f>
        <v>0.38790006752194461</v>
      </c>
      <c r="N10" s="115">
        <f>J2/C2</f>
        <v>38.301958136394326</v>
      </c>
      <c r="R10" s="233" t="s">
        <v>214</v>
      </c>
    </row>
    <row r="11" spans="1:22" x14ac:dyDescent="0.25">
      <c r="A11" s="7">
        <v>7</v>
      </c>
      <c r="B11" s="33" t="s">
        <v>14</v>
      </c>
      <c r="C11" s="7">
        <v>22</v>
      </c>
      <c r="D11" s="50" t="s">
        <v>48</v>
      </c>
      <c r="E11" s="45">
        <v>13</v>
      </c>
      <c r="F11" s="163">
        <v>-2</v>
      </c>
      <c r="G11" s="163">
        <v>35</v>
      </c>
      <c r="H11" s="1">
        <f t="shared" si="0"/>
        <v>286</v>
      </c>
      <c r="I11" s="1">
        <f t="shared" si="2"/>
        <v>-44</v>
      </c>
      <c r="J11" s="1">
        <f t="shared" si="1"/>
        <v>770</v>
      </c>
      <c r="R11" s="236">
        <f>29.1*0.25</f>
        <v>7.2750000000000004</v>
      </c>
    </row>
    <row r="12" spans="1:22" x14ac:dyDescent="0.25">
      <c r="A12" s="7">
        <v>8</v>
      </c>
      <c r="B12" s="33" t="s">
        <v>15</v>
      </c>
      <c r="C12" s="7">
        <v>26</v>
      </c>
      <c r="D12" s="50" t="s">
        <v>48</v>
      </c>
      <c r="E12" s="45">
        <v>16</v>
      </c>
      <c r="F12" s="163">
        <v>2</v>
      </c>
      <c r="G12" s="163">
        <v>35</v>
      </c>
      <c r="H12" s="1">
        <f t="shared" si="0"/>
        <v>416</v>
      </c>
      <c r="I12" s="1">
        <f t="shared" si="2"/>
        <v>52</v>
      </c>
      <c r="J12" s="1">
        <f t="shared" si="1"/>
        <v>910</v>
      </c>
      <c r="L12" t="s">
        <v>213</v>
      </c>
    </row>
    <row r="13" spans="1:22" x14ac:dyDescent="0.25">
      <c r="A13" s="7">
        <v>9</v>
      </c>
      <c r="B13" s="33" t="s">
        <v>16</v>
      </c>
      <c r="C13" s="7">
        <v>14</v>
      </c>
      <c r="D13" s="50" t="s">
        <v>48</v>
      </c>
      <c r="E13" s="45">
        <v>16</v>
      </c>
      <c r="F13" s="163">
        <v>-5</v>
      </c>
      <c r="G13" s="163">
        <v>49</v>
      </c>
      <c r="H13" s="1">
        <f t="shared" si="0"/>
        <v>224</v>
      </c>
      <c r="I13" s="1">
        <f>C13*F13</f>
        <v>-70</v>
      </c>
      <c r="J13" s="1">
        <f t="shared" si="1"/>
        <v>686</v>
      </c>
      <c r="L13" t="s">
        <v>196</v>
      </c>
    </row>
    <row r="14" spans="1:22" x14ac:dyDescent="0.25">
      <c r="A14" s="7">
        <v>10</v>
      </c>
      <c r="B14" s="33" t="s">
        <v>17</v>
      </c>
      <c r="C14" s="7">
        <v>17</v>
      </c>
      <c r="D14" s="50" t="s">
        <v>48</v>
      </c>
      <c r="E14" s="45">
        <v>13</v>
      </c>
      <c r="F14" s="163">
        <v>5</v>
      </c>
      <c r="G14" s="163">
        <v>35</v>
      </c>
      <c r="H14" s="1">
        <f t="shared" si="0"/>
        <v>221</v>
      </c>
      <c r="I14" s="1">
        <f t="shared" si="2"/>
        <v>85</v>
      </c>
      <c r="J14" s="1">
        <f t="shared" si="1"/>
        <v>595</v>
      </c>
    </row>
    <row r="15" spans="1:22" x14ac:dyDescent="0.25">
      <c r="A15" s="7">
        <v>11</v>
      </c>
      <c r="B15" s="33" t="s">
        <v>18</v>
      </c>
      <c r="C15" s="7">
        <v>22</v>
      </c>
      <c r="D15" s="50" t="s">
        <v>48</v>
      </c>
      <c r="E15" s="45">
        <v>13</v>
      </c>
      <c r="F15" s="163">
        <v>-2</v>
      </c>
      <c r="G15" s="163">
        <v>49</v>
      </c>
      <c r="H15" s="1">
        <f t="shared" si="0"/>
        <v>286</v>
      </c>
      <c r="I15" s="1">
        <f t="shared" si="2"/>
        <v>-44</v>
      </c>
      <c r="J15" s="1">
        <f t="shared" si="1"/>
        <v>1078</v>
      </c>
    </row>
    <row r="16" spans="1:22" ht="19.5" thickBot="1" x14ac:dyDescent="0.35">
      <c r="A16" s="7">
        <v>12</v>
      </c>
      <c r="B16" s="33" t="s">
        <v>19</v>
      </c>
      <c r="C16" s="7">
        <v>12</v>
      </c>
      <c r="D16" s="50" t="s">
        <v>48</v>
      </c>
      <c r="E16" s="45">
        <v>16</v>
      </c>
      <c r="F16" s="163">
        <v>5</v>
      </c>
      <c r="G16" s="163">
        <v>49</v>
      </c>
      <c r="H16" s="1">
        <f t="shared" si="0"/>
        <v>192</v>
      </c>
      <c r="I16" s="1">
        <f t="shared" si="2"/>
        <v>60</v>
      </c>
      <c r="J16" s="1">
        <f t="shared" si="1"/>
        <v>588</v>
      </c>
      <c r="L16" s="245" t="s">
        <v>200</v>
      </c>
      <c r="M16" s="245"/>
      <c r="N16" s="245"/>
      <c r="O16" s="245"/>
      <c r="P16" s="73"/>
      <c r="Q16" s="73"/>
      <c r="R16" s="73"/>
      <c r="S16" s="73"/>
      <c r="T16" s="73"/>
      <c r="U16" s="73"/>
      <c r="V16" s="73"/>
    </row>
    <row r="17" spans="1:22" ht="15.75" thickBot="1" x14ac:dyDescent="0.3">
      <c r="A17" s="7">
        <v>13</v>
      </c>
      <c r="B17" s="33" t="s">
        <v>88</v>
      </c>
      <c r="C17" s="7">
        <v>22</v>
      </c>
      <c r="D17" s="50" t="s">
        <v>48</v>
      </c>
      <c r="E17" s="45">
        <v>16</v>
      </c>
      <c r="F17" s="163">
        <v>2</v>
      </c>
      <c r="G17" s="163">
        <v>49</v>
      </c>
      <c r="H17" s="1">
        <f t="shared" si="0"/>
        <v>352</v>
      </c>
      <c r="I17" s="1">
        <f t="shared" si="2"/>
        <v>44</v>
      </c>
      <c r="J17" s="1">
        <f t="shared" si="1"/>
        <v>1078</v>
      </c>
      <c r="L17" s="129"/>
      <c r="M17" s="136" t="s">
        <v>59</v>
      </c>
      <c r="N17" s="130" t="s">
        <v>60</v>
      </c>
      <c r="O17" s="130" t="s">
        <v>61</v>
      </c>
      <c r="P17" s="130" t="s">
        <v>62</v>
      </c>
      <c r="Q17" s="130" t="s">
        <v>63</v>
      </c>
      <c r="R17" s="130" t="s">
        <v>71</v>
      </c>
      <c r="S17" s="130" t="s">
        <v>72</v>
      </c>
      <c r="T17" s="137" t="s">
        <v>73</v>
      </c>
      <c r="U17" s="129" t="s">
        <v>197</v>
      </c>
      <c r="V17" s="104"/>
    </row>
    <row r="18" spans="1:22" x14ac:dyDescent="0.25">
      <c r="A18" s="7">
        <v>14</v>
      </c>
      <c r="B18" s="33" t="s">
        <v>89</v>
      </c>
      <c r="C18" s="7">
        <v>17</v>
      </c>
      <c r="D18" s="50" t="s">
        <v>48</v>
      </c>
      <c r="E18" s="45">
        <v>13</v>
      </c>
      <c r="F18" s="163">
        <v>-5</v>
      </c>
      <c r="G18" s="163">
        <v>35</v>
      </c>
      <c r="H18" s="1">
        <f t="shared" si="0"/>
        <v>221</v>
      </c>
      <c r="I18" s="1">
        <f t="shared" si="2"/>
        <v>-85</v>
      </c>
      <c r="J18" s="1">
        <f t="shared" si="1"/>
        <v>595</v>
      </c>
      <c r="L18" s="131">
        <v>-5</v>
      </c>
      <c r="M18" s="29">
        <f>SUMIFS($C$5:$C$124,$F$5:$F$124,$L18,$G$5:$G$124,M$23)</f>
        <v>80</v>
      </c>
      <c r="N18" s="29">
        <f t="shared" ref="N18:T18" si="3">SUMIFS($C$5:$C$124,$F$5:$F$124,$L18,$G$5:$G$124,N$23)</f>
        <v>90</v>
      </c>
      <c r="O18" s="29">
        <f t="shared" si="3"/>
        <v>108</v>
      </c>
      <c r="P18" s="29">
        <f t="shared" si="3"/>
        <v>77</v>
      </c>
      <c r="Q18" s="29">
        <f t="shared" si="3"/>
        <v>88</v>
      </c>
      <c r="R18" s="29">
        <f t="shared" si="3"/>
        <v>81</v>
      </c>
      <c r="S18" s="29">
        <f t="shared" si="3"/>
        <v>108</v>
      </c>
      <c r="T18" s="29">
        <f t="shared" si="3"/>
        <v>114</v>
      </c>
      <c r="U18" s="125">
        <f>SUM(M18:T18)</f>
        <v>746</v>
      </c>
      <c r="V18" s="104"/>
    </row>
    <row r="19" spans="1:22" x14ac:dyDescent="0.25">
      <c r="A19" s="7">
        <v>15</v>
      </c>
      <c r="B19" s="33" t="s">
        <v>90</v>
      </c>
      <c r="C19" s="7">
        <v>26</v>
      </c>
      <c r="D19" s="35" t="s">
        <v>49</v>
      </c>
      <c r="E19" s="45">
        <v>6</v>
      </c>
      <c r="F19" s="163">
        <v>2</v>
      </c>
      <c r="G19" s="163">
        <v>42</v>
      </c>
      <c r="H19" s="1">
        <f t="shared" si="0"/>
        <v>156</v>
      </c>
      <c r="I19" s="1">
        <f t="shared" si="2"/>
        <v>52</v>
      </c>
      <c r="J19" s="1">
        <f t="shared" si="1"/>
        <v>1092</v>
      </c>
      <c r="L19" s="132">
        <v>-2</v>
      </c>
      <c r="M19" s="29">
        <f t="shared" ref="M19:T21" si="4">SUMIFS($C$5:$C$124,$F$5:$F$124,$L19,$G$5:$G$124,M$23)</f>
        <v>130</v>
      </c>
      <c r="N19" s="29">
        <f t="shared" si="4"/>
        <v>106</v>
      </c>
      <c r="O19" s="29">
        <f t="shared" si="4"/>
        <v>112</v>
      </c>
      <c r="P19" s="29">
        <f t="shared" si="4"/>
        <v>97</v>
      </c>
      <c r="Q19" s="29">
        <f t="shared" si="4"/>
        <v>98</v>
      </c>
      <c r="R19" s="29">
        <f t="shared" si="4"/>
        <v>95</v>
      </c>
      <c r="S19" s="29">
        <f t="shared" si="4"/>
        <v>119</v>
      </c>
      <c r="T19" s="29">
        <f t="shared" si="4"/>
        <v>92</v>
      </c>
      <c r="U19" s="126">
        <f>SUM(M19:T19)</f>
        <v>849</v>
      </c>
      <c r="V19" s="104"/>
    </row>
    <row r="20" spans="1:22" x14ac:dyDescent="0.25">
      <c r="A20" s="7">
        <v>16</v>
      </c>
      <c r="B20" s="33" t="s">
        <v>91</v>
      </c>
      <c r="C20" s="7">
        <v>15</v>
      </c>
      <c r="D20" s="35" t="s">
        <v>49</v>
      </c>
      <c r="E20" s="45">
        <v>6</v>
      </c>
      <c r="F20" s="163">
        <v>-5</v>
      </c>
      <c r="G20" s="163">
        <v>42</v>
      </c>
      <c r="H20" s="1">
        <f t="shared" si="0"/>
        <v>90</v>
      </c>
      <c r="I20" s="1">
        <f t="shared" si="2"/>
        <v>-75</v>
      </c>
      <c r="J20" s="1">
        <f t="shared" si="1"/>
        <v>630</v>
      </c>
      <c r="L20" s="132">
        <v>2</v>
      </c>
      <c r="M20" s="29">
        <f t="shared" si="4"/>
        <v>97</v>
      </c>
      <c r="N20" s="29">
        <f t="shared" si="4"/>
        <v>123</v>
      </c>
      <c r="O20" s="29">
        <f t="shared" si="4"/>
        <v>110</v>
      </c>
      <c r="P20" s="29">
        <f t="shared" si="4"/>
        <v>108</v>
      </c>
      <c r="Q20" s="29">
        <f t="shared" si="4"/>
        <v>66</v>
      </c>
      <c r="R20" s="29">
        <f t="shared" si="4"/>
        <v>90</v>
      </c>
      <c r="S20" s="29">
        <f t="shared" si="4"/>
        <v>147</v>
      </c>
      <c r="T20" s="29">
        <f t="shared" si="4"/>
        <v>135</v>
      </c>
      <c r="U20" s="127">
        <f>SUM(M20:T20)</f>
        <v>876</v>
      </c>
      <c r="V20" s="104"/>
    </row>
    <row r="21" spans="1:22" ht="15.75" thickBot="1" x14ac:dyDescent="0.3">
      <c r="A21" s="7">
        <v>17</v>
      </c>
      <c r="B21" s="33" t="s">
        <v>92</v>
      </c>
      <c r="C21" s="7">
        <v>18</v>
      </c>
      <c r="D21" s="35" t="s">
        <v>49</v>
      </c>
      <c r="E21" s="45">
        <v>6</v>
      </c>
      <c r="F21" s="163">
        <v>-2</v>
      </c>
      <c r="G21" s="163">
        <v>28</v>
      </c>
      <c r="H21" s="1">
        <f t="shared" si="0"/>
        <v>108</v>
      </c>
      <c r="I21" s="1">
        <f t="shared" si="2"/>
        <v>-36</v>
      </c>
      <c r="J21" s="1">
        <f t="shared" si="1"/>
        <v>504</v>
      </c>
      <c r="L21" s="133">
        <v>5</v>
      </c>
      <c r="M21" s="29">
        <f t="shared" si="4"/>
        <v>88</v>
      </c>
      <c r="N21" s="29">
        <f t="shared" si="4"/>
        <v>86</v>
      </c>
      <c r="O21" s="29">
        <f t="shared" si="4"/>
        <v>98</v>
      </c>
      <c r="P21" s="29">
        <f t="shared" si="4"/>
        <v>77</v>
      </c>
      <c r="Q21" s="29">
        <f t="shared" si="4"/>
        <v>82</v>
      </c>
      <c r="R21" s="29">
        <f t="shared" si="4"/>
        <v>81</v>
      </c>
      <c r="S21" s="29">
        <f t="shared" si="4"/>
        <v>92</v>
      </c>
      <c r="T21" s="29">
        <f t="shared" si="4"/>
        <v>110</v>
      </c>
      <c r="U21" s="128">
        <f>SUM(M21:T21)</f>
        <v>714</v>
      </c>
      <c r="V21" s="104"/>
    </row>
    <row r="22" spans="1:22" x14ac:dyDescent="0.25">
      <c r="A22" s="7">
        <v>18</v>
      </c>
      <c r="B22" s="33" t="s">
        <v>93</v>
      </c>
      <c r="C22" s="7">
        <v>19</v>
      </c>
      <c r="D22" s="35" t="s">
        <v>49</v>
      </c>
      <c r="E22" s="45">
        <v>6</v>
      </c>
      <c r="F22" s="163">
        <v>-2</v>
      </c>
      <c r="G22" s="163">
        <v>35</v>
      </c>
      <c r="H22" s="1">
        <f t="shared" si="0"/>
        <v>114</v>
      </c>
      <c r="I22" s="1">
        <f t="shared" si="2"/>
        <v>-38</v>
      </c>
      <c r="J22" s="1">
        <f t="shared" si="1"/>
        <v>665</v>
      </c>
      <c r="L22" s="104"/>
      <c r="M22" s="123"/>
      <c r="N22" s="134" t="s">
        <v>198</v>
      </c>
      <c r="O22" s="134">
        <f>SUM(M18:O21)</f>
        <v>1228</v>
      </c>
      <c r="P22" s="124"/>
      <c r="Q22" s="124"/>
      <c r="R22" s="124"/>
      <c r="S22" s="134" t="s">
        <v>199</v>
      </c>
      <c r="T22" s="135">
        <f>SUM(P18:T21)</f>
        <v>1957</v>
      </c>
      <c r="U22" s="104"/>
      <c r="V22" s="104"/>
    </row>
    <row r="23" spans="1:22" ht="15.75" thickBot="1" x14ac:dyDescent="0.3">
      <c r="A23" s="7">
        <v>19</v>
      </c>
      <c r="B23" s="33" t="s">
        <v>94</v>
      </c>
      <c r="C23" s="7">
        <v>24</v>
      </c>
      <c r="D23" s="35" t="s">
        <v>49</v>
      </c>
      <c r="E23" s="45">
        <v>6</v>
      </c>
      <c r="F23" s="163">
        <v>2</v>
      </c>
      <c r="G23" s="163">
        <v>35</v>
      </c>
      <c r="H23" s="1">
        <f t="shared" si="0"/>
        <v>144</v>
      </c>
      <c r="I23" s="1">
        <f t="shared" si="2"/>
        <v>48</v>
      </c>
      <c r="J23" s="1">
        <f t="shared" si="1"/>
        <v>840</v>
      </c>
      <c r="L23" s="29"/>
      <c r="M23" s="120">
        <v>56</v>
      </c>
      <c r="N23" s="121">
        <v>49</v>
      </c>
      <c r="O23" s="121">
        <v>42</v>
      </c>
      <c r="P23" s="121">
        <v>35</v>
      </c>
      <c r="Q23" s="121">
        <v>28</v>
      </c>
      <c r="R23" s="121">
        <v>21</v>
      </c>
      <c r="S23" s="121">
        <v>14</v>
      </c>
      <c r="T23" s="122">
        <v>7</v>
      </c>
      <c r="U23" s="29"/>
      <c r="V23" s="29"/>
    </row>
    <row r="24" spans="1:22" x14ac:dyDescent="0.25">
      <c r="A24" s="7">
        <v>20</v>
      </c>
      <c r="B24" s="33" t="s">
        <v>95</v>
      </c>
      <c r="C24" s="7">
        <v>25</v>
      </c>
      <c r="D24" s="35" t="s">
        <v>49</v>
      </c>
      <c r="E24" s="45">
        <v>6</v>
      </c>
      <c r="F24" s="163">
        <v>-2</v>
      </c>
      <c r="G24" s="163">
        <v>42</v>
      </c>
      <c r="H24" s="1">
        <f t="shared" si="0"/>
        <v>150</v>
      </c>
      <c r="I24" s="1">
        <f t="shared" si="2"/>
        <v>-50</v>
      </c>
      <c r="J24" s="1">
        <f t="shared" si="1"/>
        <v>1050</v>
      </c>
    </row>
    <row r="25" spans="1:22" x14ac:dyDescent="0.25">
      <c r="A25" s="7">
        <v>21</v>
      </c>
      <c r="B25" s="33" t="s">
        <v>114</v>
      </c>
      <c r="C25" s="7">
        <v>21</v>
      </c>
      <c r="D25" s="48" t="s">
        <v>97</v>
      </c>
      <c r="E25" s="46">
        <v>6</v>
      </c>
      <c r="F25" s="163">
        <v>5</v>
      </c>
      <c r="G25" s="163">
        <v>49</v>
      </c>
      <c r="H25" s="1">
        <f t="shared" si="0"/>
        <v>126</v>
      </c>
      <c r="I25" s="1">
        <f t="shared" si="2"/>
        <v>105</v>
      </c>
      <c r="J25" s="1">
        <f t="shared" si="1"/>
        <v>1029</v>
      </c>
    </row>
    <row r="26" spans="1:22" x14ac:dyDescent="0.25">
      <c r="A26" s="7">
        <v>22</v>
      </c>
      <c r="B26" s="33" t="s">
        <v>115</v>
      </c>
      <c r="C26" s="7">
        <v>18</v>
      </c>
      <c r="D26" s="48" t="s">
        <v>97</v>
      </c>
      <c r="E26" s="46">
        <v>6</v>
      </c>
      <c r="F26" s="163">
        <v>5</v>
      </c>
      <c r="G26" s="163">
        <v>7</v>
      </c>
      <c r="H26" s="1">
        <f t="shared" si="0"/>
        <v>108</v>
      </c>
      <c r="I26" s="1">
        <f t="shared" si="2"/>
        <v>90</v>
      </c>
      <c r="J26" s="1">
        <f t="shared" si="1"/>
        <v>126</v>
      </c>
    </row>
    <row r="27" spans="1:22" x14ac:dyDescent="0.25">
      <c r="A27" s="7">
        <v>23</v>
      </c>
      <c r="B27" s="33" t="s">
        <v>116</v>
      </c>
      <c r="C27" s="7">
        <v>17</v>
      </c>
      <c r="D27" s="48" t="s">
        <v>97</v>
      </c>
      <c r="E27" s="46">
        <v>6</v>
      </c>
      <c r="F27" s="163">
        <v>5</v>
      </c>
      <c r="G27" s="163">
        <v>56</v>
      </c>
      <c r="H27" s="1">
        <f t="shared" si="0"/>
        <v>102</v>
      </c>
      <c r="I27" s="1">
        <f t="shared" si="2"/>
        <v>85</v>
      </c>
      <c r="J27" s="1">
        <f t="shared" si="1"/>
        <v>952</v>
      </c>
    </row>
    <row r="28" spans="1:22" x14ac:dyDescent="0.25">
      <c r="A28" s="7">
        <v>24</v>
      </c>
      <c r="B28" s="33" t="s">
        <v>117</v>
      </c>
      <c r="C28" s="7">
        <v>24</v>
      </c>
      <c r="D28" s="48" t="s">
        <v>97</v>
      </c>
      <c r="E28" s="46">
        <v>3</v>
      </c>
      <c r="F28" s="163">
        <v>5</v>
      </c>
      <c r="G28" s="163">
        <v>56</v>
      </c>
      <c r="H28" s="1">
        <f t="shared" si="0"/>
        <v>72</v>
      </c>
      <c r="I28" s="1">
        <f t="shared" si="2"/>
        <v>120</v>
      </c>
      <c r="J28" s="1">
        <f t="shared" si="1"/>
        <v>1344</v>
      </c>
    </row>
    <row r="29" spans="1:22" x14ac:dyDescent="0.25">
      <c r="A29" s="7">
        <v>25</v>
      </c>
      <c r="B29" s="33" t="s">
        <v>118</v>
      </c>
      <c r="C29" s="7">
        <v>15</v>
      </c>
      <c r="D29" s="48" t="s">
        <v>97</v>
      </c>
      <c r="E29" s="46">
        <v>6</v>
      </c>
      <c r="F29" s="163">
        <v>2</v>
      </c>
      <c r="G29" s="163">
        <v>49</v>
      </c>
      <c r="H29" s="1">
        <f t="shared" si="0"/>
        <v>90</v>
      </c>
      <c r="I29" s="1">
        <f t="shared" si="2"/>
        <v>30</v>
      </c>
      <c r="J29" s="1">
        <f t="shared" si="1"/>
        <v>735</v>
      </c>
    </row>
    <row r="30" spans="1:22" x14ac:dyDescent="0.25">
      <c r="A30" s="7">
        <v>26</v>
      </c>
      <c r="B30" s="33" t="s">
        <v>119</v>
      </c>
      <c r="C30" s="7">
        <v>19</v>
      </c>
      <c r="D30" s="48" t="s">
        <v>97</v>
      </c>
      <c r="E30" s="46">
        <v>6</v>
      </c>
      <c r="F30" s="163">
        <v>2</v>
      </c>
      <c r="G30" s="163">
        <v>49</v>
      </c>
      <c r="H30" s="1">
        <f t="shared" si="0"/>
        <v>114</v>
      </c>
      <c r="I30" s="1">
        <f t="shared" si="2"/>
        <v>38</v>
      </c>
      <c r="J30" s="1">
        <f t="shared" si="1"/>
        <v>931</v>
      </c>
    </row>
    <row r="31" spans="1:22" x14ac:dyDescent="0.25">
      <c r="A31" s="7">
        <v>27</v>
      </c>
      <c r="B31" s="33" t="s">
        <v>120</v>
      </c>
      <c r="C31" s="7">
        <v>15</v>
      </c>
      <c r="D31" s="48" t="s">
        <v>97</v>
      </c>
      <c r="E31" s="46">
        <v>6</v>
      </c>
      <c r="F31" s="163">
        <v>-2</v>
      </c>
      <c r="G31" s="163">
        <v>49</v>
      </c>
      <c r="H31" s="1">
        <f t="shared" si="0"/>
        <v>90</v>
      </c>
      <c r="I31" s="1">
        <f t="shared" si="2"/>
        <v>-30</v>
      </c>
      <c r="J31" s="1">
        <f t="shared" si="1"/>
        <v>735</v>
      </c>
    </row>
    <row r="32" spans="1:22" x14ac:dyDescent="0.25">
      <c r="A32" s="7">
        <v>28</v>
      </c>
      <c r="B32" s="33" t="s">
        <v>121</v>
      </c>
      <c r="C32" s="7">
        <v>23</v>
      </c>
      <c r="D32" s="48" t="s">
        <v>97</v>
      </c>
      <c r="E32" s="46">
        <v>6</v>
      </c>
      <c r="F32" s="163">
        <v>-2</v>
      </c>
      <c r="G32" s="163">
        <v>56</v>
      </c>
      <c r="H32" s="1">
        <f t="shared" si="0"/>
        <v>138</v>
      </c>
      <c r="I32" s="1">
        <f t="shared" si="2"/>
        <v>-46</v>
      </c>
      <c r="J32" s="1">
        <f t="shared" si="1"/>
        <v>1288</v>
      </c>
    </row>
    <row r="33" spans="1:10" x14ac:dyDescent="0.25">
      <c r="A33" s="7">
        <v>29</v>
      </c>
      <c r="B33" s="33" t="s">
        <v>122</v>
      </c>
      <c r="C33" s="7">
        <v>18</v>
      </c>
      <c r="D33" s="48" t="s">
        <v>97</v>
      </c>
      <c r="E33" s="45">
        <v>6</v>
      </c>
      <c r="F33" s="163">
        <v>-5</v>
      </c>
      <c r="G33" s="163">
        <v>56</v>
      </c>
      <c r="H33" s="1">
        <f t="shared" si="0"/>
        <v>108</v>
      </c>
      <c r="I33" s="1">
        <f t="shared" si="2"/>
        <v>-90</v>
      </c>
      <c r="J33" s="1">
        <f t="shared" si="1"/>
        <v>1008</v>
      </c>
    </row>
    <row r="34" spans="1:10" x14ac:dyDescent="0.25">
      <c r="A34" s="7">
        <v>30</v>
      </c>
      <c r="B34" s="33" t="s">
        <v>123</v>
      </c>
      <c r="C34" s="7">
        <v>19</v>
      </c>
      <c r="D34" s="48" t="s">
        <v>97</v>
      </c>
      <c r="E34" s="46">
        <v>6</v>
      </c>
      <c r="F34" s="163">
        <v>-5</v>
      </c>
      <c r="G34" s="163">
        <v>49</v>
      </c>
      <c r="H34" s="1">
        <f t="shared" si="0"/>
        <v>114</v>
      </c>
      <c r="I34" s="1">
        <f t="shared" si="2"/>
        <v>-95</v>
      </c>
      <c r="J34" s="1">
        <f t="shared" si="1"/>
        <v>931</v>
      </c>
    </row>
    <row r="35" spans="1:10" x14ac:dyDescent="0.25">
      <c r="A35" s="7">
        <v>31</v>
      </c>
      <c r="B35" s="33" t="s">
        <v>124</v>
      </c>
      <c r="C35" s="7">
        <v>22</v>
      </c>
      <c r="D35" s="48" t="s">
        <v>97</v>
      </c>
      <c r="E35" s="46">
        <v>6</v>
      </c>
      <c r="F35" s="163">
        <v>-5</v>
      </c>
      <c r="G35" s="163">
        <v>7</v>
      </c>
      <c r="H35" s="1">
        <f t="shared" si="0"/>
        <v>132</v>
      </c>
      <c r="I35" s="1">
        <f t="shared" si="2"/>
        <v>-110</v>
      </c>
      <c r="J35" s="1">
        <f t="shared" si="1"/>
        <v>154</v>
      </c>
    </row>
    <row r="36" spans="1:10" x14ac:dyDescent="0.25">
      <c r="A36" s="7">
        <v>32</v>
      </c>
      <c r="B36" s="33" t="s">
        <v>125</v>
      </c>
      <c r="C36" s="7">
        <v>25</v>
      </c>
      <c r="D36" s="48" t="s">
        <v>97</v>
      </c>
      <c r="E36" s="46">
        <v>3</v>
      </c>
      <c r="F36" s="163">
        <v>-5</v>
      </c>
      <c r="G36" s="163">
        <v>56</v>
      </c>
      <c r="H36" s="1">
        <f t="shared" ref="H36:H67" si="5">C36*E36</f>
        <v>75</v>
      </c>
      <c r="I36" s="1">
        <f t="shared" si="2"/>
        <v>-125</v>
      </c>
      <c r="J36" s="1">
        <f t="shared" si="1"/>
        <v>1400</v>
      </c>
    </row>
    <row r="37" spans="1:10" x14ac:dyDescent="0.25">
      <c r="A37" s="7">
        <v>33</v>
      </c>
      <c r="B37" s="38" t="s">
        <v>20</v>
      </c>
      <c r="C37" s="7">
        <v>26</v>
      </c>
      <c r="D37" s="49" t="s">
        <v>96</v>
      </c>
      <c r="E37" s="46">
        <v>13</v>
      </c>
      <c r="F37" s="163">
        <v>5</v>
      </c>
      <c r="G37" s="163">
        <v>7</v>
      </c>
      <c r="H37" s="1">
        <f t="shared" si="5"/>
        <v>338</v>
      </c>
      <c r="I37" s="1">
        <f t="shared" si="2"/>
        <v>130</v>
      </c>
      <c r="J37" s="1">
        <f t="shared" si="1"/>
        <v>182</v>
      </c>
    </row>
    <row r="38" spans="1:10" x14ac:dyDescent="0.25">
      <c r="A38" s="7">
        <v>34</v>
      </c>
      <c r="B38" s="38" t="s">
        <v>21</v>
      </c>
      <c r="C38" s="7">
        <v>26</v>
      </c>
      <c r="D38" s="49" t="s">
        <v>96</v>
      </c>
      <c r="E38" s="47">
        <v>13</v>
      </c>
      <c r="F38" s="163">
        <v>2</v>
      </c>
      <c r="G38" s="163">
        <v>7</v>
      </c>
      <c r="H38" s="1">
        <f t="shared" si="5"/>
        <v>338</v>
      </c>
      <c r="I38" s="1">
        <f t="shared" si="2"/>
        <v>52</v>
      </c>
      <c r="J38" s="1">
        <f t="shared" si="1"/>
        <v>182</v>
      </c>
    </row>
    <row r="39" spans="1:10" x14ac:dyDescent="0.25">
      <c r="A39" s="7">
        <v>35</v>
      </c>
      <c r="B39" s="38" t="s">
        <v>22</v>
      </c>
      <c r="C39" s="7">
        <v>26</v>
      </c>
      <c r="D39" s="49" t="s">
        <v>96</v>
      </c>
      <c r="E39" s="47">
        <v>13</v>
      </c>
      <c r="F39" s="163">
        <v>-2</v>
      </c>
      <c r="G39" s="163">
        <v>7</v>
      </c>
      <c r="H39" s="1">
        <f t="shared" si="5"/>
        <v>338</v>
      </c>
      <c r="I39" s="1">
        <f t="shared" si="2"/>
        <v>-52</v>
      </c>
      <c r="J39" s="1">
        <f t="shared" si="1"/>
        <v>182</v>
      </c>
    </row>
    <row r="40" spans="1:10" x14ac:dyDescent="0.25">
      <c r="A40" s="7">
        <v>36</v>
      </c>
      <c r="B40" s="38" t="s">
        <v>23</v>
      </c>
      <c r="C40" s="7">
        <v>26</v>
      </c>
      <c r="D40" s="49" t="s">
        <v>96</v>
      </c>
      <c r="E40" s="47">
        <v>13</v>
      </c>
      <c r="F40" s="163">
        <v>-5</v>
      </c>
      <c r="G40" s="163">
        <v>7</v>
      </c>
      <c r="H40" s="1">
        <f t="shared" si="5"/>
        <v>338</v>
      </c>
      <c r="I40" s="1">
        <f t="shared" si="2"/>
        <v>-130</v>
      </c>
      <c r="J40" s="1">
        <f t="shared" si="1"/>
        <v>182</v>
      </c>
    </row>
    <row r="41" spans="1:10" x14ac:dyDescent="0.25">
      <c r="A41" s="7">
        <v>37</v>
      </c>
      <c r="B41" s="38" t="s">
        <v>24</v>
      </c>
      <c r="C41" s="7">
        <v>26</v>
      </c>
      <c r="D41" s="49" t="s">
        <v>96</v>
      </c>
      <c r="E41" s="47">
        <v>13</v>
      </c>
      <c r="F41" s="163">
        <v>5</v>
      </c>
      <c r="G41" s="163">
        <v>14</v>
      </c>
      <c r="H41" s="1">
        <f t="shared" si="5"/>
        <v>338</v>
      </c>
      <c r="I41" s="1">
        <f t="shared" si="2"/>
        <v>130</v>
      </c>
      <c r="J41" s="1">
        <f t="shared" si="1"/>
        <v>364</v>
      </c>
    </row>
    <row r="42" spans="1:10" x14ac:dyDescent="0.25">
      <c r="A42" s="7">
        <v>38</v>
      </c>
      <c r="B42" s="38" t="s">
        <v>25</v>
      </c>
      <c r="C42" s="7">
        <v>26</v>
      </c>
      <c r="D42" s="49" t="s">
        <v>96</v>
      </c>
      <c r="E42" s="47">
        <v>13</v>
      </c>
      <c r="F42" s="163">
        <v>2</v>
      </c>
      <c r="G42" s="163">
        <v>14</v>
      </c>
      <c r="H42" s="1">
        <f t="shared" si="5"/>
        <v>338</v>
      </c>
      <c r="I42" s="1">
        <f t="shared" si="2"/>
        <v>52</v>
      </c>
      <c r="J42" s="1">
        <f t="shared" si="1"/>
        <v>364</v>
      </c>
    </row>
    <row r="43" spans="1:10" x14ac:dyDescent="0.25">
      <c r="A43" s="7">
        <v>39</v>
      </c>
      <c r="B43" s="38" t="s">
        <v>26</v>
      </c>
      <c r="C43" s="7">
        <v>26</v>
      </c>
      <c r="D43" s="49" t="s">
        <v>96</v>
      </c>
      <c r="E43" s="47">
        <v>13</v>
      </c>
      <c r="F43" s="163">
        <v>-2</v>
      </c>
      <c r="G43" s="163">
        <v>14</v>
      </c>
      <c r="H43" s="1">
        <f t="shared" si="5"/>
        <v>338</v>
      </c>
      <c r="I43" s="1">
        <f t="shared" si="2"/>
        <v>-52</v>
      </c>
      <c r="J43" s="1">
        <f t="shared" si="1"/>
        <v>364</v>
      </c>
    </row>
    <row r="44" spans="1:10" x14ac:dyDescent="0.25">
      <c r="A44" s="7">
        <v>40</v>
      </c>
      <c r="B44" s="38" t="s">
        <v>27</v>
      </c>
      <c r="C44" s="7">
        <v>26</v>
      </c>
      <c r="D44" s="49" t="s">
        <v>96</v>
      </c>
      <c r="E44" s="47">
        <v>13</v>
      </c>
      <c r="F44" s="163">
        <v>-5</v>
      </c>
      <c r="G44" s="163">
        <v>14</v>
      </c>
      <c r="H44" s="1">
        <f t="shared" si="5"/>
        <v>338</v>
      </c>
      <c r="I44" s="1">
        <f t="shared" si="2"/>
        <v>-130</v>
      </c>
      <c r="J44" s="1">
        <f t="shared" si="1"/>
        <v>364</v>
      </c>
    </row>
    <row r="45" spans="1:10" x14ac:dyDescent="0.25">
      <c r="A45" s="7">
        <v>41</v>
      </c>
      <c r="B45" s="38" t="s">
        <v>98</v>
      </c>
      <c r="C45" s="7">
        <v>26</v>
      </c>
      <c r="D45" s="35" t="s">
        <v>49</v>
      </c>
      <c r="E45" s="47">
        <v>16</v>
      </c>
      <c r="F45" s="163">
        <v>-5</v>
      </c>
      <c r="G45" s="163">
        <v>14</v>
      </c>
      <c r="H45" s="1">
        <f t="shared" si="5"/>
        <v>416</v>
      </c>
      <c r="I45" s="1">
        <f t="shared" si="2"/>
        <v>-130</v>
      </c>
      <c r="J45" s="1">
        <f t="shared" si="1"/>
        <v>364</v>
      </c>
    </row>
    <row r="46" spans="1:10" x14ac:dyDescent="0.25">
      <c r="A46" s="7">
        <v>42</v>
      </c>
      <c r="B46" s="38" t="s">
        <v>99</v>
      </c>
      <c r="C46" s="7">
        <v>26</v>
      </c>
      <c r="D46" s="35" t="s">
        <v>49</v>
      </c>
      <c r="E46" s="45">
        <v>16</v>
      </c>
      <c r="F46" s="163">
        <v>-2</v>
      </c>
      <c r="G46" s="163">
        <v>14</v>
      </c>
      <c r="H46" s="1">
        <f t="shared" si="5"/>
        <v>416</v>
      </c>
      <c r="I46" s="1">
        <f t="shared" si="2"/>
        <v>-52</v>
      </c>
      <c r="J46" s="1">
        <f t="shared" si="1"/>
        <v>364</v>
      </c>
    </row>
    <row r="47" spans="1:10" x14ac:dyDescent="0.25">
      <c r="A47" s="7">
        <v>43</v>
      </c>
      <c r="B47" s="38" t="s">
        <v>100</v>
      </c>
      <c r="C47" s="7">
        <v>26</v>
      </c>
      <c r="D47" s="35" t="s">
        <v>49</v>
      </c>
      <c r="E47" s="45">
        <v>16</v>
      </c>
      <c r="F47" s="163">
        <v>2</v>
      </c>
      <c r="G47" s="163">
        <v>14</v>
      </c>
      <c r="H47" s="1">
        <f t="shared" si="5"/>
        <v>416</v>
      </c>
      <c r="I47" s="1">
        <f t="shared" si="2"/>
        <v>52</v>
      </c>
      <c r="J47" s="1">
        <f t="shared" si="1"/>
        <v>364</v>
      </c>
    </row>
    <row r="48" spans="1:10" x14ac:dyDescent="0.25">
      <c r="A48" s="7">
        <v>44</v>
      </c>
      <c r="B48" s="38" t="s">
        <v>101</v>
      </c>
      <c r="C48" s="7">
        <v>26</v>
      </c>
      <c r="D48" s="35" t="s">
        <v>49</v>
      </c>
      <c r="E48" s="45">
        <v>16</v>
      </c>
      <c r="F48" s="163">
        <v>5</v>
      </c>
      <c r="G48" s="163">
        <v>14</v>
      </c>
      <c r="H48" s="1">
        <f t="shared" si="5"/>
        <v>416</v>
      </c>
      <c r="I48" s="1">
        <f t="shared" si="2"/>
        <v>130</v>
      </c>
      <c r="J48" s="1">
        <f t="shared" si="1"/>
        <v>364</v>
      </c>
    </row>
    <row r="49" spans="1:10" x14ac:dyDescent="0.25">
      <c r="A49" s="7">
        <v>45</v>
      </c>
      <c r="B49" s="38" t="s">
        <v>102</v>
      </c>
      <c r="C49" s="7">
        <v>26</v>
      </c>
      <c r="D49" s="35" t="s">
        <v>49</v>
      </c>
      <c r="E49" s="45">
        <v>16</v>
      </c>
      <c r="F49" s="163">
        <v>-5</v>
      </c>
      <c r="G49" s="163">
        <v>7</v>
      </c>
      <c r="H49" s="1">
        <f t="shared" si="5"/>
        <v>416</v>
      </c>
      <c r="I49" s="1">
        <f t="shared" si="2"/>
        <v>-130</v>
      </c>
      <c r="J49" s="1">
        <f t="shared" si="1"/>
        <v>182</v>
      </c>
    </row>
    <row r="50" spans="1:10" x14ac:dyDescent="0.25">
      <c r="A50" s="7">
        <v>46</v>
      </c>
      <c r="B50" s="38" t="s">
        <v>103</v>
      </c>
      <c r="C50" s="7">
        <v>26</v>
      </c>
      <c r="D50" s="35" t="s">
        <v>49</v>
      </c>
      <c r="E50" s="45">
        <v>16</v>
      </c>
      <c r="F50" s="163">
        <v>-2</v>
      </c>
      <c r="G50" s="163">
        <v>7</v>
      </c>
      <c r="H50" s="1">
        <f t="shared" si="5"/>
        <v>416</v>
      </c>
      <c r="I50" s="1">
        <f t="shared" si="2"/>
        <v>-52</v>
      </c>
      <c r="J50" s="1">
        <f t="shared" si="1"/>
        <v>182</v>
      </c>
    </row>
    <row r="51" spans="1:10" x14ac:dyDescent="0.25">
      <c r="A51" s="7">
        <v>47</v>
      </c>
      <c r="B51" s="38" t="s">
        <v>104</v>
      </c>
      <c r="C51" s="7">
        <v>26</v>
      </c>
      <c r="D51" s="35" t="s">
        <v>49</v>
      </c>
      <c r="E51" s="45">
        <v>16</v>
      </c>
      <c r="F51" s="163">
        <v>2</v>
      </c>
      <c r="G51" s="163">
        <v>7</v>
      </c>
      <c r="H51" s="1">
        <f t="shared" si="5"/>
        <v>416</v>
      </c>
      <c r="I51" s="1">
        <f t="shared" si="2"/>
        <v>52</v>
      </c>
      <c r="J51" s="1">
        <f t="shared" si="1"/>
        <v>182</v>
      </c>
    </row>
    <row r="52" spans="1:10" x14ac:dyDescent="0.25">
      <c r="A52" s="7">
        <v>48</v>
      </c>
      <c r="B52" s="38" t="s">
        <v>105</v>
      </c>
      <c r="C52" s="7">
        <v>26</v>
      </c>
      <c r="D52" s="35" t="s">
        <v>49</v>
      </c>
      <c r="E52" s="45">
        <v>16</v>
      </c>
      <c r="F52" s="163">
        <v>5</v>
      </c>
      <c r="G52" s="163">
        <v>7</v>
      </c>
      <c r="H52" s="1">
        <f t="shared" si="5"/>
        <v>416</v>
      </c>
      <c r="I52" s="1">
        <f t="shared" si="2"/>
        <v>130</v>
      </c>
      <c r="J52" s="1">
        <f t="shared" si="1"/>
        <v>182</v>
      </c>
    </row>
    <row r="53" spans="1:10" x14ac:dyDescent="0.25">
      <c r="A53" s="7">
        <v>49</v>
      </c>
      <c r="B53" s="38" t="s">
        <v>142</v>
      </c>
      <c r="C53" s="7">
        <v>26</v>
      </c>
      <c r="D53" s="36" t="s">
        <v>47</v>
      </c>
      <c r="E53" s="45">
        <v>13</v>
      </c>
      <c r="F53" s="163">
        <v>-5</v>
      </c>
      <c r="G53" s="163">
        <v>21</v>
      </c>
      <c r="H53" s="1">
        <f t="shared" si="5"/>
        <v>338</v>
      </c>
      <c r="I53" s="1">
        <f t="shared" si="2"/>
        <v>-130</v>
      </c>
      <c r="J53" s="1">
        <f t="shared" si="1"/>
        <v>546</v>
      </c>
    </row>
    <row r="54" spans="1:10" x14ac:dyDescent="0.25">
      <c r="A54" s="7">
        <v>50</v>
      </c>
      <c r="B54" s="38" t="s">
        <v>143</v>
      </c>
      <c r="C54" s="7">
        <v>26</v>
      </c>
      <c r="D54" s="36" t="s">
        <v>47</v>
      </c>
      <c r="E54" s="45">
        <v>13</v>
      </c>
      <c r="F54" s="163">
        <v>-2</v>
      </c>
      <c r="G54" s="163">
        <v>21</v>
      </c>
      <c r="H54" s="1">
        <f t="shared" si="5"/>
        <v>338</v>
      </c>
      <c r="I54" s="1">
        <f t="shared" si="2"/>
        <v>-52</v>
      </c>
      <c r="J54" s="1">
        <f t="shared" si="1"/>
        <v>546</v>
      </c>
    </row>
    <row r="55" spans="1:10" x14ac:dyDescent="0.25">
      <c r="A55" s="7">
        <v>51</v>
      </c>
      <c r="B55" s="38" t="s">
        <v>144</v>
      </c>
      <c r="C55" s="7">
        <v>26</v>
      </c>
      <c r="D55" s="36" t="s">
        <v>47</v>
      </c>
      <c r="E55" s="45">
        <v>13</v>
      </c>
      <c r="F55" s="163">
        <v>2</v>
      </c>
      <c r="G55" s="163">
        <v>21</v>
      </c>
      <c r="H55" s="1">
        <f t="shared" si="5"/>
        <v>338</v>
      </c>
      <c r="I55" s="1">
        <f t="shared" si="2"/>
        <v>52</v>
      </c>
      <c r="J55" s="1">
        <f t="shared" si="1"/>
        <v>546</v>
      </c>
    </row>
    <row r="56" spans="1:10" x14ac:dyDescent="0.25">
      <c r="A56" s="7">
        <v>52</v>
      </c>
      <c r="B56" s="38" t="s">
        <v>145</v>
      </c>
      <c r="C56" s="7">
        <v>26</v>
      </c>
      <c r="D56" s="36" t="s">
        <v>47</v>
      </c>
      <c r="E56" s="45">
        <v>13</v>
      </c>
      <c r="F56" s="163">
        <v>5</v>
      </c>
      <c r="G56" s="163">
        <v>21</v>
      </c>
      <c r="H56" s="1">
        <f t="shared" si="5"/>
        <v>338</v>
      </c>
      <c r="I56" s="1">
        <f t="shared" si="2"/>
        <v>130</v>
      </c>
      <c r="J56" s="1">
        <f t="shared" si="1"/>
        <v>546</v>
      </c>
    </row>
    <row r="57" spans="1:10" x14ac:dyDescent="0.25">
      <c r="A57" s="7">
        <v>53</v>
      </c>
      <c r="B57" s="38" t="s">
        <v>146</v>
      </c>
      <c r="C57" s="7">
        <v>26</v>
      </c>
      <c r="D57" s="36" t="s">
        <v>47</v>
      </c>
      <c r="E57" s="45">
        <v>13</v>
      </c>
      <c r="F57" s="163">
        <v>5</v>
      </c>
      <c r="G57" s="163">
        <v>28</v>
      </c>
      <c r="H57" s="1">
        <f t="shared" si="5"/>
        <v>338</v>
      </c>
      <c r="I57" s="1">
        <f t="shared" si="2"/>
        <v>130</v>
      </c>
      <c r="J57" s="1">
        <f t="shared" si="1"/>
        <v>728</v>
      </c>
    </row>
    <row r="58" spans="1:10" x14ac:dyDescent="0.25">
      <c r="A58" s="7">
        <v>54</v>
      </c>
      <c r="B58" s="38" t="s">
        <v>147</v>
      </c>
      <c r="C58" s="7">
        <v>26</v>
      </c>
      <c r="D58" s="36" t="s">
        <v>47</v>
      </c>
      <c r="E58" s="45">
        <v>13</v>
      </c>
      <c r="F58" s="163">
        <v>2</v>
      </c>
      <c r="G58" s="163">
        <v>28</v>
      </c>
      <c r="H58" s="1">
        <f t="shared" si="5"/>
        <v>338</v>
      </c>
      <c r="I58" s="1">
        <f t="shared" si="2"/>
        <v>52</v>
      </c>
      <c r="J58" s="1">
        <f t="shared" si="1"/>
        <v>728</v>
      </c>
    </row>
    <row r="59" spans="1:10" x14ac:dyDescent="0.25">
      <c r="A59" s="7">
        <v>55</v>
      </c>
      <c r="B59" s="38" t="s">
        <v>148</v>
      </c>
      <c r="C59" s="7">
        <v>26</v>
      </c>
      <c r="D59" s="36" t="s">
        <v>47</v>
      </c>
      <c r="E59" s="45">
        <v>13</v>
      </c>
      <c r="F59" s="163">
        <v>-2</v>
      </c>
      <c r="G59" s="163">
        <v>28</v>
      </c>
      <c r="H59" s="1">
        <f t="shared" si="5"/>
        <v>338</v>
      </c>
      <c r="I59" s="1">
        <f t="shared" si="2"/>
        <v>-52</v>
      </c>
      <c r="J59" s="1">
        <f t="shared" si="1"/>
        <v>728</v>
      </c>
    </row>
    <row r="60" spans="1:10" x14ac:dyDescent="0.25">
      <c r="A60" s="7">
        <v>56</v>
      </c>
      <c r="B60" s="38" t="s">
        <v>149</v>
      </c>
      <c r="C60" s="7">
        <v>26</v>
      </c>
      <c r="D60" s="36" t="s">
        <v>47</v>
      </c>
      <c r="E60" s="45">
        <v>13</v>
      </c>
      <c r="F60" s="163">
        <v>-5</v>
      </c>
      <c r="G60" s="163">
        <v>28</v>
      </c>
      <c r="H60" s="1">
        <f t="shared" si="5"/>
        <v>338</v>
      </c>
      <c r="I60" s="1">
        <f t="shared" si="2"/>
        <v>-130</v>
      </c>
      <c r="J60" s="1">
        <f t="shared" si="1"/>
        <v>728</v>
      </c>
    </row>
    <row r="61" spans="1:10" x14ac:dyDescent="0.25">
      <c r="A61" s="7">
        <v>57</v>
      </c>
      <c r="B61" s="35" t="s">
        <v>29</v>
      </c>
      <c r="C61" s="7">
        <v>15</v>
      </c>
      <c r="D61" s="36" t="s">
        <v>47</v>
      </c>
      <c r="E61" s="45">
        <v>16</v>
      </c>
      <c r="F61" s="163">
        <v>-5</v>
      </c>
      <c r="G61" s="163">
        <v>56</v>
      </c>
      <c r="H61" s="1">
        <f t="shared" si="5"/>
        <v>240</v>
      </c>
      <c r="I61" s="1">
        <f t="shared" si="2"/>
        <v>-75</v>
      </c>
      <c r="J61" s="1">
        <f t="shared" si="1"/>
        <v>840</v>
      </c>
    </row>
    <row r="62" spans="1:10" x14ac:dyDescent="0.25">
      <c r="A62" s="7">
        <v>58</v>
      </c>
      <c r="B62" s="35" t="s">
        <v>28</v>
      </c>
      <c r="C62" s="7">
        <v>20</v>
      </c>
      <c r="D62" s="36" t="s">
        <v>47</v>
      </c>
      <c r="E62" s="45">
        <v>16</v>
      </c>
      <c r="F62" s="163">
        <v>-2</v>
      </c>
      <c r="G62" s="163">
        <v>56</v>
      </c>
      <c r="H62" s="1">
        <f t="shared" si="5"/>
        <v>320</v>
      </c>
      <c r="I62" s="1">
        <f t="shared" si="2"/>
        <v>-40</v>
      </c>
      <c r="J62" s="1">
        <f t="shared" si="1"/>
        <v>1120</v>
      </c>
    </row>
    <row r="63" spans="1:10" x14ac:dyDescent="0.25">
      <c r="A63" s="7">
        <v>59</v>
      </c>
      <c r="B63" s="35" t="s">
        <v>30</v>
      </c>
      <c r="C63" s="7">
        <v>27</v>
      </c>
      <c r="D63" s="36" t="s">
        <v>47</v>
      </c>
      <c r="E63" s="45">
        <v>16</v>
      </c>
      <c r="F63" s="163">
        <v>2</v>
      </c>
      <c r="G63" s="163">
        <v>56</v>
      </c>
      <c r="H63" s="1">
        <f t="shared" si="5"/>
        <v>432</v>
      </c>
      <c r="I63" s="1">
        <f t="shared" si="2"/>
        <v>54</v>
      </c>
      <c r="J63" s="1">
        <f t="shared" si="1"/>
        <v>1512</v>
      </c>
    </row>
    <row r="64" spans="1:10" x14ac:dyDescent="0.25">
      <c r="A64" s="7">
        <v>60</v>
      </c>
      <c r="B64" s="35" t="s">
        <v>31</v>
      </c>
      <c r="C64" s="7">
        <v>30</v>
      </c>
      <c r="D64" s="36" t="s">
        <v>47</v>
      </c>
      <c r="E64" s="45">
        <v>13</v>
      </c>
      <c r="F64" s="163">
        <v>-5</v>
      </c>
      <c r="G64" s="163">
        <v>42</v>
      </c>
      <c r="H64" s="1">
        <f t="shared" si="5"/>
        <v>390</v>
      </c>
      <c r="I64" s="1">
        <f t="shared" si="2"/>
        <v>-150</v>
      </c>
      <c r="J64" s="1">
        <f t="shared" si="1"/>
        <v>1260</v>
      </c>
    </row>
    <row r="65" spans="1:10" x14ac:dyDescent="0.25">
      <c r="A65" s="7">
        <v>61</v>
      </c>
      <c r="B65" s="35" t="s">
        <v>32</v>
      </c>
      <c r="C65" s="7">
        <v>30</v>
      </c>
      <c r="D65" s="36" t="s">
        <v>47</v>
      </c>
      <c r="E65" s="45">
        <v>13</v>
      </c>
      <c r="F65" s="163">
        <v>5</v>
      </c>
      <c r="G65" s="163">
        <v>42</v>
      </c>
      <c r="H65" s="1">
        <f t="shared" si="5"/>
        <v>390</v>
      </c>
      <c r="I65" s="1">
        <f t="shared" si="2"/>
        <v>150</v>
      </c>
      <c r="J65" s="1">
        <f t="shared" si="1"/>
        <v>1260</v>
      </c>
    </row>
    <row r="66" spans="1:10" x14ac:dyDescent="0.25">
      <c r="A66" s="7">
        <v>62</v>
      </c>
      <c r="B66" s="35" t="s">
        <v>33</v>
      </c>
      <c r="C66" s="7">
        <v>12</v>
      </c>
      <c r="D66" s="36" t="s">
        <v>47</v>
      </c>
      <c r="E66" s="45">
        <v>16</v>
      </c>
      <c r="F66" s="163">
        <v>5</v>
      </c>
      <c r="G66" s="163">
        <v>56</v>
      </c>
      <c r="H66" s="1">
        <f t="shared" si="5"/>
        <v>192</v>
      </c>
      <c r="I66" s="1">
        <f t="shared" si="2"/>
        <v>60</v>
      </c>
      <c r="J66" s="1">
        <f t="shared" si="1"/>
        <v>672</v>
      </c>
    </row>
    <row r="67" spans="1:10" x14ac:dyDescent="0.25">
      <c r="A67" s="7">
        <v>63</v>
      </c>
      <c r="B67" s="35" t="s">
        <v>34</v>
      </c>
      <c r="C67" s="7">
        <v>17</v>
      </c>
      <c r="D67" s="50" t="s">
        <v>48</v>
      </c>
      <c r="E67" s="45">
        <v>13</v>
      </c>
      <c r="F67" s="163">
        <v>-5</v>
      </c>
      <c r="G67" s="163">
        <v>49</v>
      </c>
      <c r="H67" s="1">
        <f t="shared" si="5"/>
        <v>221</v>
      </c>
      <c r="I67" s="1">
        <f t="shared" si="2"/>
        <v>-85</v>
      </c>
      <c r="J67" s="1">
        <f t="shared" si="1"/>
        <v>833</v>
      </c>
    </row>
    <row r="68" spans="1:10" x14ac:dyDescent="0.25">
      <c r="A68" s="7">
        <v>64</v>
      </c>
      <c r="B68" s="35" t="s">
        <v>35</v>
      </c>
      <c r="C68" s="7">
        <v>25</v>
      </c>
      <c r="D68" s="50" t="s">
        <v>48</v>
      </c>
      <c r="E68" s="45">
        <v>13</v>
      </c>
      <c r="F68" s="163">
        <v>-2</v>
      </c>
      <c r="G68" s="163">
        <v>42</v>
      </c>
      <c r="H68" s="1">
        <f t="shared" ref="H68:H99" si="6">C68*E68</f>
        <v>325</v>
      </c>
      <c r="I68" s="1">
        <f t="shared" si="2"/>
        <v>-50</v>
      </c>
      <c r="J68" s="1">
        <f t="shared" si="1"/>
        <v>1050</v>
      </c>
    </row>
    <row r="69" spans="1:10" x14ac:dyDescent="0.25">
      <c r="A69" s="7">
        <v>65</v>
      </c>
      <c r="B69" s="35" t="s">
        <v>80</v>
      </c>
      <c r="C69" s="7">
        <v>29</v>
      </c>
      <c r="D69" s="50" t="s">
        <v>48</v>
      </c>
      <c r="E69" s="45">
        <v>13</v>
      </c>
      <c r="F69" s="163">
        <v>-2</v>
      </c>
      <c r="G69" s="163">
        <v>49</v>
      </c>
      <c r="H69" s="1">
        <f t="shared" si="6"/>
        <v>377</v>
      </c>
      <c r="I69" s="1">
        <f t="shared" si="2"/>
        <v>-58</v>
      </c>
      <c r="J69" s="1">
        <f t="shared" ref="J69:J124" si="7">C69*G69</f>
        <v>1421</v>
      </c>
    </row>
    <row r="70" spans="1:10" x14ac:dyDescent="0.25">
      <c r="A70" s="7">
        <v>66</v>
      </c>
      <c r="B70" s="35" t="s">
        <v>81</v>
      </c>
      <c r="C70" s="7">
        <v>20</v>
      </c>
      <c r="D70" s="50" t="s">
        <v>48</v>
      </c>
      <c r="E70" s="45">
        <v>13</v>
      </c>
      <c r="F70" s="163">
        <v>2</v>
      </c>
      <c r="G70" s="163">
        <v>42</v>
      </c>
      <c r="H70" s="1">
        <f t="shared" si="6"/>
        <v>260</v>
      </c>
      <c r="I70" s="1">
        <f t="shared" ref="I70:I124" si="8">C70*F70</f>
        <v>40</v>
      </c>
      <c r="J70" s="1">
        <f t="shared" si="7"/>
        <v>840</v>
      </c>
    </row>
    <row r="71" spans="1:10" x14ac:dyDescent="0.25">
      <c r="A71" s="7">
        <v>67</v>
      </c>
      <c r="B71" s="35" t="s">
        <v>82</v>
      </c>
      <c r="C71" s="7">
        <v>13</v>
      </c>
      <c r="D71" s="50" t="s">
        <v>48</v>
      </c>
      <c r="E71" s="45">
        <v>13</v>
      </c>
      <c r="F71" s="163">
        <v>5</v>
      </c>
      <c r="G71" s="163">
        <v>49</v>
      </c>
      <c r="H71" s="1">
        <f t="shared" si="6"/>
        <v>169</v>
      </c>
      <c r="I71" s="1">
        <f t="shared" si="8"/>
        <v>65</v>
      </c>
      <c r="J71" s="1">
        <f t="shared" si="7"/>
        <v>637</v>
      </c>
    </row>
    <row r="72" spans="1:10" x14ac:dyDescent="0.25">
      <c r="A72" s="7">
        <v>68</v>
      </c>
      <c r="B72" s="35" t="s">
        <v>83</v>
      </c>
      <c r="C72" s="7">
        <v>27</v>
      </c>
      <c r="D72" s="50" t="s">
        <v>48</v>
      </c>
      <c r="E72" s="45">
        <v>13</v>
      </c>
      <c r="F72" s="163">
        <v>2</v>
      </c>
      <c r="G72" s="163">
        <v>49</v>
      </c>
      <c r="H72" s="1">
        <f t="shared" si="6"/>
        <v>351</v>
      </c>
      <c r="I72" s="1">
        <f t="shared" si="8"/>
        <v>54</v>
      </c>
      <c r="J72" s="1">
        <f t="shared" si="7"/>
        <v>1323</v>
      </c>
    </row>
    <row r="73" spans="1:10" x14ac:dyDescent="0.25">
      <c r="A73" s="7">
        <v>69</v>
      </c>
      <c r="B73" s="35" t="s">
        <v>84</v>
      </c>
      <c r="C73" s="7">
        <v>29</v>
      </c>
      <c r="D73" s="35" t="s">
        <v>49</v>
      </c>
      <c r="E73" s="45">
        <v>13</v>
      </c>
      <c r="F73" s="163">
        <v>-2</v>
      </c>
      <c r="G73" s="163">
        <v>56</v>
      </c>
      <c r="H73" s="1">
        <f t="shared" si="6"/>
        <v>377</v>
      </c>
      <c r="I73" s="1">
        <f t="shared" si="8"/>
        <v>-58</v>
      </c>
      <c r="J73" s="1">
        <f t="shared" si="7"/>
        <v>1624</v>
      </c>
    </row>
    <row r="74" spans="1:10" x14ac:dyDescent="0.25">
      <c r="A74" s="7">
        <v>70</v>
      </c>
      <c r="B74" s="35" t="s">
        <v>85</v>
      </c>
      <c r="C74" s="7">
        <v>20</v>
      </c>
      <c r="D74" s="35" t="s">
        <v>49</v>
      </c>
      <c r="E74" s="45">
        <v>13</v>
      </c>
      <c r="F74" s="163">
        <v>5</v>
      </c>
      <c r="G74" s="163">
        <v>56</v>
      </c>
      <c r="H74" s="1">
        <f t="shared" si="6"/>
        <v>260</v>
      </c>
      <c r="I74" s="1">
        <f t="shared" si="8"/>
        <v>100</v>
      </c>
      <c r="J74" s="1">
        <f t="shared" si="7"/>
        <v>1120</v>
      </c>
    </row>
    <row r="75" spans="1:10" x14ac:dyDescent="0.25">
      <c r="A75" s="7">
        <v>71</v>
      </c>
      <c r="B75" s="35" t="s">
        <v>86</v>
      </c>
      <c r="C75" s="7">
        <v>30</v>
      </c>
      <c r="D75" s="35" t="s">
        <v>49</v>
      </c>
      <c r="E75" s="45">
        <v>13</v>
      </c>
      <c r="F75" s="163">
        <v>2</v>
      </c>
      <c r="G75" s="163">
        <v>56</v>
      </c>
      <c r="H75" s="1">
        <f t="shared" si="6"/>
        <v>390</v>
      </c>
      <c r="I75" s="1">
        <f t="shared" si="8"/>
        <v>60</v>
      </c>
      <c r="J75" s="1">
        <f t="shared" si="7"/>
        <v>1680</v>
      </c>
    </row>
    <row r="76" spans="1:10" x14ac:dyDescent="0.25">
      <c r="A76" s="7">
        <v>72</v>
      </c>
      <c r="B76" s="35" t="s">
        <v>87</v>
      </c>
      <c r="C76" s="7">
        <v>22</v>
      </c>
      <c r="D76" s="35" t="s">
        <v>49</v>
      </c>
      <c r="E76" s="45">
        <v>13</v>
      </c>
      <c r="F76" s="163">
        <v>-5</v>
      </c>
      <c r="G76" s="163">
        <v>56</v>
      </c>
      <c r="H76" s="1">
        <f t="shared" si="6"/>
        <v>286</v>
      </c>
      <c r="I76" s="1">
        <f t="shared" si="8"/>
        <v>-110</v>
      </c>
      <c r="J76" s="1">
        <f t="shared" si="7"/>
        <v>1232</v>
      </c>
    </row>
    <row r="77" spans="1:10" x14ac:dyDescent="0.25">
      <c r="A77" s="7">
        <v>73</v>
      </c>
      <c r="B77" s="37" t="s">
        <v>36</v>
      </c>
      <c r="C77" s="7">
        <v>40</v>
      </c>
      <c r="D77" s="48" t="s">
        <v>97</v>
      </c>
      <c r="E77" s="45">
        <v>3</v>
      </c>
      <c r="F77" s="164">
        <v>2</v>
      </c>
      <c r="G77" s="164">
        <v>56</v>
      </c>
      <c r="H77" s="1">
        <f t="shared" si="6"/>
        <v>120</v>
      </c>
      <c r="I77" s="1">
        <f t="shared" si="8"/>
        <v>80</v>
      </c>
      <c r="J77" s="1">
        <f t="shared" si="7"/>
        <v>2240</v>
      </c>
    </row>
    <row r="78" spans="1:10" x14ac:dyDescent="0.25">
      <c r="A78" s="7">
        <v>74</v>
      </c>
      <c r="B78" s="37" t="s">
        <v>37</v>
      </c>
      <c r="C78" s="7">
        <v>40</v>
      </c>
      <c r="D78" s="48" t="s">
        <v>97</v>
      </c>
      <c r="E78" s="45">
        <v>3</v>
      </c>
      <c r="F78" s="164">
        <v>-2</v>
      </c>
      <c r="G78" s="164">
        <v>56</v>
      </c>
      <c r="H78" s="1">
        <f t="shared" si="6"/>
        <v>120</v>
      </c>
      <c r="I78" s="1">
        <f t="shared" si="8"/>
        <v>-80</v>
      </c>
      <c r="J78" s="1">
        <f t="shared" si="7"/>
        <v>2240</v>
      </c>
    </row>
    <row r="79" spans="1:10" x14ac:dyDescent="0.25">
      <c r="A79" s="7">
        <v>75</v>
      </c>
      <c r="B79" s="37" t="s">
        <v>38</v>
      </c>
      <c r="C79" s="7">
        <v>40</v>
      </c>
      <c r="D79" s="48" t="s">
        <v>97</v>
      </c>
      <c r="E79" s="45">
        <v>3</v>
      </c>
      <c r="F79" s="164">
        <v>5</v>
      </c>
      <c r="G79" s="164">
        <v>49</v>
      </c>
      <c r="H79" s="1">
        <f t="shared" si="6"/>
        <v>120</v>
      </c>
      <c r="I79" s="1">
        <f t="shared" si="8"/>
        <v>200</v>
      </c>
      <c r="J79" s="1">
        <f t="shared" si="7"/>
        <v>1960</v>
      </c>
    </row>
    <row r="80" spans="1:10" x14ac:dyDescent="0.25">
      <c r="A80" s="7">
        <v>76</v>
      </c>
      <c r="B80" s="37" t="s">
        <v>39</v>
      </c>
      <c r="C80" s="7">
        <v>40</v>
      </c>
      <c r="D80" s="48" t="s">
        <v>97</v>
      </c>
      <c r="E80" s="45">
        <v>3</v>
      </c>
      <c r="F80" s="164">
        <v>2</v>
      </c>
      <c r="G80" s="164">
        <v>49</v>
      </c>
      <c r="H80" s="1">
        <f t="shared" si="6"/>
        <v>120</v>
      </c>
      <c r="I80" s="1">
        <f t="shared" si="8"/>
        <v>80</v>
      </c>
      <c r="J80" s="1">
        <f t="shared" si="7"/>
        <v>1960</v>
      </c>
    </row>
    <row r="81" spans="1:10" x14ac:dyDescent="0.25">
      <c r="A81" s="7">
        <v>77</v>
      </c>
      <c r="B81" s="37" t="s">
        <v>40</v>
      </c>
      <c r="C81" s="7">
        <v>40</v>
      </c>
      <c r="D81" s="48" t="s">
        <v>97</v>
      </c>
      <c r="E81" s="45">
        <v>3</v>
      </c>
      <c r="F81" s="164">
        <v>-2</v>
      </c>
      <c r="G81" s="164">
        <v>49</v>
      </c>
      <c r="H81" s="1">
        <f t="shared" si="6"/>
        <v>120</v>
      </c>
      <c r="I81" s="1">
        <f t="shared" si="8"/>
        <v>-80</v>
      </c>
      <c r="J81" s="1">
        <f t="shared" si="7"/>
        <v>1960</v>
      </c>
    </row>
    <row r="82" spans="1:10" x14ac:dyDescent="0.25">
      <c r="A82" s="7">
        <v>78</v>
      </c>
      <c r="B82" s="37" t="s">
        <v>41</v>
      </c>
      <c r="C82" s="7">
        <v>40</v>
      </c>
      <c r="D82" s="48" t="s">
        <v>97</v>
      </c>
      <c r="E82" s="45">
        <v>3</v>
      </c>
      <c r="F82" s="164">
        <v>-5</v>
      </c>
      <c r="G82" s="164">
        <v>49</v>
      </c>
      <c r="H82" s="1">
        <f t="shared" si="6"/>
        <v>120</v>
      </c>
      <c r="I82" s="1">
        <f t="shared" si="8"/>
        <v>-200</v>
      </c>
      <c r="J82" s="1">
        <f t="shared" si="7"/>
        <v>1960</v>
      </c>
    </row>
    <row r="83" spans="1:10" x14ac:dyDescent="0.25">
      <c r="A83" s="7">
        <v>79</v>
      </c>
      <c r="B83" s="37" t="s">
        <v>42</v>
      </c>
      <c r="C83" s="7">
        <v>40</v>
      </c>
      <c r="D83" s="48" t="s">
        <v>97</v>
      </c>
      <c r="E83" s="45">
        <v>3</v>
      </c>
      <c r="F83" s="164">
        <v>5</v>
      </c>
      <c r="G83" s="164">
        <v>42</v>
      </c>
      <c r="H83" s="1">
        <f t="shared" si="6"/>
        <v>120</v>
      </c>
      <c r="I83" s="1">
        <f t="shared" si="8"/>
        <v>200</v>
      </c>
      <c r="J83" s="1">
        <f t="shared" si="7"/>
        <v>1680</v>
      </c>
    </row>
    <row r="84" spans="1:10" x14ac:dyDescent="0.25">
      <c r="A84" s="7">
        <v>80</v>
      </c>
      <c r="B84" s="37" t="s">
        <v>43</v>
      </c>
      <c r="C84" s="7">
        <v>40</v>
      </c>
      <c r="D84" s="48" t="s">
        <v>97</v>
      </c>
      <c r="E84" s="45">
        <v>3</v>
      </c>
      <c r="F84" s="164">
        <v>2</v>
      </c>
      <c r="G84" s="164">
        <v>42</v>
      </c>
      <c r="H84" s="1">
        <f t="shared" si="6"/>
        <v>120</v>
      </c>
      <c r="I84" s="1">
        <f t="shared" si="8"/>
        <v>80</v>
      </c>
      <c r="J84" s="1">
        <f t="shared" si="7"/>
        <v>1680</v>
      </c>
    </row>
    <row r="85" spans="1:10" x14ac:dyDescent="0.25">
      <c r="A85" s="7">
        <v>81</v>
      </c>
      <c r="B85" s="37" t="s">
        <v>44</v>
      </c>
      <c r="C85" s="7">
        <v>40</v>
      </c>
      <c r="D85" s="48" t="s">
        <v>97</v>
      </c>
      <c r="E85" s="45">
        <v>3</v>
      </c>
      <c r="F85" s="164">
        <v>-2</v>
      </c>
      <c r="G85" s="164">
        <v>42</v>
      </c>
      <c r="H85" s="1">
        <f t="shared" si="6"/>
        <v>120</v>
      </c>
      <c r="I85" s="1">
        <f t="shared" si="8"/>
        <v>-80</v>
      </c>
      <c r="J85" s="1">
        <f t="shared" si="7"/>
        <v>1680</v>
      </c>
    </row>
    <row r="86" spans="1:10" x14ac:dyDescent="0.25">
      <c r="A86" s="7">
        <v>82</v>
      </c>
      <c r="B86" s="37" t="s">
        <v>45</v>
      </c>
      <c r="C86" s="7">
        <v>40</v>
      </c>
      <c r="D86" s="48" t="s">
        <v>97</v>
      </c>
      <c r="E86" s="45">
        <v>3</v>
      </c>
      <c r="F86" s="164">
        <v>-5</v>
      </c>
      <c r="G86" s="164">
        <v>42</v>
      </c>
      <c r="H86" s="1">
        <f t="shared" si="6"/>
        <v>120</v>
      </c>
      <c r="I86" s="1">
        <f t="shared" si="8"/>
        <v>-200</v>
      </c>
      <c r="J86" s="1">
        <f t="shared" si="7"/>
        <v>1680</v>
      </c>
    </row>
    <row r="87" spans="1:10" x14ac:dyDescent="0.25">
      <c r="A87" s="7">
        <v>83</v>
      </c>
      <c r="B87" s="37" t="s">
        <v>76</v>
      </c>
      <c r="C87" s="7">
        <v>40</v>
      </c>
      <c r="D87" s="48" t="s">
        <v>97</v>
      </c>
      <c r="E87" s="45">
        <v>3</v>
      </c>
      <c r="F87" s="164">
        <v>5</v>
      </c>
      <c r="G87" s="164">
        <v>35</v>
      </c>
      <c r="H87" s="1">
        <f t="shared" si="6"/>
        <v>120</v>
      </c>
      <c r="I87" s="1">
        <f t="shared" si="8"/>
        <v>200</v>
      </c>
      <c r="J87" s="1">
        <f t="shared" si="7"/>
        <v>1400</v>
      </c>
    </row>
    <row r="88" spans="1:10" x14ac:dyDescent="0.25">
      <c r="A88" s="7">
        <v>84</v>
      </c>
      <c r="B88" s="37" t="s">
        <v>77</v>
      </c>
      <c r="C88" s="7">
        <v>40</v>
      </c>
      <c r="D88" s="48" t="s">
        <v>97</v>
      </c>
      <c r="E88" s="45">
        <v>3</v>
      </c>
      <c r="F88" s="164">
        <v>2</v>
      </c>
      <c r="G88" s="164">
        <v>35</v>
      </c>
      <c r="H88" s="1">
        <f t="shared" si="6"/>
        <v>120</v>
      </c>
      <c r="I88" s="1">
        <f t="shared" si="8"/>
        <v>80</v>
      </c>
      <c r="J88" s="1">
        <f t="shared" si="7"/>
        <v>1400</v>
      </c>
    </row>
    <row r="89" spans="1:10" x14ac:dyDescent="0.25">
      <c r="A89" s="7">
        <v>85</v>
      </c>
      <c r="B89" s="37" t="s">
        <v>78</v>
      </c>
      <c r="C89" s="7">
        <v>40</v>
      </c>
      <c r="D89" s="48" t="s">
        <v>97</v>
      </c>
      <c r="E89" s="45">
        <v>3</v>
      </c>
      <c r="F89" s="164">
        <v>-2</v>
      </c>
      <c r="G89" s="164">
        <v>35</v>
      </c>
      <c r="H89" s="1">
        <f t="shared" si="6"/>
        <v>120</v>
      </c>
      <c r="I89" s="1">
        <f t="shared" si="8"/>
        <v>-80</v>
      </c>
      <c r="J89" s="1">
        <f t="shared" si="7"/>
        <v>1400</v>
      </c>
    </row>
    <row r="90" spans="1:10" x14ac:dyDescent="0.25">
      <c r="A90" s="7">
        <v>86</v>
      </c>
      <c r="B90" s="37" t="s">
        <v>79</v>
      </c>
      <c r="C90" s="7">
        <v>40</v>
      </c>
      <c r="D90" s="48" t="s">
        <v>97</v>
      </c>
      <c r="E90" s="45">
        <v>3</v>
      </c>
      <c r="F90" s="164">
        <v>-5</v>
      </c>
      <c r="G90" s="164">
        <v>35</v>
      </c>
      <c r="H90" s="1">
        <f t="shared" si="6"/>
        <v>120</v>
      </c>
      <c r="I90" s="1">
        <f t="shared" si="8"/>
        <v>-200</v>
      </c>
      <c r="J90" s="1">
        <f t="shared" si="7"/>
        <v>1400</v>
      </c>
    </row>
    <row r="91" spans="1:10" x14ac:dyDescent="0.25">
      <c r="A91" s="7">
        <v>87</v>
      </c>
      <c r="B91" s="37" t="s">
        <v>126</v>
      </c>
      <c r="C91" s="7">
        <v>40</v>
      </c>
      <c r="D91" s="48" t="s">
        <v>97</v>
      </c>
      <c r="E91" s="45">
        <v>3</v>
      </c>
      <c r="F91" s="164">
        <v>5</v>
      </c>
      <c r="G91" s="164">
        <v>28</v>
      </c>
      <c r="H91" s="1">
        <f t="shared" si="6"/>
        <v>120</v>
      </c>
      <c r="I91" s="1">
        <f t="shared" si="8"/>
        <v>200</v>
      </c>
      <c r="J91" s="1">
        <f t="shared" si="7"/>
        <v>1120</v>
      </c>
    </row>
    <row r="92" spans="1:10" x14ac:dyDescent="0.25">
      <c r="A92" s="7">
        <v>88</v>
      </c>
      <c r="B92" s="37" t="s">
        <v>127</v>
      </c>
      <c r="C92" s="7">
        <v>40</v>
      </c>
      <c r="D92" s="48" t="s">
        <v>97</v>
      </c>
      <c r="E92" s="45">
        <v>3</v>
      </c>
      <c r="F92" s="164">
        <v>2</v>
      </c>
      <c r="G92" s="164">
        <v>28</v>
      </c>
      <c r="H92" s="1">
        <f t="shared" si="6"/>
        <v>120</v>
      </c>
      <c r="I92" s="1">
        <f t="shared" si="8"/>
        <v>80</v>
      </c>
      <c r="J92" s="1">
        <f t="shared" si="7"/>
        <v>1120</v>
      </c>
    </row>
    <row r="93" spans="1:10" x14ac:dyDescent="0.25">
      <c r="A93" s="7">
        <v>89</v>
      </c>
      <c r="B93" s="37" t="s">
        <v>128</v>
      </c>
      <c r="C93" s="7">
        <v>40</v>
      </c>
      <c r="D93" s="48" t="s">
        <v>97</v>
      </c>
      <c r="E93" s="45">
        <v>3</v>
      </c>
      <c r="F93" s="164">
        <v>-2</v>
      </c>
      <c r="G93" s="164">
        <v>28</v>
      </c>
      <c r="H93" s="1">
        <f t="shared" si="6"/>
        <v>120</v>
      </c>
      <c r="I93" s="1">
        <f t="shared" si="8"/>
        <v>-80</v>
      </c>
      <c r="J93" s="1">
        <f t="shared" si="7"/>
        <v>1120</v>
      </c>
    </row>
    <row r="94" spans="1:10" x14ac:dyDescent="0.25">
      <c r="A94" s="7">
        <v>90</v>
      </c>
      <c r="B94" s="37" t="s">
        <v>129</v>
      </c>
      <c r="C94" s="7">
        <v>40</v>
      </c>
      <c r="D94" s="48" t="s">
        <v>97</v>
      </c>
      <c r="E94" s="45">
        <v>3</v>
      </c>
      <c r="F94" s="164">
        <v>-5</v>
      </c>
      <c r="G94" s="164">
        <v>28</v>
      </c>
      <c r="H94" s="1">
        <f t="shared" si="6"/>
        <v>120</v>
      </c>
      <c r="I94" s="1">
        <f t="shared" si="8"/>
        <v>-200</v>
      </c>
      <c r="J94" s="1">
        <f t="shared" si="7"/>
        <v>1120</v>
      </c>
    </row>
    <row r="95" spans="1:10" x14ac:dyDescent="0.25">
      <c r="A95" s="7">
        <v>91</v>
      </c>
      <c r="B95" s="37" t="s">
        <v>130</v>
      </c>
      <c r="C95" s="7">
        <v>40</v>
      </c>
      <c r="D95" s="48" t="s">
        <v>97</v>
      </c>
      <c r="E95" s="45">
        <v>3</v>
      </c>
      <c r="F95" s="164">
        <v>5</v>
      </c>
      <c r="G95" s="164">
        <v>21</v>
      </c>
      <c r="H95" s="1">
        <f t="shared" si="6"/>
        <v>120</v>
      </c>
      <c r="I95" s="1">
        <f t="shared" si="8"/>
        <v>200</v>
      </c>
      <c r="J95" s="1">
        <f t="shared" si="7"/>
        <v>840</v>
      </c>
    </row>
    <row r="96" spans="1:10" x14ac:dyDescent="0.25">
      <c r="A96" s="7">
        <v>92</v>
      </c>
      <c r="B96" s="37" t="s">
        <v>131</v>
      </c>
      <c r="C96" s="7">
        <v>40</v>
      </c>
      <c r="D96" s="48" t="s">
        <v>97</v>
      </c>
      <c r="E96" s="45">
        <v>3</v>
      </c>
      <c r="F96" s="164">
        <v>2</v>
      </c>
      <c r="G96" s="164">
        <v>21</v>
      </c>
      <c r="H96" s="1">
        <f t="shared" si="6"/>
        <v>120</v>
      </c>
      <c r="I96" s="1">
        <f t="shared" si="8"/>
        <v>80</v>
      </c>
      <c r="J96" s="1">
        <f t="shared" si="7"/>
        <v>840</v>
      </c>
    </row>
    <row r="97" spans="1:10" x14ac:dyDescent="0.25">
      <c r="A97" s="7">
        <v>93</v>
      </c>
      <c r="B97" s="37" t="s">
        <v>132</v>
      </c>
      <c r="C97" s="7">
        <v>40</v>
      </c>
      <c r="D97" s="48" t="s">
        <v>97</v>
      </c>
      <c r="E97" s="45">
        <v>3</v>
      </c>
      <c r="F97" s="164">
        <v>-2</v>
      </c>
      <c r="G97" s="164">
        <v>21</v>
      </c>
      <c r="H97" s="1">
        <f t="shared" si="6"/>
        <v>120</v>
      </c>
      <c r="I97" s="1">
        <f t="shared" si="8"/>
        <v>-80</v>
      </c>
      <c r="J97" s="1">
        <f t="shared" si="7"/>
        <v>840</v>
      </c>
    </row>
    <row r="98" spans="1:10" x14ac:dyDescent="0.25">
      <c r="A98" s="7">
        <v>94</v>
      </c>
      <c r="B98" s="37" t="s">
        <v>133</v>
      </c>
      <c r="C98" s="7">
        <v>40</v>
      </c>
      <c r="D98" s="48" t="s">
        <v>97</v>
      </c>
      <c r="E98" s="45">
        <v>3</v>
      </c>
      <c r="F98" s="164">
        <v>-5</v>
      </c>
      <c r="G98" s="164">
        <v>21</v>
      </c>
      <c r="H98" s="1">
        <f t="shared" si="6"/>
        <v>120</v>
      </c>
      <c r="I98" s="1">
        <f t="shared" si="8"/>
        <v>-200</v>
      </c>
      <c r="J98" s="1">
        <f t="shared" si="7"/>
        <v>840</v>
      </c>
    </row>
    <row r="99" spans="1:10" x14ac:dyDescent="0.25">
      <c r="A99" s="7">
        <v>95</v>
      </c>
      <c r="B99" s="37" t="s">
        <v>134</v>
      </c>
      <c r="C99" s="7">
        <v>40</v>
      </c>
      <c r="D99" s="48" t="s">
        <v>97</v>
      </c>
      <c r="E99" s="45">
        <v>3</v>
      </c>
      <c r="F99" s="164">
        <v>5</v>
      </c>
      <c r="G99" s="164">
        <v>14</v>
      </c>
      <c r="H99" s="1">
        <f t="shared" si="6"/>
        <v>120</v>
      </c>
      <c r="I99" s="1">
        <f t="shared" si="8"/>
        <v>200</v>
      </c>
      <c r="J99" s="1">
        <f t="shared" si="7"/>
        <v>560</v>
      </c>
    </row>
    <row r="100" spans="1:10" x14ac:dyDescent="0.25">
      <c r="A100" s="7">
        <v>96</v>
      </c>
      <c r="B100" s="37" t="s">
        <v>135</v>
      </c>
      <c r="C100" s="7">
        <v>40</v>
      </c>
      <c r="D100" s="48" t="s">
        <v>97</v>
      </c>
      <c r="E100" s="45">
        <v>3</v>
      </c>
      <c r="F100" s="164">
        <v>2</v>
      </c>
      <c r="G100" s="164">
        <v>14</v>
      </c>
      <c r="H100" s="1">
        <f t="shared" ref="H100:H124" si="9">C100*E100</f>
        <v>120</v>
      </c>
      <c r="I100" s="1">
        <f t="shared" si="8"/>
        <v>80</v>
      </c>
      <c r="J100" s="1">
        <f t="shared" si="7"/>
        <v>560</v>
      </c>
    </row>
    <row r="101" spans="1:10" x14ac:dyDescent="0.25">
      <c r="A101" s="7">
        <v>97</v>
      </c>
      <c r="B101" s="37" t="s">
        <v>136</v>
      </c>
      <c r="C101" s="7">
        <v>40</v>
      </c>
      <c r="D101" s="48" t="s">
        <v>97</v>
      </c>
      <c r="E101" s="45">
        <v>3</v>
      </c>
      <c r="F101" s="164">
        <v>-2</v>
      </c>
      <c r="G101" s="164">
        <v>14</v>
      </c>
      <c r="H101" s="1">
        <f t="shared" si="9"/>
        <v>120</v>
      </c>
      <c r="I101" s="1">
        <f t="shared" si="8"/>
        <v>-80</v>
      </c>
      <c r="J101" s="1">
        <f t="shared" si="7"/>
        <v>560</v>
      </c>
    </row>
    <row r="102" spans="1:10" x14ac:dyDescent="0.25">
      <c r="A102" s="7">
        <v>98</v>
      </c>
      <c r="B102" s="37" t="s">
        <v>137</v>
      </c>
      <c r="C102" s="7">
        <v>40</v>
      </c>
      <c r="D102" s="48" t="s">
        <v>97</v>
      </c>
      <c r="E102" s="45">
        <v>3</v>
      </c>
      <c r="F102" s="164">
        <v>-5</v>
      </c>
      <c r="G102" s="164">
        <v>14</v>
      </c>
      <c r="H102" s="1">
        <f t="shared" si="9"/>
        <v>120</v>
      </c>
      <c r="I102" s="1">
        <f t="shared" si="8"/>
        <v>-200</v>
      </c>
      <c r="J102" s="1">
        <f t="shared" si="7"/>
        <v>560</v>
      </c>
    </row>
    <row r="103" spans="1:10" x14ac:dyDescent="0.25">
      <c r="A103" s="7">
        <v>99</v>
      </c>
      <c r="B103" s="37" t="s">
        <v>138</v>
      </c>
      <c r="C103" s="7">
        <v>40</v>
      </c>
      <c r="D103" s="48" t="s">
        <v>97</v>
      </c>
      <c r="E103" s="45">
        <v>3</v>
      </c>
      <c r="F103" s="164">
        <v>5</v>
      </c>
      <c r="G103" s="164">
        <v>7</v>
      </c>
      <c r="H103" s="1">
        <f t="shared" si="9"/>
        <v>120</v>
      </c>
      <c r="I103" s="1">
        <f t="shared" si="8"/>
        <v>200</v>
      </c>
      <c r="J103" s="1">
        <f t="shared" si="7"/>
        <v>280</v>
      </c>
    </row>
    <row r="104" spans="1:10" x14ac:dyDescent="0.25">
      <c r="A104" s="7">
        <v>100</v>
      </c>
      <c r="B104" s="37" t="s">
        <v>139</v>
      </c>
      <c r="C104" s="7">
        <v>40</v>
      </c>
      <c r="D104" s="48" t="s">
        <v>97</v>
      </c>
      <c r="E104" s="45">
        <v>3</v>
      </c>
      <c r="F104" s="164">
        <v>2</v>
      </c>
      <c r="G104" s="164">
        <v>7</v>
      </c>
      <c r="H104" s="1">
        <f t="shared" si="9"/>
        <v>120</v>
      </c>
      <c r="I104" s="1">
        <f t="shared" si="8"/>
        <v>80</v>
      </c>
      <c r="J104" s="1">
        <f t="shared" si="7"/>
        <v>280</v>
      </c>
    </row>
    <row r="105" spans="1:10" x14ac:dyDescent="0.25">
      <c r="A105" s="7">
        <v>101</v>
      </c>
      <c r="B105" s="37" t="s">
        <v>140</v>
      </c>
      <c r="C105" s="7">
        <v>40</v>
      </c>
      <c r="D105" s="48" t="s">
        <v>97</v>
      </c>
      <c r="E105" s="45">
        <v>3</v>
      </c>
      <c r="F105" s="164">
        <v>-2</v>
      </c>
      <c r="G105" s="164">
        <v>7</v>
      </c>
      <c r="H105" s="1">
        <f t="shared" si="9"/>
        <v>120</v>
      </c>
      <c r="I105" s="1">
        <f t="shared" si="8"/>
        <v>-80</v>
      </c>
      <c r="J105" s="1">
        <f t="shared" si="7"/>
        <v>280</v>
      </c>
    </row>
    <row r="106" spans="1:10" x14ac:dyDescent="0.25">
      <c r="A106" s="7">
        <v>102</v>
      </c>
      <c r="B106" s="37" t="s">
        <v>141</v>
      </c>
      <c r="C106" s="7">
        <v>40</v>
      </c>
      <c r="D106" s="48" t="s">
        <v>97</v>
      </c>
      <c r="E106" s="45">
        <v>3</v>
      </c>
      <c r="F106" s="164">
        <v>-5</v>
      </c>
      <c r="G106" s="164">
        <v>7</v>
      </c>
      <c r="H106" s="1">
        <f t="shared" si="9"/>
        <v>120</v>
      </c>
      <c r="I106" s="1">
        <f t="shared" si="8"/>
        <v>-200</v>
      </c>
      <c r="J106" s="1">
        <f t="shared" si="7"/>
        <v>280</v>
      </c>
    </row>
    <row r="107" spans="1:10" x14ac:dyDescent="0.25">
      <c r="A107" s="7">
        <v>103</v>
      </c>
      <c r="B107" s="34" t="s">
        <v>50</v>
      </c>
      <c r="C107" s="7">
        <v>14</v>
      </c>
      <c r="D107" s="35" t="s">
        <v>49</v>
      </c>
      <c r="E107" s="45">
        <v>9</v>
      </c>
      <c r="F107" s="163">
        <v>-2</v>
      </c>
      <c r="G107" s="163">
        <v>28</v>
      </c>
      <c r="H107" s="1">
        <f t="shared" si="9"/>
        <v>126</v>
      </c>
      <c r="I107" s="1">
        <f t="shared" si="8"/>
        <v>-28</v>
      </c>
      <c r="J107" s="1">
        <f t="shared" si="7"/>
        <v>392</v>
      </c>
    </row>
    <row r="108" spans="1:10" x14ac:dyDescent="0.25">
      <c r="A108" s="7">
        <v>104</v>
      </c>
      <c r="B108" s="34" t="s">
        <v>51</v>
      </c>
      <c r="C108" s="7">
        <v>16</v>
      </c>
      <c r="D108" s="35" t="s">
        <v>49</v>
      </c>
      <c r="E108" s="45">
        <v>6</v>
      </c>
      <c r="F108" s="163">
        <v>-5</v>
      </c>
      <c r="G108" s="163">
        <v>14</v>
      </c>
      <c r="H108" s="1">
        <f t="shared" si="9"/>
        <v>96</v>
      </c>
      <c r="I108" s="1">
        <f t="shared" si="8"/>
        <v>-80</v>
      </c>
      <c r="J108" s="1">
        <f t="shared" si="7"/>
        <v>224</v>
      </c>
    </row>
    <row r="109" spans="1:10" x14ac:dyDescent="0.25">
      <c r="A109" s="7">
        <v>105</v>
      </c>
      <c r="B109" s="34" t="s">
        <v>52</v>
      </c>
      <c r="C109" s="7">
        <v>22</v>
      </c>
      <c r="D109" s="35" t="s">
        <v>49</v>
      </c>
      <c r="E109" s="45">
        <v>6</v>
      </c>
      <c r="F109" s="163">
        <v>2</v>
      </c>
      <c r="G109" s="163">
        <v>14</v>
      </c>
      <c r="H109" s="1">
        <f t="shared" si="9"/>
        <v>132</v>
      </c>
      <c r="I109" s="1">
        <f t="shared" si="8"/>
        <v>44</v>
      </c>
      <c r="J109" s="1">
        <f t="shared" si="7"/>
        <v>308</v>
      </c>
    </row>
    <row r="110" spans="1:10" x14ac:dyDescent="0.25">
      <c r="A110" s="7">
        <v>106</v>
      </c>
      <c r="B110" s="34" t="s">
        <v>53</v>
      </c>
      <c r="C110" s="7">
        <v>15</v>
      </c>
      <c r="D110" s="35" t="s">
        <v>49</v>
      </c>
      <c r="E110" s="45">
        <v>6</v>
      </c>
      <c r="F110" s="163">
        <v>5</v>
      </c>
      <c r="G110" s="163">
        <v>21</v>
      </c>
      <c r="H110" s="1">
        <f t="shared" si="9"/>
        <v>90</v>
      </c>
      <c r="I110" s="1">
        <f t="shared" si="8"/>
        <v>75</v>
      </c>
      <c r="J110" s="1">
        <f t="shared" si="7"/>
        <v>315</v>
      </c>
    </row>
    <row r="111" spans="1:10" x14ac:dyDescent="0.25">
      <c r="A111" s="7">
        <v>107</v>
      </c>
      <c r="B111" s="34" t="s">
        <v>54</v>
      </c>
      <c r="C111" s="7">
        <v>16</v>
      </c>
      <c r="D111" s="35" t="s">
        <v>49</v>
      </c>
      <c r="E111" s="45">
        <v>6</v>
      </c>
      <c r="F111" s="163">
        <v>5</v>
      </c>
      <c r="G111" s="163">
        <v>28</v>
      </c>
      <c r="H111" s="1">
        <f t="shared" si="9"/>
        <v>96</v>
      </c>
      <c r="I111" s="1">
        <f t="shared" si="8"/>
        <v>80</v>
      </c>
      <c r="J111" s="1">
        <f t="shared" si="7"/>
        <v>448</v>
      </c>
    </row>
    <row r="112" spans="1:10" x14ac:dyDescent="0.25">
      <c r="A112" s="7">
        <v>108</v>
      </c>
      <c r="B112" s="34" t="s">
        <v>55</v>
      </c>
      <c r="C112" s="7">
        <v>18</v>
      </c>
      <c r="D112" s="35" t="s">
        <v>49</v>
      </c>
      <c r="E112" s="45">
        <v>9</v>
      </c>
      <c r="F112" s="163">
        <v>-2</v>
      </c>
      <c r="G112" s="163">
        <v>56</v>
      </c>
      <c r="H112" s="1">
        <f t="shared" si="9"/>
        <v>162</v>
      </c>
      <c r="I112" s="1">
        <f t="shared" si="8"/>
        <v>-36</v>
      </c>
      <c r="J112" s="1">
        <f t="shared" si="7"/>
        <v>1008</v>
      </c>
    </row>
    <row r="113" spans="1:10" x14ac:dyDescent="0.25">
      <c r="A113" s="7">
        <v>109</v>
      </c>
      <c r="B113" s="34" t="s">
        <v>56</v>
      </c>
      <c r="C113" s="7">
        <v>23</v>
      </c>
      <c r="D113" s="35" t="s">
        <v>49</v>
      </c>
      <c r="E113" s="45">
        <v>6</v>
      </c>
      <c r="F113" s="163">
        <v>2</v>
      </c>
      <c r="G113" s="163">
        <v>7</v>
      </c>
      <c r="H113" s="1">
        <f t="shared" si="9"/>
        <v>138</v>
      </c>
      <c r="I113" s="1">
        <f t="shared" si="8"/>
        <v>46</v>
      </c>
      <c r="J113" s="1">
        <f t="shared" si="7"/>
        <v>161</v>
      </c>
    </row>
    <row r="114" spans="1:10" x14ac:dyDescent="0.25">
      <c r="A114" s="7">
        <v>110</v>
      </c>
      <c r="B114" s="34" t="s">
        <v>57</v>
      </c>
      <c r="C114" s="7">
        <v>29</v>
      </c>
      <c r="D114" s="35" t="s">
        <v>49</v>
      </c>
      <c r="E114" s="45">
        <v>6</v>
      </c>
      <c r="F114" s="163">
        <v>-2</v>
      </c>
      <c r="G114" s="163">
        <v>21</v>
      </c>
      <c r="H114" s="1">
        <f t="shared" si="9"/>
        <v>174</v>
      </c>
      <c r="I114" s="1">
        <f t="shared" si="8"/>
        <v>-58</v>
      </c>
      <c r="J114" s="1">
        <f t="shared" si="7"/>
        <v>609</v>
      </c>
    </row>
    <row r="115" spans="1:10" x14ac:dyDescent="0.25">
      <c r="A115" s="7">
        <v>111</v>
      </c>
      <c r="B115" s="34" t="s">
        <v>106</v>
      </c>
      <c r="C115" s="7">
        <v>10</v>
      </c>
      <c r="D115" s="35" t="s">
        <v>49</v>
      </c>
      <c r="E115" s="45">
        <v>6</v>
      </c>
      <c r="F115" s="163">
        <v>5</v>
      </c>
      <c r="G115" s="163">
        <v>42</v>
      </c>
      <c r="H115" s="1">
        <f t="shared" si="9"/>
        <v>60</v>
      </c>
      <c r="I115" s="1">
        <f t="shared" si="8"/>
        <v>50</v>
      </c>
      <c r="J115" s="1">
        <f t="shared" si="7"/>
        <v>420</v>
      </c>
    </row>
    <row r="116" spans="1:10" x14ac:dyDescent="0.25">
      <c r="A116" s="7">
        <v>112</v>
      </c>
      <c r="B116" s="34" t="s">
        <v>107</v>
      </c>
      <c r="C116" s="7">
        <v>15</v>
      </c>
      <c r="D116" s="35" t="s">
        <v>49</v>
      </c>
      <c r="E116" s="45">
        <v>6</v>
      </c>
      <c r="F116" s="163">
        <v>-5</v>
      </c>
      <c r="G116" s="163">
        <v>21</v>
      </c>
      <c r="H116" s="1">
        <f t="shared" si="9"/>
        <v>90</v>
      </c>
      <c r="I116" s="1">
        <f t="shared" si="8"/>
        <v>-75</v>
      </c>
      <c r="J116" s="1">
        <f t="shared" si="7"/>
        <v>315</v>
      </c>
    </row>
    <row r="117" spans="1:10" x14ac:dyDescent="0.25">
      <c r="A117" s="7">
        <v>113</v>
      </c>
      <c r="B117" s="34" t="s">
        <v>108</v>
      </c>
      <c r="C117" s="7">
        <v>24</v>
      </c>
      <c r="D117" s="35" t="s">
        <v>49</v>
      </c>
      <c r="E117" s="45">
        <v>6</v>
      </c>
      <c r="F117" s="163">
        <v>2</v>
      </c>
      <c r="G117" s="163">
        <v>21</v>
      </c>
      <c r="H117" s="1">
        <f t="shared" si="9"/>
        <v>144</v>
      </c>
      <c r="I117" s="1">
        <f t="shared" si="8"/>
        <v>48</v>
      </c>
      <c r="J117" s="1">
        <f t="shared" si="7"/>
        <v>504</v>
      </c>
    </row>
    <row r="118" spans="1:10" x14ac:dyDescent="0.25">
      <c r="A118" s="7">
        <v>114</v>
      </c>
      <c r="B118" s="34" t="s">
        <v>109</v>
      </c>
      <c r="C118" s="7">
        <v>20</v>
      </c>
      <c r="D118" s="35" t="s">
        <v>49</v>
      </c>
      <c r="E118" s="45">
        <v>6</v>
      </c>
      <c r="F118" s="163">
        <v>2</v>
      </c>
      <c r="G118" s="163">
        <v>7</v>
      </c>
      <c r="H118" s="1">
        <f t="shared" si="9"/>
        <v>120</v>
      </c>
      <c r="I118" s="1">
        <f t="shared" si="8"/>
        <v>40</v>
      </c>
      <c r="J118" s="1">
        <f t="shared" si="7"/>
        <v>140</v>
      </c>
    </row>
    <row r="119" spans="1:10" x14ac:dyDescent="0.25">
      <c r="A119" s="7">
        <v>115</v>
      </c>
      <c r="B119" s="34" t="s">
        <v>110</v>
      </c>
      <c r="C119" s="7">
        <v>33</v>
      </c>
      <c r="D119" s="35" t="s">
        <v>49</v>
      </c>
      <c r="E119" s="45">
        <v>6</v>
      </c>
      <c r="F119" s="163">
        <v>2</v>
      </c>
      <c r="G119" s="163">
        <v>14</v>
      </c>
      <c r="H119" s="1">
        <f t="shared" si="9"/>
        <v>198</v>
      </c>
      <c r="I119" s="1">
        <f t="shared" si="8"/>
        <v>66</v>
      </c>
      <c r="J119" s="1">
        <f t="shared" si="7"/>
        <v>462</v>
      </c>
    </row>
    <row r="120" spans="1:10" x14ac:dyDescent="0.25">
      <c r="A120" s="7">
        <v>116</v>
      </c>
      <c r="B120" s="34" t="s">
        <v>111</v>
      </c>
      <c r="C120" s="7">
        <v>15</v>
      </c>
      <c r="D120" s="35" t="s">
        <v>49</v>
      </c>
      <c r="E120" s="45">
        <v>9</v>
      </c>
      <c r="F120" s="163">
        <v>5</v>
      </c>
      <c r="G120" s="163">
        <v>56</v>
      </c>
      <c r="H120" s="1">
        <f t="shared" si="9"/>
        <v>135</v>
      </c>
      <c r="I120" s="1">
        <f t="shared" si="8"/>
        <v>75</v>
      </c>
      <c r="J120" s="1">
        <f t="shared" si="7"/>
        <v>840</v>
      </c>
    </row>
    <row r="121" spans="1:10" x14ac:dyDescent="0.25">
      <c r="A121" s="7">
        <v>117</v>
      </c>
      <c r="B121" s="34" t="s">
        <v>112</v>
      </c>
      <c r="C121" s="7">
        <v>27</v>
      </c>
      <c r="D121" s="35" t="s">
        <v>49</v>
      </c>
      <c r="E121" s="45">
        <v>6</v>
      </c>
      <c r="F121" s="163">
        <v>-2</v>
      </c>
      <c r="G121" s="163">
        <v>14</v>
      </c>
      <c r="H121" s="1">
        <f t="shared" si="9"/>
        <v>162</v>
      </c>
      <c r="I121" s="1">
        <f t="shared" si="8"/>
        <v>-54</v>
      </c>
      <c r="J121" s="1">
        <f t="shared" si="7"/>
        <v>378</v>
      </c>
    </row>
    <row r="122" spans="1:10" x14ac:dyDescent="0.25">
      <c r="A122" s="7">
        <v>118</v>
      </c>
      <c r="B122" s="34" t="s">
        <v>113</v>
      </c>
      <c r="C122" s="7">
        <v>20</v>
      </c>
      <c r="D122" s="35" t="s">
        <v>49</v>
      </c>
      <c r="E122" s="45">
        <v>6</v>
      </c>
      <c r="F122" s="163">
        <v>5</v>
      </c>
      <c r="G122" s="163">
        <v>35</v>
      </c>
      <c r="H122" s="1">
        <f t="shared" si="9"/>
        <v>120</v>
      </c>
      <c r="I122" s="1">
        <f t="shared" si="8"/>
        <v>100</v>
      </c>
      <c r="J122" s="1">
        <f t="shared" si="7"/>
        <v>700</v>
      </c>
    </row>
    <row r="123" spans="1:10" x14ac:dyDescent="0.25">
      <c r="A123" s="32">
        <v>119</v>
      </c>
      <c r="B123" s="34" t="s">
        <v>184</v>
      </c>
      <c r="C123" s="32">
        <v>22</v>
      </c>
      <c r="D123" s="35" t="s">
        <v>49</v>
      </c>
      <c r="E123" s="45">
        <v>6</v>
      </c>
      <c r="F123" s="163">
        <v>-5</v>
      </c>
      <c r="G123" s="163">
        <v>28</v>
      </c>
      <c r="H123" s="1">
        <f t="shared" si="9"/>
        <v>132</v>
      </c>
      <c r="I123" s="1">
        <f t="shared" si="8"/>
        <v>-110</v>
      </c>
      <c r="J123" s="1">
        <f t="shared" si="7"/>
        <v>616</v>
      </c>
    </row>
    <row r="124" spans="1:10" x14ac:dyDescent="0.25">
      <c r="A124" s="32">
        <v>120</v>
      </c>
      <c r="B124" s="34" t="s">
        <v>185</v>
      </c>
      <c r="C124" s="31">
        <v>20</v>
      </c>
      <c r="D124" s="35" t="s">
        <v>49</v>
      </c>
      <c r="E124" s="45">
        <v>6</v>
      </c>
      <c r="F124" s="163">
        <v>-5</v>
      </c>
      <c r="G124" s="163">
        <v>35</v>
      </c>
      <c r="H124" s="1">
        <f t="shared" si="9"/>
        <v>120</v>
      </c>
      <c r="I124" s="1">
        <f t="shared" si="8"/>
        <v>-100</v>
      </c>
      <c r="J124" s="1">
        <f t="shared" si="7"/>
        <v>700</v>
      </c>
    </row>
    <row r="125" spans="1:10" x14ac:dyDescent="0.25">
      <c r="E125" s="75"/>
      <c r="H125" s="39"/>
    </row>
  </sheetData>
  <autoFilter ref="B1:J124"/>
  <sortState ref="E25:G36">
    <sortCondition descending="1" ref="F25:F36"/>
  </sortState>
  <mergeCells count="1">
    <mergeCell ref="L16:O16"/>
  </mergeCells>
  <pageMargins left="0.7" right="0.7" top="0.75" bottom="0.75" header="0.3" footer="0.3"/>
  <pageSetup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5"/>
  <sheetViews>
    <sheetView zoomScale="70" zoomScaleNormal="70" workbookViewId="0">
      <selection activeCell="Q14" sqref="Q14"/>
    </sheetView>
  </sheetViews>
  <sheetFormatPr baseColWidth="10" defaultColWidth="11.42578125" defaultRowHeight="15" x14ac:dyDescent="0.25"/>
  <cols>
    <col min="1" max="1" width="5.42578125" customWidth="1"/>
    <col min="2" max="2" width="13.85546875" customWidth="1"/>
    <col min="3" max="3" width="8.28515625" customWidth="1"/>
    <col min="4" max="4" width="10.7109375" customWidth="1"/>
    <col min="6" max="10" width="8.28515625" customWidth="1"/>
  </cols>
  <sheetData>
    <row r="1" spans="1:22" x14ac:dyDescent="0.25">
      <c r="B1" s="42"/>
      <c r="C1" s="42" t="s">
        <v>0</v>
      </c>
      <c r="D1" s="42" t="s">
        <v>46</v>
      </c>
      <c r="E1" s="42" t="s">
        <v>5</v>
      </c>
      <c r="F1" s="42" t="s">
        <v>3</v>
      </c>
      <c r="G1" s="42" t="s">
        <v>4</v>
      </c>
      <c r="H1" s="42" t="s">
        <v>7</v>
      </c>
      <c r="I1" s="42" t="s">
        <v>2</v>
      </c>
      <c r="J1" s="42" t="s">
        <v>6</v>
      </c>
    </row>
    <row r="2" spans="1:22" ht="15.75" thickBot="1" x14ac:dyDescent="0.3">
      <c r="B2" s="43" t="s">
        <v>163</v>
      </c>
      <c r="C2" s="42">
        <f>SUM(C3:C122)</f>
        <v>6934</v>
      </c>
      <c r="D2" s="42"/>
      <c r="E2" s="42"/>
      <c r="F2" s="42"/>
      <c r="G2" s="42"/>
      <c r="H2" s="42">
        <f>SUM(H3:H124)</f>
        <v>44976</v>
      </c>
      <c r="I2" s="42">
        <f>SUM(I3:I124)</f>
        <v>-84</v>
      </c>
      <c r="J2" s="42">
        <f>SUM(J3:J124)</f>
        <v>268212</v>
      </c>
    </row>
    <row r="3" spans="1:22" x14ac:dyDescent="0.25">
      <c r="B3" s="40" t="s">
        <v>1</v>
      </c>
      <c r="C3" s="40">
        <v>4200</v>
      </c>
      <c r="D3" s="40"/>
      <c r="E3">
        <v>6</v>
      </c>
      <c r="F3" s="40"/>
      <c r="G3" s="40">
        <v>44</v>
      </c>
      <c r="H3" s="40">
        <v>25200</v>
      </c>
      <c r="I3" s="40">
        <v>0</v>
      </c>
      <c r="J3" s="40">
        <v>184800</v>
      </c>
      <c r="L3" s="105" t="s">
        <v>187</v>
      </c>
      <c r="M3" s="106" t="s">
        <v>188</v>
      </c>
      <c r="N3" s="107" t="s">
        <v>189</v>
      </c>
      <c r="P3" t="s">
        <v>161</v>
      </c>
      <c r="Q3">
        <v>2</v>
      </c>
      <c r="R3" t="s">
        <v>153</v>
      </c>
    </row>
    <row r="4" spans="1:22" ht="18" thickBot="1" x14ac:dyDescent="0.35">
      <c r="A4" t="s">
        <v>171</v>
      </c>
      <c r="B4" s="171" t="s">
        <v>155</v>
      </c>
      <c r="C4" s="167">
        <f>20</f>
        <v>20</v>
      </c>
      <c r="D4" s="171"/>
      <c r="E4" s="44">
        <v>3</v>
      </c>
      <c r="F4">
        <v>0</v>
      </c>
      <c r="G4">
        <v>0</v>
      </c>
      <c r="H4" s="171">
        <f t="shared" ref="H4:H67" si="0">C4*E4</f>
        <v>60</v>
      </c>
      <c r="I4" s="171">
        <f>C4*F4</f>
        <v>0</v>
      </c>
      <c r="J4" s="171">
        <f>C4*G4</f>
        <v>0</v>
      </c>
      <c r="K4" s="41"/>
      <c r="L4" s="108">
        <f>H2/C2</f>
        <v>6.486299394289011</v>
      </c>
      <c r="M4" s="109">
        <f>I2/C2</f>
        <v>-1.2114219786558985E-2</v>
      </c>
      <c r="N4" s="110">
        <f>J2/C2</f>
        <v>38.680703778482837</v>
      </c>
      <c r="P4" t="s">
        <v>162</v>
      </c>
      <c r="Q4">
        <v>4</v>
      </c>
      <c r="R4" t="s">
        <v>153</v>
      </c>
    </row>
    <row r="5" spans="1:22" x14ac:dyDescent="0.25">
      <c r="A5" s="165">
        <v>1</v>
      </c>
      <c r="B5" s="193" t="s">
        <v>8</v>
      </c>
      <c r="C5" s="214">
        <v>0</v>
      </c>
      <c r="D5" s="178" t="s">
        <v>47</v>
      </c>
      <c r="E5" s="179">
        <v>16</v>
      </c>
      <c r="F5" s="180">
        <v>5</v>
      </c>
      <c r="G5" s="180">
        <v>42</v>
      </c>
      <c r="H5" s="181">
        <f t="shared" si="0"/>
        <v>0</v>
      </c>
      <c r="I5" s="181">
        <f>C5*F5</f>
        <v>0</v>
      </c>
      <c r="J5" s="182">
        <f t="shared" ref="J5:J68" si="1">C5*G5</f>
        <v>0</v>
      </c>
      <c r="L5" s="111"/>
      <c r="M5" s="109"/>
      <c r="N5" s="112"/>
      <c r="P5" t="s">
        <v>156</v>
      </c>
      <c r="Q5">
        <v>20</v>
      </c>
      <c r="R5" t="s">
        <v>151</v>
      </c>
      <c r="T5" t="s">
        <v>159</v>
      </c>
      <c r="U5" t="s">
        <v>207</v>
      </c>
    </row>
    <row r="6" spans="1:22" x14ac:dyDescent="0.25">
      <c r="A6" s="165">
        <v>2</v>
      </c>
      <c r="B6" s="194" t="s">
        <v>9</v>
      </c>
      <c r="C6" s="215">
        <v>0</v>
      </c>
      <c r="D6" s="36" t="s">
        <v>47</v>
      </c>
      <c r="E6" s="45">
        <v>16</v>
      </c>
      <c r="F6" s="163">
        <v>-5</v>
      </c>
      <c r="G6" s="163">
        <v>42</v>
      </c>
      <c r="H6" s="1">
        <f t="shared" si="0"/>
        <v>0</v>
      </c>
      <c r="I6" s="1">
        <f t="shared" ref="I6:I69" si="2">C6*F6</f>
        <v>0</v>
      </c>
      <c r="J6" s="184">
        <f t="shared" si="1"/>
        <v>0</v>
      </c>
      <c r="L6" s="111" t="s">
        <v>190</v>
      </c>
      <c r="M6" s="109"/>
      <c r="N6" s="112" t="s">
        <v>191</v>
      </c>
      <c r="P6" t="s">
        <v>159</v>
      </c>
      <c r="Q6">
        <v>6</v>
      </c>
      <c r="R6" t="s">
        <v>152</v>
      </c>
      <c r="T6" t="s">
        <v>208</v>
      </c>
      <c r="U6" t="s">
        <v>209</v>
      </c>
    </row>
    <row r="7" spans="1:22" x14ac:dyDescent="0.25">
      <c r="A7" s="165">
        <v>3</v>
      </c>
      <c r="B7" s="194" t="s">
        <v>10</v>
      </c>
      <c r="C7" s="215">
        <v>0</v>
      </c>
      <c r="D7" s="36" t="s">
        <v>47</v>
      </c>
      <c r="E7" s="45">
        <v>16</v>
      </c>
      <c r="F7" s="163">
        <v>2</v>
      </c>
      <c r="G7" s="163">
        <v>42</v>
      </c>
      <c r="H7" s="1">
        <f t="shared" si="0"/>
        <v>0</v>
      </c>
      <c r="I7" s="1">
        <f t="shared" si="2"/>
        <v>0</v>
      </c>
      <c r="J7" s="184">
        <f t="shared" si="1"/>
        <v>0</v>
      </c>
      <c r="L7" s="111">
        <f>C2/200</f>
        <v>34.67</v>
      </c>
      <c r="M7" s="109"/>
      <c r="N7" s="112">
        <v>4.7</v>
      </c>
      <c r="P7" t="s">
        <v>164</v>
      </c>
      <c r="Q7">
        <v>38</v>
      </c>
      <c r="R7" t="s">
        <v>153</v>
      </c>
      <c r="T7" t="s">
        <v>210</v>
      </c>
      <c r="U7" t="s">
        <v>211</v>
      </c>
    </row>
    <row r="8" spans="1:22" ht="15.75" thickBot="1" x14ac:dyDescent="0.3">
      <c r="A8" s="165">
        <v>4</v>
      </c>
      <c r="B8" s="195" t="s">
        <v>11</v>
      </c>
      <c r="C8" s="216">
        <v>0</v>
      </c>
      <c r="D8" s="187" t="s">
        <v>47</v>
      </c>
      <c r="E8" s="188">
        <v>16</v>
      </c>
      <c r="F8" s="189">
        <v>-2</v>
      </c>
      <c r="G8" s="189">
        <v>42</v>
      </c>
      <c r="H8" s="190">
        <f t="shared" si="0"/>
        <v>0</v>
      </c>
      <c r="I8" s="190">
        <f t="shared" si="2"/>
        <v>0</v>
      </c>
      <c r="J8" s="191">
        <f t="shared" si="1"/>
        <v>0</v>
      </c>
      <c r="L8" s="234"/>
      <c r="M8" s="109"/>
      <c r="N8" s="112"/>
      <c r="P8" t="s">
        <v>165</v>
      </c>
      <c r="Q8">
        <v>44</v>
      </c>
      <c r="R8" t="s">
        <v>152</v>
      </c>
      <c r="T8" t="s">
        <v>212</v>
      </c>
      <c r="U8">
        <v>4200</v>
      </c>
    </row>
    <row r="9" spans="1:22" x14ac:dyDescent="0.25">
      <c r="A9" s="7">
        <v>5</v>
      </c>
      <c r="B9" s="192" t="s">
        <v>12</v>
      </c>
      <c r="C9" s="173">
        <v>18</v>
      </c>
      <c r="D9" s="174" t="s">
        <v>48</v>
      </c>
      <c r="E9" s="175">
        <v>16</v>
      </c>
      <c r="F9" s="176">
        <v>2</v>
      </c>
      <c r="G9" s="176">
        <v>35</v>
      </c>
      <c r="H9" s="40">
        <f t="shared" si="0"/>
        <v>288</v>
      </c>
      <c r="I9" s="40">
        <f t="shared" si="2"/>
        <v>36</v>
      </c>
      <c r="J9" s="40">
        <f t="shared" si="1"/>
        <v>630</v>
      </c>
      <c r="L9" s="235" t="s">
        <v>192</v>
      </c>
      <c r="M9" s="230" t="s">
        <v>193</v>
      </c>
      <c r="N9" s="231" t="s">
        <v>194</v>
      </c>
    </row>
    <row r="10" spans="1:22" ht="15.75" thickBot="1" x14ac:dyDescent="0.3">
      <c r="A10" s="7">
        <v>6</v>
      </c>
      <c r="B10" s="33" t="s">
        <v>13</v>
      </c>
      <c r="C10" s="7">
        <v>16</v>
      </c>
      <c r="D10" s="50" t="s">
        <v>48</v>
      </c>
      <c r="E10" s="45">
        <v>16</v>
      </c>
      <c r="F10" s="163">
        <v>-2</v>
      </c>
      <c r="G10" s="163">
        <v>35</v>
      </c>
      <c r="H10" s="1">
        <f t="shared" si="0"/>
        <v>256</v>
      </c>
      <c r="I10" s="1">
        <f t="shared" si="2"/>
        <v>-32</v>
      </c>
      <c r="J10" s="1">
        <f t="shared" si="1"/>
        <v>560</v>
      </c>
      <c r="L10" s="114">
        <v>7.37</v>
      </c>
      <c r="M10" s="113">
        <f>L10-L4</f>
        <v>0.88370060571098907</v>
      </c>
      <c r="N10" s="115">
        <f>J2/C2</f>
        <v>38.680703778482837</v>
      </c>
      <c r="Q10" s="237">
        <f>29.5*0.25</f>
        <v>7.375</v>
      </c>
    </row>
    <row r="11" spans="1:22" x14ac:dyDescent="0.25">
      <c r="A11" s="7">
        <v>7</v>
      </c>
      <c r="B11" s="33" t="s">
        <v>14</v>
      </c>
      <c r="C11" s="7">
        <v>22</v>
      </c>
      <c r="D11" s="50" t="s">
        <v>48</v>
      </c>
      <c r="E11" s="45">
        <v>13</v>
      </c>
      <c r="F11" s="163">
        <v>-2</v>
      </c>
      <c r="G11" s="163">
        <v>35</v>
      </c>
      <c r="H11" s="1">
        <f t="shared" si="0"/>
        <v>286</v>
      </c>
      <c r="I11" s="1">
        <f t="shared" si="2"/>
        <v>-44</v>
      </c>
      <c r="J11" s="1">
        <f t="shared" si="1"/>
        <v>770</v>
      </c>
      <c r="Q11" s="233" t="s">
        <v>214</v>
      </c>
    </row>
    <row r="12" spans="1:22" x14ac:dyDescent="0.25">
      <c r="A12" s="7">
        <v>8</v>
      </c>
      <c r="B12" s="33" t="s">
        <v>15</v>
      </c>
      <c r="C12" s="7">
        <v>26</v>
      </c>
      <c r="D12" s="50" t="s">
        <v>48</v>
      </c>
      <c r="E12" s="45">
        <v>16</v>
      </c>
      <c r="F12" s="163">
        <v>2</v>
      </c>
      <c r="G12" s="163">
        <v>35</v>
      </c>
      <c r="H12" s="1">
        <f t="shared" si="0"/>
        <v>416</v>
      </c>
      <c r="I12" s="1">
        <f t="shared" si="2"/>
        <v>52</v>
      </c>
      <c r="J12" s="1">
        <f t="shared" si="1"/>
        <v>910</v>
      </c>
      <c r="L12" t="s">
        <v>195</v>
      </c>
    </row>
    <row r="13" spans="1:22" x14ac:dyDescent="0.25">
      <c r="A13" s="7">
        <v>9</v>
      </c>
      <c r="B13" s="33" t="s">
        <v>16</v>
      </c>
      <c r="C13" s="7">
        <v>14</v>
      </c>
      <c r="D13" s="50" t="s">
        <v>48</v>
      </c>
      <c r="E13" s="45">
        <v>16</v>
      </c>
      <c r="F13" s="163">
        <v>-5</v>
      </c>
      <c r="G13" s="163">
        <v>49</v>
      </c>
      <c r="H13" s="1">
        <f t="shared" si="0"/>
        <v>224</v>
      </c>
      <c r="I13" s="1">
        <f t="shared" si="2"/>
        <v>-70</v>
      </c>
      <c r="J13" s="1">
        <f t="shared" si="1"/>
        <v>686</v>
      </c>
      <c r="L13" t="s">
        <v>196</v>
      </c>
    </row>
    <row r="14" spans="1:22" x14ac:dyDescent="0.25">
      <c r="A14" s="7">
        <v>10</v>
      </c>
      <c r="B14" s="33" t="s">
        <v>17</v>
      </c>
      <c r="C14" s="7">
        <v>17</v>
      </c>
      <c r="D14" s="50" t="s">
        <v>48</v>
      </c>
      <c r="E14" s="45">
        <v>13</v>
      </c>
      <c r="F14" s="163">
        <v>5</v>
      </c>
      <c r="G14" s="163">
        <v>35</v>
      </c>
      <c r="H14" s="1">
        <f t="shared" si="0"/>
        <v>221</v>
      </c>
      <c r="I14" s="1">
        <f t="shared" si="2"/>
        <v>85</v>
      </c>
      <c r="J14" s="1">
        <f t="shared" si="1"/>
        <v>595</v>
      </c>
    </row>
    <row r="15" spans="1:22" x14ac:dyDescent="0.25">
      <c r="A15" s="7">
        <v>11</v>
      </c>
      <c r="B15" s="33" t="s">
        <v>18</v>
      </c>
      <c r="C15" s="7">
        <v>22</v>
      </c>
      <c r="D15" s="50" t="s">
        <v>48</v>
      </c>
      <c r="E15" s="45">
        <v>13</v>
      </c>
      <c r="F15" s="163">
        <v>-2</v>
      </c>
      <c r="G15" s="163">
        <v>49</v>
      </c>
      <c r="H15" s="1">
        <f t="shared" si="0"/>
        <v>286</v>
      </c>
      <c r="I15" s="1">
        <f t="shared" si="2"/>
        <v>-44</v>
      </c>
      <c r="J15" s="1">
        <f t="shared" si="1"/>
        <v>1078</v>
      </c>
    </row>
    <row r="16" spans="1:22" ht="19.5" thickBot="1" x14ac:dyDescent="0.35">
      <c r="A16" s="7">
        <v>12</v>
      </c>
      <c r="B16" s="33" t="s">
        <v>19</v>
      </c>
      <c r="C16" s="7">
        <v>12</v>
      </c>
      <c r="D16" s="50" t="s">
        <v>48</v>
      </c>
      <c r="E16" s="45">
        <v>16</v>
      </c>
      <c r="F16" s="163">
        <v>5</v>
      </c>
      <c r="G16" s="163">
        <v>49</v>
      </c>
      <c r="H16" s="1">
        <f t="shared" si="0"/>
        <v>192</v>
      </c>
      <c r="I16" s="1">
        <f t="shared" si="2"/>
        <v>60</v>
      </c>
      <c r="J16" s="1">
        <f t="shared" si="1"/>
        <v>588</v>
      </c>
      <c r="L16" s="245" t="s">
        <v>200</v>
      </c>
      <c r="M16" s="245"/>
      <c r="N16" s="245"/>
      <c r="O16" s="245"/>
      <c r="P16" s="73"/>
      <c r="Q16" s="73"/>
      <c r="R16" s="73"/>
      <c r="S16" s="73"/>
      <c r="T16" s="73"/>
      <c r="U16" s="73"/>
      <c r="V16" s="73"/>
    </row>
    <row r="17" spans="1:22" ht="15.75" thickBot="1" x14ac:dyDescent="0.3">
      <c r="A17" s="7">
        <v>13</v>
      </c>
      <c r="B17" s="33" t="s">
        <v>88</v>
      </c>
      <c r="C17" s="7">
        <v>22</v>
      </c>
      <c r="D17" s="50" t="s">
        <v>48</v>
      </c>
      <c r="E17" s="45">
        <v>16</v>
      </c>
      <c r="F17" s="163">
        <v>2</v>
      </c>
      <c r="G17" s="163">
        <v>49</v>
      </c>
      <c r="H17" s="1">
        <f t="shared" si="0"/>
        <v>352</v>
      </c>
      <c r="I17" s="1">
        <f t="shared" si="2"/>
        <v>44</v>
      </c>
      <c r="J17" s="1">
        <f t="shared" si="1"/>
        <v>1078</v>
      </c>
      <c r="L17" s="129"/>
      <c r="M17" s="136" t="s">
        <v>59</v>
      </c>
      <c r="N17" s="130" t="s">
        <v>60</v>
      </c>
      <c r="O17" s="130" t="s">
        <v>61</v>
      </c>
      <c r="P17" s="130" t="s">
        <v>62</v>
      </c>
      <c r="Q17" s="130" t="s">
        <v>63</v>
      </c>
      <c r="R17" s="130" t="s">
        <v>71</v>
      </c>
      <c r="S17" s="130" t="s">
        <v>72</v>
      </c>
      <c r="T17" s="137" t="s">
        <v>73</v>
      </c>
      <c r="U17" s="129" t="s">
        <v>197</v>
      </c>
      <c r="V17" s="104"/>
    </row>
    <row r="18" spans="1:22" x14ac:dyDescent="0.25">
      <c r="A18" s="7">
        <v>14</v>
      </c>
      <c r="B18" s="33" t="s">
        <v>89</v>
      </c>
      <c r="C18" s="7">
        <v>17</v>
      </c>
      <c r="D18" s="50" t="s">
        <v>48</v>
      </c>
      <c r="E18" s="45">
        <v>13</v>
      </c>
      <c r="F18" s="163">
        <v>-5</v>
      </c>
      <c r="G18" s="163">
        <v>35</v>
      </c>
      <c r="H18" s="1">
        <f t="shared" si="0"/>
        <v>221</v>
      </c>
      <c r="I18" s="1">
        <f t="shared" si="2"/>
        <v>-85</v>
      </c>
      <c r="J18" s="1">
        <f t="shared" si="1"/>
        <v>595</v>
      </c>
      <c r="L18" s="131">
        <v>-5</v>
      </c>
      <c r="M18" s="29">
        <f>SUMIFS($C$5:$C$124,$F$5:$F$124,$L18,$G$5:$G$124,M$23)</f>
        <v>65</v>
      </c>
      <c r="N18" s="29">
        <f t="shared" ref="N18:T18" si="3">SUMIFS($C$5:$C$124,$F$5:$F$124,$L18,$G$5:$G$124,N$23)</f>
        <v>90</v>
      </c>
      <c r="O18" s="29">
        <f t="shared" si="3"/>
        <v>55</v>
      </c>
      <c r="P18" s="29">
        <f t="shared" si="3"/>
        <v>77</v>
      </c>
      <c r="Q18" s="29">
        <f t="shared" si="3"/>
        <v>62</v>
      </c>
      <c r="R18" s="29">
        <f t="shared" si="3"/>
        <v>55</v>
      </c>
      <c r="S18" s="29">
        <f t="shared" si="3"/>
        <v>108</v>
      </c>
      <c r="T18" s="29">
        <f t="shared" si="3"/>
        <v>114</v>
      </c>
      <c r="U18" s="125">
        <f>SUM(M18:T18)</f>
        <v>626</v>
      </c>
      <c r="V18" s="104"/>
    </row>
    <row r="19" spans="1:22" x14ac:dyDescent="0.25">
      <c r="A19" s="7">
        <v>15</v>
      </c>
      <c r="B19" s="33" t="s">
        <v>90</v>
      </c>
      <c r="C19" s="7">
        <v>26</v>
      </c>
      <c r="D19" s="35" t="s">
        <v>49</v>
      </c>
      <c r="E19" s="45">
        <v>6</v>
      </c>
      <c r="F19" s="163">
        <v>2</v>
      </c>
      <c r="G19" s="163">
        <v>42</v>
      </c>
      <c r="H19" s="1">
        <f t="shared" si="0"/>
        <v>156</v>
      </c>
      <c r="I19" s="1">
        <f t="shared" si="2"/>
        <v>52</v>
      </c>
      <c r="J19" s="1">
        <f t="shared" si="1"/>
        <v>1092</v>
      </c>
      <c r="L19" s="132">
        <v>-2</v>
      </c>
      <c r="M19" s="29">
        <f t="shared" ref="M19:T21" si="4">SUMIFS($C$5:$C$124,$F$5:$F$124,$L19,$G$5:$G$124,M$23)</f>
        <v>110</v>
      </c>
      <c r="N19" s="29">
        <f t="shared" si="4"/>
        <v>106</v>
      </c>
      <c r="O19" s="29">
        <f t="shared" si="4"/>
        <v>90</v>
      </c>
      <c r="P19" s="29">
        <f t="shared" si="4"/>
        <v>97</v>
      </c>
      <c r="Q19" s="29">
        <f t="shared" si="4"/>
        <v>72</v>
      </c>
      <c r="R19" s="29">
        <f t="shared" si="4"/>
        <v>69</v>
      </c>
      <c r="S19" s="29">
        <f t="shared" si="4"/>
        <v>119</v>
      </c>
      <c r="T19" s="29">
        <f t="shared" si="4"/>
        <v>92</v>
      </c>
      <c r="U19" s="126">
        <f>SUM(M19:T19)</f>
        <v>755</v>
      </c>
      <c r="V19" s="104"/>
    </row>
    <row r="20" spans="1:22" x14ac:dyDescent="0.25">
      <c r="A20" s="7">
        <v>16</v>
      </c>
      <c r="B20" s="33" t="s">
        <v>91</v>
      </c>
      <c r="C20" s="7">
        <v>15</v>
      </c>
      <c r="D20" s="35" t="s">
        <v>49</v>
      </c>
      <c r="E20" s="45">
        <v>6</v>
      </c>
      <c r="F20" s="163">
        <v>-5</v>
      </c>
      <c r="G20" s="163">
        <v>42</v>
      </c>
      <c r="H20" s="1">
        <f t="shared" si="0"/>
        <v>90</v>
      </c>
      <c r="I20" s="1">
        <f t="shared" si="2"/>
        <v>-75</v>
      </c>
      <c r="J20" s="1">
        <f t="shared" si="1"/>
        <v>630</v>
      </c>
      <c r="L20" s="132">
        <v>2</v>
      </c>
      <c r="M20" s="29">
        <f t="shared" si="4"/>
        <v>70</v>
      </c>
      <c r="N20" s="29">
        <f t="shared" si="4"/>
        <v>123</v>
      </c>
      <c r="O20" s="29">
        <f t="shared" si="4"/>
        <v>86</v>
      </c>
      <c r="P20" s="29">
        <f t="shared" si="4"/>
        <v>108</v>
      </c>
      <c r="Q20" s="29">
        <f t="shared" si="4"/>
        <v>40</v>
      </c>
      <c r="R20" s="29">
        <f t="shared" si="4"/>
        <v>64</v>
      </c>
      <c r="S20" s="29">
        <f t="shared" si="4"/>
        <v>147</v>
      </c>
      <c r="T20" s="29">
        <f t="shared" si="4"/>
        <v>135</v>
      </c>
      <c r="U20" s="127">
        <f>SUM(M20:T20)</f>
        <v>773</v>
      </c>
      <c r="V20" s="104"/>
    </row>
    <row r="21" spans="1:22" ht="15.75" thickBot="1" x14ac:dyDescent="0.3">
      <c r="A21" s="7">
        <v>17</v>
      </c>
      <c r="B21" s="33" t="s">
        <v>92</v>
      </c>
      <c r="C21" s="7">
        <v>18</v>
      </c>
      <c r="D21" s="35" t="s">
        <v>49</v>
      </c>
      <c r="E21" s="45">
        <v>6</v>
      </c>
      <c r="F21" s="163">
        <v>-2</v>
      </c>
      <c r="G21" s="163">
        <v>28</v>
      </c>
      <c r="H21" s="1">
        <f t="shared" si="0"/>
        <v>108</v>
      </c>
      <c r="I21" s="1">
        <f t="shared" si="2"/>
        <v>-36</v>
      </c>
      <c r="J21" s="1">
        <f t="shared" si="1"/>
        <v>504</v>
      </c>
      <c r="L21" s="133">
        <v>5</v>
      </c>
      <c r="M21" s="29">
        <f t="shared" si="4"/>
        <v>76</v>
      </c>
      <c r="N21" s="29">
        <f t="shared" si="4"/>
        <v>86</v>
      </c>
      <c r="O21" s="29">
        <f t="shared" si="4"/>
        <v>50</v>
      </c>
      <c r="P21" s="29">
        <f t="shared" si="4"/>
        <v>77</v>
      </c>
      <c r="Q21" s="29">
        <f t="shared" si="4"/>
        <v>56</v>
      </c>
      <c r="R21" s="29">
        <f t="shared" si="4"/>
        <v>55</v>
      </c>
      <c r="S21" s="29">
        <f t="shared" si="4"/>
        <v>92</v>
      </c>
      <c r="T21" s="29">
        <f t="shared" si="4"/>
        <v>110</v>
      </c>
      <c r="U21" s="128">
        <f>SUM(M21:T21)</f>
        <v>602</v>
      </c>
      <c r="V21" s="104"/>
    </row>
    <row r="22" spans="1:22" x14ac:dyDescent="0.25">
      <c r="A22" s="7">
        <v>18</v>
      </c>
      <c r="B22" s="33" t="s">
        <v>93</v>
      </c>
      <c r="C22" s="7">
        <v>19</v>
      </c>
      <c r="D22" s="35" t="s">
        <v>49</v>
      </c>
      <c r="E22" s="45">
        <v>6</v>
      </c>
      <c r="F22" s="163">
        <v>-2</v>
      </c>
      <c r="G22" s="163">
        <v>35</v>
      </c>
      <c r="H22" s="1">
        <f t="shared" si="0"/>
        <v>114</v>
      </c>
      <c r="I22" s="1">
        <f t="shared" si="2"/>
        <v>-38</v>
      </c>
      <c r="J22" s="1">
        <f t="shared" si="1"/>
        <v>665</v>
      </c>
      <c r="L22" s="104"/>
      <c r="M22" s="123"/>
      <c r="N22" s="134" t="s">
        <v>198</v>
      </c>
      <c r="O22" s="134">
        <f>SUM(M18:O21)</f>
        <v>1007</v>
      </c>
      <c r="P22" s="124"/>
      <c r="Q22" s="124"/>
      <c r="R22" s="124"/>
      <c r="S22" s="134" t="s">
        <v>199</v>
      </c>
      <c r="T22" s="135">
        <f>SUM(P18:T21)</f>
        <v>1749</v>
      </c>
      <c r="U22" s="104"/>
      <c r="V22" s="104"/>
    </row>
    <row r="23" spans="1:22" ht="15.75" thickBot="1" x14ac:dyDescent="0.3">
      <c r="A23" s="7">
        <v>19</v>
      </c>
      <c r="B23" s="33" t="s">
        <v>94</v>
      </c>
      <c r="C23" s="7">
        <v>24</v>
      </c>
      <c r="D23" s="35" t="s">
        <v>49</v>
      </c>
      <c r="E23" s="45">
        <v>6</v>
      </c>
      <c r="F23" s="163">
        <v>2</v>
      </c>
      <c r="G23" s="163">
        <v>35</v>
      </c>
      <c r="H23" s="1">
        <f t="shared" si="0"/>
        <v>144</v>
      </c>
      <c r="I23" s="1">
        <f t="shared" si="2"/>
        <v>48</v>
      </c>
      <c r="J23" s="1">
        <f t="shared" si="1"/>
        <v>840</v>
      </c>
      <c r="L23" s="29"/>
      <c r="M23" s="120">
        <v>56</v>
      </c>
      <c r="N23" s="121">
        <v>49</v>
      </c>
      <c r="O23" s="121">
        <v>42</v>
      </c>
      <c r="P23" s="121">
        <v>35</v>
      </c>
      <c r="Q23" s="121">
        <v>28</v>
      </c>
      <c r="R23" s="121">
        <v>21</v>
      </c>
      <c r="S23" s="121">
        <v>14</v>
      </c>
      <c r="T23" s="122">
        <v>7</v>
      </c>
      <c r="U23" s="29"/>
      <c r="V23" s="29"/>
    </row>
    <row r="24" spans="1:22" x14ac:dyDescent="0.25">
      <c r="A24" s="7">
        <v>20</v>
      </c>
      <c r="B24" s="33" t="s">
        <v>95</v>
      </c>
      <c r="C24" s="7">
        <v>25</v>
      </c>
      <c r="D24" s="35" t="s">
        <v>49</v>
      </c>
      <c r="E24" s="45">
        <v>6</v>
      </c>
      <c r="F24" s="163">
        <v>-2</v>
      </c>
      <c r="G24" s="163">
        <v>42</v>
      </c>
      <c r="H24" s="1">
        <f t="shared" si="0"/>
        <v>150</v>
      </c>
      <c r="I24" s="1">
        <f t="shared" si="2"/>
        <v>-50</v>
      </c>
      <c r="J24" s="1">
        <f t="shared" si="1"/>
        <v>1050</v>
      </c>
    </row>
    <row r="25" spans="1:22" x14ac:dyDescent="0.25">
      <c r="A25" s="7">
        <v>21</v>
      </c>
      <c r="B25" s="33" t="s">
        <v>114</v>
      </c>
      <c r="C25" s="7">
        <v>21</v>
      </c>
      <c r="D25" s="48" t="s">
        <v>97</v>
      </c>
      <c r="E25" s="46">
        <v>6</v>
      </c>
      <c r="F25" s="163">
        <v>5</v>
      </c>
      <c r="G25" s="163">
        <v>49</v>
      </c>
      <c r="H25" s="1">
        <f t="shared" si="0"/>
        <v>126</v>
      </c>
      <c r="I25" s="1">
        <f t="shared" si="2"/>
        <v>105</v>
      </c>
      <c r="J25" s="1">
        <f t="shared" si="1"/>
        <v>1029</v>
      </c>
    </row>
    <row r="26" spans="1:22" x14ac:dyDescent="0.25">
      <c r="A26" s="7">
        <v>22</v>
      </c>
      <c r="B26" s="33" t="s">
        <v>115</v>
      </c>
      <c r="C26" s="7">
        <v>18</v>
      </c>
      <c r="D26" s="48" t="s">
        <v>97</v>
      </c>
      <c r="E26" s="46">
        <v>6</v>
      </c>
      <c r="F26" s="163">
        <v>5</v>
      </c>
      <c r="G26" s="163">
        <v>7</v>
      </c>
      <c r="H26" s="1">
        <f t="shared" si="0"/>
        <v>108</v>
      </c>
      <c r="I26" s="1">
        <f t="shared" si="2"/>
        <v>90</v>
      </c>
      <c r="J26" s="1">
        <f t="shared" si="1"/>
        <v>126</v>
      </c>
    </row>
    <row r="27" spans="1:22" x14ac:dyDescent="0.25">
      <c r="A27" s="7">
        <v>23</v>
      </c>
      <c r="B27" s="33" t="s">
        <v>116</v>
      </c>
      <c r="C27" s="7">
        <v>17</v>
      </c>
      <c r="D27" s="48" t="s">
        <v>97</v>
      </c>
      <c r="E27" s="46">
        <v>6</v>
      </c>
      <c r="F27" s="163">
        <v>5</v>
      </c>
      <c r="G27" s="163">
        <v>56</v>
      </c>
      <c r="H27" s="1">
        <f t="shared" si="0"/>
        <v>102</v>
      </c>
      <c r="I27" s="1">
        <f t="shared" si="2"/>
        <v>85</v>
      </c>
      <c r="J27" s="1">
        <f t="shared" si="1"/>
        <v>952</v>
      </c>
    </row>
    <row r="28" spans="1:22" x14ac:dyDescent="0.25">
      <c r="A28" s="7">
        <v>24</v>
      </c>
      <c r="B28" s="33" t="s">
        <v>117</v>
      </c>
      <c r="C28" s="7">
        <v>24</v>
      </c>
      <c r="D28" s="48" t="s">
        <v>97</v>
      </c>
      <c r="E28" s="46">
        <v>3</v>
      </c>
      <c r="F28" s="163">
        <v>5</v>
      </c>
      <c r="G28" s="163">
        <v>56</v>
      </c>
      <c r="H28" s="1">
        <f t="shared" si="0"/>
        <v>72</v>
      </c>
      <c r="I28" s="1">
        <f t="shared" si="2"/>
        <v>120</v>
      </c>
      <c r="J28" s="1">
        <f t="shared" si="1"/>
        <v>1344</v>
      </c>
    </row>
    <row r="29" spans="1:22" x14ac:dyDescent="0.25">
      <c r="A29" s="7">
        <v>25</v>
      </c>
      <c r="B29" s="33" t="s">
        <v>118</v>
      </c>
      <c r="C29" s="7">
        <v>15</v>
      </c>
      <c r="D29" s="48" t="s">
        <v>97</v>
      </c>
      <c r="E29" s="46">
        <v>6</v>
      </c>
      <c r="F29" s="163">
        <v>2</v>
      </c>
      <c r="G29" s="163">
        <v>49</v>
      </c>
      <c r="H29" s="1">
        <f t="shared" si="0"/>
        <v>90</v>
      </c>
      <c r="I29" s="1">
        <f t="shared" si="2"/>
        <v>30</v>
      </c>
      <c r="J29" s="1">
        <f t="shared" si="1"/>
        <v>735</v>
      </c>
    </row>
    <row r="30" spans="1:22" x14ac:dyDescent="0.25">
      <c r="A30" s="7">
        <v>26</v>
      </c>
      <c r="B30" s="33" t="s">
        <v>119</v>
      </c>
      <c r="C30" s="7">
        <v>19</v>
      </c>
      <c r="D30" s="48" t="s">
        <v>97</v>
      </c>
      <c r="E30" s="46">
        <v>6</v>
      </c>
      <c r="F30" s="163">
        <v>2</v>
      </c>
      <c r="G30" s="163">
        <v>49</v>
      </c>
      <c r="H30" s="1">
        <f t="shared" si="0"/>
        <v>114</v>
      </c>
      <c r="I30" s="1">
        <f t="shared" si="2"/>
        <v>38</v>
      </c>
      <c r="J30" s="1">
        <f t="shared" si="1"/>
        <v>931</v>
      </c>
    </row>
    <row r="31" spans="1:22" x14ac:dyDescent="0.25">
      <c r="A31" s="7">
        <v>27</v>
      </c>
      <c r="B31" s="33" t="s">
        <v>120</v>
      </c>
      <c r="C31" s="7">
        <v>15</v>
      </c>
      <c r="D31" s="48" t="s">
        <v>97</v>
      </c>
      <c r="E31" s="46">
        <v>6</v>
      </c>
      <c r="F31" s="163">
        <v>-2</v>
      </c>
      <c r="G31" s="163">
        <v>49</v>
      </c>
      <c r="H31" s="1">
        <f t="shared" si="0"/>
        <v>90</v>
      </c>
      <c r="I31" s="1">
        <f t="shared" si="2"/>
        <v>-30</v>
      </c>
      <c r="J31" s="1">
        <f t="shared" si="1"/>
        <v>735</v>
      </c>
    </row>
    <row r="32" spans="1:22" x14ac:dyDescent="0.25">
      <c r="A32" s="7">
        <v>28</v>
      </c>
      <c r="B32" s="33" t="s">
        <v>121</v>
      </c>
      <c r="C32" s="7">
        <v>23</v>
      </c>
      <c r="D32" s="48" t="s">
        <v>97</v>
      </c>
      <c r="E32" s="46">
        <v>6</v>
      </c>
      <c r="F32" s="163">
        <v>-2</v>
      </c>
      <c r="G32" s="163">
        <v>56</v>
      </c>
      <c r="H32" s="1">
        <f t="shared" si="0"/>
        <v>138</v>
      </c>
      <c r="I32" s="1">
        <f t="shared" si="2"/>
        <v>-46</v>
      </c>
      <c r="J32" s="1">
        <f t="shared" si="1"/>
        <v>1288</v>
      </c>
    </row>
    <row r="33" spans="1:10" x14ac:dyDescent="0.25">
      <c r="A33" s="7">
        <v>29</v>
      </c>
      <c r="B33" s="33" t="s">
        <v>122</v>
      </c>
      <c r="C33" s="7">
        <v>18</v>
      </c>
      <c r="D33" s="48" t="s">
        <v>97</v>
      </c>
      <c r="E33" s="45">
        <v>6</v>
      </c>
      <c r="F33" s="163">
        <v>-5</v>
      </c>
      <c r="G33" s="163">
        <v>56</v>
      </c>
      <c r="H33" s="1">
        <f t="shared" si="0"/>
        <v>108</v>
      </c>
      <c r="I33" s="1">
        <f t="shared" si="2"/>
        <v>-90</v>
      </c>
      <c r="J33" s="1">
        <f t="shared" si="1"/>
        <v>1008</v>
      </c>
    </row>
    <row r="34" spans="1:10" x14ac:dyDescent="0.25">
      <c r="A34" s="7">
        <v>30</v>
      </c>
      <c r="B34" s="33" t="s">
        <v>123</v>
      </c>
      <c r="C34" s="7">
        <v>19</v>
      </c>
      <c r="D34" s="48" t="s">
        <v>97</v>
      </c>
      <c r="E34" s="46">
        <v>6</v>
      </c>
      <c r="F34" s="163">
        <v>-5</v>
      </c>
      <c r="G34" s="163">
        <v>49</v>
      </c>
      <c r="H34" s="1">
        <f t="shared" si="0"/>
        <v>114</v>
      </c>
      <c r="I34" s="1">
        <f t="shared" si="2"/>
        <v>-95</v>
      </c>
      <c r="J34" s="1">
        <f t="shared" si="1"/>
        <v>931</v>
      </c>
    </row>
    <row r="35" spans="1:10" x14ac:dyDescent="0.25">
      <c r="A35" s="7">
        <v>31</v>
      </c>
      <c r="B35" s="33" t="s">
        <v>124</v>
      </c>
      <c r="C35" s="7">
        <v>22</v>
      </c>
      <c r="D35" s="48" t="s">
        <v>97</v>
      </c>
      <c r="E35" s="46">
        <v>6</v>
      </c>
      <c r="F35" s="163">
        <v>-5</v>
      </c>
      <c r="G35" s="163">
        <v>7</v>
      </c>
      <c r="H35" s="1">
        <f t="shared" si="0"/>
        <v>132</v>
      </c>
      <c r="I35" s="1">
        <f t="shared" si="2"/>
        <v>-110</v>
      </c>
      <c r="J35" s="1">
        <f t="shared" si="1"/>
        <v>154</v>
      </c>
    </row>
    <row r="36" spans="1:10" x14ac:dyDescent="0.25">
      <c r="A36" s="7">
        <v>32</v>
      </c>
      <c r="B36" s="33" t="s">
        <v>125</v>
      </c>
      <c r="C36" s="7">
        <v>25</v>
      </c>
      <c r="D36" s="48" t="s">
        <v>97</v>
      </c>
      <c r="E36" s="46">
        <v>3</v>
      </c>
      <c r="F36" s="163">
        <v>-5</v>
      </c>
      <c r="G36" s="163">
        <v>56</v>
      </c>
      <c r="H36" s="1">
        <f t="shared" si="0"/>
        <v>75</v>
      </c>
      <c r="I36" s="1">
        <f t="shared" si="2"/>
        <v>-125</v>
      </c>
      <c r="J36" s="1">
        <f t="shared" si="1"/>
        <v>1400</v>
      </c>
    </row>
    <row r="37" spans="1:10" x14ac:dyDescent="0.25">
      <c r="A37" s="7">
        <v>33</v>
      </c>
      <c r="B37" s="38" t="s">
        <v>20</v>
      </c>
      <c r="C37" s="7">
        <v>26</v>
      </c>
      <c r="D37" s="49" t="s">
        <v>96</v>
      </c>
      <c r="E37" s="46">
        <v>13</v>
      </c>
      <c r="F37" s="163">
        <v>5</v>
      </c>
      <c r="G37" s="163">
        <v>7</v>
      </c>
      <c r="H37" s="1">
        <f t="shared" si="0"/>
        <v>338</v>
      </c>
      <c r="I37" s="1">
        <f t="shared" si="2"/>
        <v>130</v>
      </c>
      <c r="J37" s="1">
        <f t="shared" si="1"/>
        <v>182</v>
      </c>
    </row>
    <row r="38" spans="1:10" x14ac:dyDescent="0.25">
      <c r="A38" s="7">
        <v>34</v>
      </c>
      <c r="B38" s="38" t="s">
        <v>21</v>
      </c>
      <c r="C38" s="7">
        <v>26</v>
      </c>
      <c r="D38" s="49" t="s">
        <v>96</v>
      </c>
      <c r="E38" s="47">
        <v>13</v>
      </c>
      <c r="F38" s="163">
        <v>2</v>
      </c>
      <c r="G38" s="163">
        <v>7</v>
      </c>
      <c r="H38" s="1">
        <f t="shared" si="0"/>
        <v>338</v>
      </c>
      <c r="I38" s="1">
        <f t="shared" si="2"/>
        <v>52</v>
      </c>
      <c r="J38" s="1">
        <f t="shared" si="1"/>
        <v>182</v>
      </c>
    </row>
    <row r="39" spans="1:10" x14ac:dyDescent="0.25">
      <c r="A39" s="7">
        <v>35</v>
      </c>
      <c r="B39" s="38" t="s">
        <v>22</v>
      </c>
      <c r="C39" s="7">
        <v>26</v>
      </c>
      <c r="D39" s="49" t="s">
        <v>96</v>
      </c>
      <c r="E39" s="47">
        <v>13</v>
      </c>
      <c r="F39" s="163">
        <v>-2</v>
      </c>
      <c r="G39" s="163">
        <v>7</v>
      </c>
      <c r="H39" s="1">
        <f t="shared" si="0"/>
        <v>338</v>
      </c>
      <c r="I39" s="1">
        <f t="shared" si="2"/>
        <v>-52</v>
      </c>
      <c r="J39" s="1">
        <f t="shared" si="1"/>
        <v>182</v>
      </c>
    </row>
    <row r="40" spans="1:10" x14ac:dyDescent="0.25">
      <c r="A40" s="7">
        <v>36</v>
      </c>
      <c r="B40" s="38" t="s">
        <v>23</v>
      </c>
      <c r="C40" s="7">
        <v>26</v>
      </c>
      <c r="D40" s="49" t="s">
        <v>96</v>
      </c>
      <c r="E40" s="47">
        <v>13</v>
      </c>
      <c r="F40" s="163">
        <v>-5</v>
      </c>
      <c r="G40" s="163">
        <v>7</v>
      </c>
      <c r="H40" s="1">
        <f t="shared" si="0"/>
        <v>338</v>
      </c>
      <c r="I40" s="1">
        <f t="shared" si="2"/>
        <v>-130</v>
      </c>
      <c r="J40" s="1">
        <f t="shared" si="1"/>
        <v>182</v>
      </c>
    </row>
    <row r="41" spans="1:10" x14ac:dyDescent="0.25">
      <c r="A41" s="7">
        <v>37</v>
      </c>
      <c r="B41" s="38" t="s">
        <v>24</v>
      </c>
      <c r="C41" s="7">
        <v>26</v>
      </c>
      <c r="D41" s="49" t="s">
        <v>96</v>
      </c>
      <c r="E41" s="47">
        <v>13</v>
      </c>
      <c r="F41" s="163">
        <v>5</v>
      </c>
      <c r="G41" s="163">
        <v>14</v>
      </c>
      <c r="H41" s="1">
        <f t="shared" si="0"/>
        <v>338</v>
      </c>
      <c r="I41" s="1">
        <f t="shared" si="2"/>
        <v>130</v>
      </c>
      <c r="J41" s="1">
        <f t="shared" si="1"/>
        <v>364</v>
      </c>
    </row>
    <row r="42" spans="1:10" x14ac:dyDescent="0.25">
      <c r="A42" s="7">
        <v>38</v>
      </c>
      <c r="B42" s="38" t="s">
        <v>25</v>
      </c>
      <c r="C42" s="7">
        <v>26</v>
      </c>
      <c r="D42" s="49" t="s">
        <v>96</v>
      </c>
      <c r="E42" s="47">
        <v>13</v>
      </c>
      <c r="F42" s="163">
        <v>2</v>
      </c>
      <c r="G42" s="163">
        <v>14</v>
      </c>
      <c r="H42" s="1">
        <f t="shared" si="0"/>
        <v>338</v>
      </c>
      <c r="I42" s="1">
        <f t="shared" si="2"/>
        <v>52</v>
      </c>
      <c r="J42" s="1">
        <f t="shared" si="1"/>
        <v>364</v>
      </c>
    </row>
    <row r="43" spans="1:10" x14ac:dyDescent="0.25">
      <c r="A43" s="7">
        <v>39</v>
      </c>
      <c r="B43" s="38" t="s">
        <v>26</v>
      </c>
      <c r="C43" s="7">
        <v>26</v>
      </c>
      <c r="D43" s="49" t="s">
        <v>96</v>
      </c>
      <c r="E43" s="47">
        <v>13</v>
      </c>
      <c r="F43" s="163">
        <v>-2</v>
      </c>
      <c r="G43" s="163">
        <v>14</v>
      </c>
      <c r="H43" s="1">
        <f t="shared" si="0"/>
        <v>338</v>
      </c>
      <c r="I43" s="1">
        <f t="shared" si="2"/>
        <v>-52</v>
      </c>
      <c r="J43" s="1">
        <f t="shared" si="1"/>
        <v>364</v>
      </c>
    </row>
    <row r="44" spans="1:10" x14ac:dyDescent="0.25">
      <c r="A44" s="7">
        <v>40</v>
      </c>
      <c r="B44" s="38" t="s">
        <v>27</v>
      </c>
      <c r="C44" s="7">
        <v>26</v>
      </c>
      <c r="D44" s="49" t="s">
        <v>96</v>
      </c>
      <c r="E44" s="47">
        <v>13</v>
      </c>
      <c r="F44" s="163">
        <v>-5</v>
      </c>
      <c r="G44" s="163">
        <v>14</v>
      </c>
      <c r="H44" s="1">
        <f t="shared" si="0"/>
        <v>338</v>
      </c>
      <c r="I44" s="1">
        <f t="shared" si="2"/>
        <v>-130</v>
      </c>
      <c r="J44" s="1">
        <f t="shared" si="1"/>
        <v>364</v>
      </c>
    </row>
    <row r="45" spans="1:10" x14ac:dyDescent="0.25">
      <c r="A45" s="7">
        <v>41</v>
      </c>
      <c r="B45" s="38" t="s">
        <v>98</v>
      </c>
      <c r="C45" s="7">
        <v>26</v>
      </c>
      <c r="D45" s="35" t="s">
        <v>49</v>
      </c>
      <c r="E45" s="47">
        <v>16</v>
      </c>
      <c r="F45" s="163">
        <v>-5</v>
      </c>
      <c r="G45" s="163">
        <v>14</v>
      </c>
      <c r="H45" s="1">
        <f t="shared" si="0"/>
        <v>416</v>
      </c>
      <c r="I45" s="1">
        <f t="shared" si="2"/>
        <v>-130</v>
      </c>
      <c r="J45" s="1">
        <f t="shared" si="1"/>
        <v>364</v>
      </c>
    </row>
    <row r="46" spans="1:10" x14ac:dyDescent="0.25">
      <c r="A46" s="7">
        <v>42</v>
      </c>
      <c r="B46" s="38" t="s">
        <v>99</v>
      </c>
      <c r="C46" s="7">
        <v>26</v>
      </c>
      <c r="D46" s="35" t="s">
        <v>49</v>
      </c>
      <c r="E46" s="45">
        <v>16</v>
      </c>
      <c r="F46" s="163">
        <v>-2</v>
      </c>
      <c r="G46" s="163">
        <v>14</v>
      </c>
      <c r="H46" s="1">
        <f t="shared" si="0"/>
        <v>416</v>
      </c>
      <c r="I46" s="1">
        <f t="shared" si="2"/>
        <v>-52</v>
      </c>
      <c r="J46" s="1">
        <f t="shared" si="1"/>
        <v>364</v>
      </c>
    </row>
    <row r="47" spans="1:10" x14ac:dyDescent="0.25">
      <c r="A47" s="7">
        <v>43</v>
      </c>
      <c r="B47" s="38" t="s">
        <v>100</v>
      </c>
      <c r="C47" s="7">
        <v>26</v>
      </c>
      <c r="D47" s="35" t="s">
        <v>49</v>
      </c>
      <c r="E47" s="45">
        <v>16</v>
      </c>
      <c r="F47" s="163">
        <v>2</v>
      </c>
      <c r="G47" s="163">
        <v>14</v>
      </c>
      <c r="H47" s="1">
        <f t="shared" si="0"/>
        <v>416</v>
      </c>
      <c r="I47" s="1">
        <f t="shared" si="2"/>
        <v>52</v>
      </c>
      <c r="J47" s="1">
        <f t="shared" si="1"/>
        <v>364</v>
      </c>
    </row>
    <row r="48" spans="1:10" x14ac:dyDescent="0.25">
      <c r="A48" s="7">
        <v>44</v>
      </c>
      <c r="B48" s="38" t="s">
        <v>101</v>
      </c>
      <c r="C48" s="7">
        <v>26</v>
      </c>
      <c r="D48" s="35" t="s">
        <v>49</v>
      </c>
      <c r="E48" s="45">
        <v>16</v>
      </c>
      <c r="F48" s="163">
        <v>5</v>
      </c>
      <c r="G48" s="163">
        <v>14</v>
      </c>
      <c r="H48" s="1">
        <f t="shared" si="0"/>
        <v>416</v>
      </c>
      <c r="I48" s="1">
        <f t="shared" si="2"/>
        <v>130</v>
      </c>
      <c r="J48" s="1">
        <f t="shared" si="1"/>
        <v>364</v>
      </c>
    </row>
    <row r="49" spans="1:10" x14ac:dyDescent="0.25">
      <c r="A49" s="7">
        <v>45</v>
      </c>
      <c r="B49" s="38" t="s">
        <v>102</v>
      </c>
      <c r="C49" s="7">
        <v>26</v>
      </c>
      <c r="D49" s="35" t="s">
        <v>49</v>
      </c>
      <c r="E49" s="45">
        <v>16</v>
      </c>
      <c r="F49" s="163">
        <v>-5</v>
      </c>
      <c r="G49" s="163">
        <v>7</v>
      </c>
      <c r="H49" s="1">
        <f t="shared" si="0"/>
        <v>416</v>
      </c>
      <c r="I49" s="1">
        <f t="shared" si="2"/>
        <v>-130</v>
      </c>
      <c r="J49" s="1">
        <f t="shared" si="1"/>
        <v>182</v>
      </c>
    </row>
    <row r="50" spans="1:10" x14ac:dyDescent="0.25">
      <c r="A50" s="7">
        <v>46</v>
      </c>
      <c r="B50" s="38" t="s">
        <v>103</v>
      </c>
      <c r="C50" s="7">
        <v>26</v>
      </c>
      <c r="D50" s="35" t="s">
        <v>49</v>
      </c>
      <c r="E50" s="45">
        <v>16</v>
      </c>
      <c r="F50" s="163">
        <v>-2</v>
      </c>
      <c r="G50" s="163">
        <v>7</v>
      </c>
      <c r="H50" s="1">
        <f t="shared" si="0"/>
        <v>416</v>
      </c>
      <c r="I50" s="1">
        <f t="shared" si="2"/>
        <v>-52</v>
      </c>
      <c r="J50" s="1">
        <f t="shared" si="1"/>
        <v>182</v>
      </c>
    </row>
    <row r="51" spans="1:10" x14ac:dyDescent="0.25">
      <c r="A51" s="7">
        <v>47</v>
      </c>
      <c r="B51" s="38" t="s">
        <v>104</v>
      </c>
      <c r="C51" s="7">
        <v>26</v>
      </c>
      <c r="D51" s="35" t="s">
        <v>49</v>
      </c>
      <c r="E51" s="45">
        <v>16</v>
      </c>
      <c r="F51" s="163">
        <v>2</v>
      </c>
      <c r="G51" s="163">
        <v>7</v>
      </c>
      <c r="H51" s="1">
        <f t="shared" si="0"/>
        <v>416</v>
      </c>
      <c r="I51" s="1">
        <f t="shared" si="2"/>
        <v>52</v>
      </c>
      <c r="J51" s="1">
        <f t="shared" si="1"/>
        <v>182</v>
      </c>
    </row>
    <row r="52" spans="1:10" ht="15.75" thickBot="1" x14ac:dyDescent="0.3">
      <c r="A52" s="7">
        <v>48</v>
      </c>
      <c r="B52" s="166" t="s">
        <v>105</v>
      </c>
      <c r="C52" s="167">
        <v>26</v>
      </c>
      <c r="D52" s="168" t="s">
        <v>49</v>
      </c>
      <c r="E52" s="169">
        <v>16</v>
      </c>
      <c r="F52" s="170">
        <v>5</v>
      </c>
      <c r="G52" s="170">
        <v>7</v>
      </c>
      <c r="H52" s="171">
        <f t="shared" si="0"/>
        <v>416</v>
      </c>
      <c r="I52" s="171">
        <f t="shared" si="2"/>
        <v>130</v>
      </c>
      <c r="J52" s="171">
        <f t="shared" si="1"/>
        <v>182</v>
      </c>
    </row>
    <row r="53" spans="1:10" x14ac:dyDescent="0.25">
      <c r="A53" s="165">
        <v>49</v>
      </c>
      <c r="B53" s="177" t="s">
        <v>142</v>
      </c>
      <c r="C53" s="214">
        <v>0</v>
      </c>
      <c r="D53" s="178" t="s">
        <v>47</v>
      </c>
      <c r="E53" s="179">
        <v>13</v>
      </c>
      <c r="F53" s="180">
        <v>-5</v>
      </c>
      <c r="G53" s="180">
        <v>21</v>
      </c>
      <c r="H53" s="181">
        <f t="shared" si="0"/>
        <v>0</v>
      </c>
      <c r="I53" s="181">
        <f t="shared" si="2"/>
        <v>0</v>
      </c>
      <c r="J53" s="182">
        <f t="shared" si="1"/>
        <v>0</v>
      </c>
    </row>
    <row r="54" spans="1:10" x14ac:dyDescent="0.25">
      <c r="A54" s="165">
        <v>50</v>
      </c>
      <c r="B54" s="183" t="s">
        <v>143</v>
      </c>
      <c r="C54" s="215">
        <v>0</v>
      </c>
      <c r="D54" s="36" t="s">
        <v>47</v>
      </c>
      <c r="E54" s="45">
        <v>13</v>
      </c>
      <c r="F54" s="163">
        <v>-2</v>
      </c>
      <c r="G54" s="163">
        <v>21</v>
      </c>
      <c r="H54" s="1">
        <f t="shared" si="0"/>
        <v>0</v>
      </c>
      <c r="I54" s="1">
        <f t="shared" si="2"/>
        <v>0</v>
      </c>
      <c r="J54" s="184">
        <f t="shared" si="1"/>
        <v>0</v>
      </c>
    </row>
    <row r="55" spans="1:10" x14ac:dyDescent="0.25">
      <c r="A55" s="165">
        <v>51</v>
      </c>
      <c r="B55" s="183" t="s">
        <v>144</v>
      </c>
      <c r="C55" s="215">
        <v>0</v>
      </c>
      <c r="D55" s="36" t="s">
        <v>47</v>
      </c>
      <c r="E55" s="45">
        <v>13</v>
      </c>
      <c r="F55" s="163">
        <v>2</v>
      </c>
      <c r="G55" s="163">
        <v>21</v>
      </c>
      <c r="H55" s="1">
        <f t="shared" si="0"/>
        <v>0</v>
      </c>
      <c r="I55" s="1">
        <f t="shared" si="2"/>
        <v>0</v>
      </c>
      <c r="J55" s="184">
        <f t="shared" si="1"/>
        <v>0</v>
      </c>
    </row>
    <row r="56" spans="1:10" x14ac:dyDescent="0.25">
      <c r="A56" s="165">
        <v>52</v>
      </c>
      <c r="B56" s="183" t="s">
        <v>145</v>
      </c>
      <c r="C56" s="215">
        <v>0</v>
      </c>
      <c r="D56" s="36" t="s">
        <v>47</v>
      </c>
      <c r="E56" s="45">
        <v>13</v>
      </c>
      <c r="F56" s="163">
        <v>5</v>
      </c>
      <c r="G56" s="163">
        <v>21</v>
      </c>
      <c r="H56" s="1">
        <f t="shared" si="0"/>
        <v>0</v>
      </c>
      <c r="I56" s="1">
        <f t="shared" si="2"/>
        <v>0</v>
      </c>
      <c r="J56" s="184">
        <f t="shared" si="1"/>
        <v>0</v>
      </c>
    </row>
    <row r="57" spans="1:10" x14ac:dyDescent="0.25">
      <c r="A57" s="165">
        <v>53</v>
      </c>
      <c r="B57" s="183" t="s">
        <v>146</v>
      </c>
      <c r="C57" s="215">
        <v>0</v>
      </c>
      <c r="D57" s="36" t="s">
        <v>47</v>
      </c>
      <c r="E57" s="45">
        <v>13</v>
      </c>
      <c r="F57" s="163">
        <v>5</v>
      </c>
      <c r="G57" s="163">
        <v>28</v>
      </c>
      <c r="H57" s="1">
        <f t="shared" si="0"/>
        <v>0</v>
      </c>
      <c r="I57" s="1">
        <f t="shared" si="2"/>
        <v>0</v>
      </c>
      <c r="J57" s="184">
        <f t="shared" si="1"/>
        <v>0</v>
      </c>
    </row>
    <row r="58" spans="1:10" x14ac:dyDescent="0.25">
      <c r="A58" s="165">
        <v>54</v>
      </c>
      <c r="B58" s="183" t="s">
        <v>147</v>
      </c>
      <c r="C58" s="215">
        <v>0</v>
      </c>
      <c r="D58" s="36" t="s">
        <v>47</v>
      </c>
      <c r="E58" s="45">
        <v>13</v>
      </c>
      <c r="F58" s="163">
        <v>2</v>
      </c>
      <c r="G58" s="163">
        <v>28</v>
      </c>
      <c r="H58" s="1">
        <f t="shared" si="0"/>
        <v>0</v>
      </c>
      <c r="I58" s="1">
        <f t="shared" si="2"/>
        <v>0</v>
      </c>
      <c r="J58" s="184">
        <f t="shared" si="1"/>
        <v>0</v>
      </c>
    </row>
    <row r="59" spans="1:10" x14ac:dyDescent="0.25">
      <c r="A59" s="165">
        <v>55</v>
      </c>
      <c r="B59" s="183" t="s">
        <v>148</v>
      </c>
      <c r="C59" s="215">
        <v>0</v>
      </c>
      <c r="D59" s="36" t="s">
        <v>47</v>
      </c>
      <c r="E59" s="45">
        <v>13</v>
      </c>
      <c r="F59" s="163">
        <v>-2</v>
      </c>
      <c r="G59" s="163">
        <v>28</v>
      </c>
      <c r="H59" s="1">
        <f t="shared" si="0"/>
        <v>0</v>
      </c>
      <c r="I59" s="1">
        <f t="shared" si="2"/>
        <v>0</v>
      </c>
      <c r="J59" s="184">
        <f t="shared" si="1"/>
        <v>0</v>
      </c>
    </row>
    <row r="60" spans="1:10" x14ac:dyDescent="0.25">
      <c r="A60" s="165">
        <v>56</v>
      </c>
      <c r="B60" s="183" t="s">
        <v>149</v>
      </c>
      <c r="C60" s="215">
        <v>0</v>
      </c>
      <c r="D60" s="36" t="s">
        <v>47</v>
      </c>
      <c r="E60" s="45">
        <v>13</v>
      </c>
      <c r="F60" s="163">
        <v>-5</v>
      </c>
      <c r="G60" s="163">
        <v>28</v>
      </c>
      <c r="H60" s="1">
        <f t="shared" si="0"/>
        <v>0</v>
      </c>
      <c r="I60" s="1">
        <f t="shared" si="2"/>
        <v>0</v>
      </c>
      <c r="J60" s="184">
        <f t="shared" si="1"/>
        <v>0</v>
      </c>
    </row>
    <row r="61" spans="1:10" x14ac:dyDescent="0.25">
      <c r="A61" s="165">
        <v>57</v>
      </c>
      <c r="B61" s="185" t="s">
        <v>29</v>
      </c>
      <c r="C61" s="215">
        <v>0</v>
      </c>
      <c r="D61" s="36" t="s">
        <v>47</v>
      </c>
      <c r="E61" s="45">
        <v>16</v>
      </c>
      <c r="F61" s="163">
        <v>-5</v>
      </c>
      <c r="G61" s="163">
        <v>56</v>
      </c>
      <c r="H61" s="1">
        <f t="shared" si="0"/>
        <v>0</v>
      </c>
      <c r="I61" s="1">
        <f t="shared" si="2"/>
        <v>0</v>
      </c>
      <c r="J61" s="184">
        <f t="shared" si="1"/>
        <v>0</v>
      </c>
    </row>
    <row r="62" spans="1:10" x14ac:dyDescent="0.25">
      <c r="A62" s="165">
        <v>58</v>
      </c>
      <c r="B62" s="185" t="s">
        <v>28</v>
      </c>
      <c r="C62" s="215">
        <v>0</v>
      </c>
      <c r="D62" s="36" t="s">
        <v>47</v>
      </c>
      <c r="E62" s="45">
        <v>16</v>
      </c>
      <c r="F62" s="163">
        <v>-2</v>
      </c>
      <c r="G62" s="163">
        <v>56</v>
      </c>
      <c r="H62" s="1">
        <f t="shared" si="0"/>
        <v>0</v>
      </c>
      <c r="I62" s="1">
        <f t="shared" si="2"/>
        <v>0</v>
      </c>
      <c r="J62" s="184">
        <f t="shared" si="1"/>
        <v>0</v>
      </c>
    </row>
    <row r="63" spans="1:10" x14ac:dyDescent="0.25">
      <c r="A63" s="165">
        <v>59</v>
      </c>
      <c r="B63" s="185" t="s">
        <v>30</v>
      </c>
      <c r="C63" s="215">
        <v>0</v>
      </c>
      <c r="D63" s="36" t="s">
        <v>47</v>
      </c>
      <c r="E63" s="45">
        <v>16</v>
      </c>
      <c r="F63" s="163">
        <v>2</v>
      </c>
      <c r="G63" s="163">
        <v>56</v>
      </c>
      <c r="H63" s="1">
        <f t="shared" si="0"/>
        <v>0</v>
      </c>
      <c r="I63" s="1">
        <f t="shared" si="2"/>
        <v>0</v>
      </c>
      <c r="J63" s="184">
        <f t="shared" si="1"/>
        <v>0</v>
      </c>
    </row>
    <row r="64" spans="1:10" x14ac:dyDescent="0.25">
      <c r="A64" s="165">
        <v>60</v>
      </c>
      <c r="B64" s="185" t="s">
        <v>31</v>
      </c>
      <c r="C64" s="215">
        <v>0</v>
      </c>
      <c r="D64" s="36" t="s">
        <v>47</v>
      </c>
      <c r="E64" s="45">
        <v>13</v>
      </c>
      <c r="F64" s="163">
        <v>-5</v>
      </c>
      <c r="G64" s="163">
        <v>42</v>
      </c>
      <c r="H64" s="1">
        <f t="shared" si="0"/>
        <v>0</v>
      </c>
      <c r="I64" s="1">
        <f t="shared" si="2"/>
        <v>0</v>
      </c>
      <c r="J64" s="184">
        <f t="shared" si="1"/>
        <v>0</v>
      </c>
    </row>
    <row r="65" spans="1:10" x14ac:dyDescent="0.25">
      <c r="A65" s="165">
        <v>61</v>
      </c>
      <c r="B65" s="185" t="s">
        <v>32</v>
      </c>
      <c r="C65" s="215">
        <v>0</v>
      </c>
      <c r="D65" s="36" t="s">
        <v>47</v>
      </c>
      <c r="E65" s="45">
        <v>13</v>
      </c>
      <c r="F65" s="163">
        <v>5</v>
      </c>
      <c r="G65" s="163">
        <v>42</v>
      </c>
      <c r="H65" s="1">
        <f t="shared" si="0"/>
        <v>0</v>
      </c>
      <c r="I65" s="1">
        <f t="shared" si="2"/>
        <v>0</v>
      </c>
      <c r="J65" s="184">
        <f t="shared" si="1"/>
        <v>0</v>
      </c>
    </row>
    <row r="66" spans="1:10" ht="15.75" thickBot="1" x14ac:dyDescent="0.3">
      <c r="A66" s="165">
        <v>62</v>
      </c>
      <c r="B66" s="186" t="s">
        <v>33</v>
      </c>
      <c r="C66" s="216">
        <v>0</v>
      </c>
      <c r="D66" s="187" t="s">
        <v>47</v>
      </c>
      <c r="E66" s="188">
        <v>16</v>
      </c>
      <c r="F66" s="189">
        <v>5</v>
      </c>
      <c r="G66" s="189">
        <v>56</v>
      </c>
      <c r="H66" s="190">
        <f t="shared" si="0"/>
        <v>0</v>
      </c>
      <c r="I66" s="190">
        <f t="shared" si="2"/>
        <v>0</v>
      </c>
      <c r="J66" s="191">
        <f t="shared" si="1"/>
        <v>0</v>
      </c>
    </row>
    <row r="67" spans="1:10" x14ac:dyDescent="0.25">
      <c r="A67" s="7">
        <v>63</v>
      </c>
      <c r="B67" s="172" t="s">
        <v>34</v>
      </c>
      <c r="C67" s="173">
        <v>17</v>
      </c>
      <c r="D67" s="174" t="s">
        <v>48</v>
      </c>
      <c r="E67" s="175">
        <v>13</v>
      </c>
      <c r="F67" s="176">
        <v>-5</v>
      </c>
      <c r="G67" s="176">
        <v>49</v>
      </c>
      <c r="H67" s="40">
        <f t="shared" si="0"/>
        <v>221</v>
      </c>
      <c r="I67" s="40">
        <f t="shared" si="2"/>
        <v>-85</v>
      </c>
      <c r="J67" s="40">
        <f t="shared" si="1"/>
        <v>833</v>
      </c>
    </row>
    <row r="68" spans="1:10" x14ac:dyDescent="0.25">
      <c r="A68" s="7">
        <v>64</v>
      </c>
      <c r="B68" s="35" t="s">
        <v>35</v>
      </c>
      <c r="C68" s="7">
        <v>25</v>
      </c>
      <c r="D68" s="50" t="s">
        <v>48</v>
      </c>
      <c r="E68" s="45">
        <v>13</v>
      </c>
      <c r="F68" s="163">
        <v>-2</v>
      </c>
      <c r="G68" s="163">
        <v>42</v>
      </c>
      <c r="H68" s="1">
        <f t="shared" ref="H68:H124" si="5">C68*E68</f>
        <v>325</v>
      </c>
      <c r="I68" s="1">
        <f t="shared" si="2"/>
        <v>-50</v>
      </c>
      <c r="J68" s="1">
        <f t="shared" si="1"/>
        <v>1050</v>
      </c>
    </row>
    <row r="69" spans="1:10" x14ac:dyDescent="0.25">
      <c r="A69" s="7">
        <v>65</v>
      </c>
      <c r="B69" s="35" t="s">
        <v>80</v>
      </c>
      <c r="C69" s="7">
        <v>29</v>
      </c>
      <c r="D69" s="50" t="s">
        <v>48</v>
      </c>
      <c r="E69" s="45">
        <v>13</v>
      </c>
      <c r="F69" s="163">
        <v>-2</v>
      </c>
      <c r="G69" s="163">
        <v>49</v>
      </c>
      <c r="H69" s="1">
        <f t="shared" si="5"/>
        <v>377</v>
      </c>
      <c r="I69" s="1">
        <f t="shared" si="2"/>
        <v>-58</v>
      </c>
      <c r="J69" s="1">
        <f t="shared" ref="J69:J124" si="6">C69*G69</f>
        <v>1421</v>
      </c>
    </row>
    <row r="70" spans="1:10" x14ac:dyDescent="0.25">
      <c r="A70" s="7">
        <v>66</v>
      </c>
      <c r="B70" s="35" t="s">
        <v>81</v>
      </c>
      <c r="C70" s="7">
        <v>20</v>
      </c>
      <c r="D70" s="50" t="s">
        <v>48</v>
      </c>
      <c r="E70" s="45">
        <v>13</v>
      </c>
      <c r="F70" s="163">
        <v>2</v>
      </c>
      <c r="G70" s="163">
        <v>42</v>
      </c>
      <c r="H70" s="1">
        <f t="shared" si="5"/>
        <v>260</v>
      </c>
      <c r="I70" s="1">
        <f t="shared" ref="I70:I124" si="7">C70*F70</f>
        <v>40</v>
      </c>
      <c r="J70" s="1">
        <f t="shared" si="6"/>
        <v>840</v>
      </c>
    </row>
    <row r="71" spans="1:10" x14ac:dyDescent="0.25">
      <c r="A71" s="7">
        <v>67</v>
      </c>
      <c r="B71" s="35" t="s">
        <v>82</v>
      </c>
      <c r="C71" s="7">
        <v>13</v>
      </c>
      <c r="D71" s="50" t="s">
        <v>48</v>
      </c>
      <c r="E71" s="45">
        <v>13</v>
      </c>
      <c r="F71" s="163">
        <v>5</v>
      </c>
      <c r="G71" s="163">
        <v>49</v>
      </c>
      <c r="H71" s="1">
        <f t="shared" si="5"/>
        <v>169</v>
      </c>
      <c r="I71" s="1">
        <f t="shared" si="7"/>
        <v>65</v>
      </c>
      <c r="J71" s="1">
        <f t="shared" si="6"/>
        <v>637</v>
      </c>
    </row>
    <row r="72" spans="1:10" x14ac:dyDescent="0.25">
      <c r="A72" s="7">
        <v>68</v>
      </c>
      <c r="B72" s="35" t="s">
        <v>83</v>
      </c>
      <c r="C72" s="7">
        <v>27</v>
      </c>
      <c r="D72" s="50" t="s">
        <v>48</v>
      </c>
      <c r="E72" s="45">
        <v>13</v>
      </c>
      <c r="F72" s="163">
        <v>2</v>
      </c>
      <c r="G72" s="163">
        <v>49</v>
      </c>
      <c r="H72" s="1">
        <f t="shared" si="5"/>
        <v>351</v>
      </c>
      <c r="I72" s="1">
        <f t="shared" si="7"/>
        <v>54</v>
      </c>
      <c r="J72" s="1">
        <f t="shared" si="6"/>
        <v>1323</v>
      </c>
    </row>
    <row r="73" spans="1:10" x14ac:dyDescent="0.25">
      <c r="A73" s="7">
        <v>69</v>
      </c>
      <c r="B73" s="35" t="s">
        <v>84</v>
      </c>
      <c r="C73" s="7">
        <v>29</v>
      </c>
      <c r="D73" s="35" t="s">
        <v>49</v>
      </c>
      <c r="E73" s="45">
        <v>13</v>
      </c>
      <c r="F73" s="163">
        <v>-2</v>
      </c>
      <c r="G73" s="163">
        <v>56</v>
      </c>
      <c r="H73" s="1">
        <f t="shared" si="5"/>
        <v>377</v>
      </c>
      <c r="I73" s="1">
        <f t="shared" si="7"/>
        <v>-58</v>
      </c>
      <c r="J73" s="1">
        <f t="shared" si="6"/>
        <v>1624</v>
      </c>
    </row>
    <row r="74" spans="1:10" x14ac:dyDescent="0.25">
      <c r="A74" s="7">
        <v>70</v>
      </c>
      <c r="B74" s="35" t="s">
        <v>85</v>
      </c>
      <c r="C74" s="7">
        <v>20</v>
      </c>
      <c r="D74" s="35" t="s">
        <v>49</v>
      </c>
      <c r="E74" s="45">
        <v>13</v>
      </c>
      <c r="F74" s="163">
        <v>5</v>
      </c>
      <c r="G74" s="163">
        <v>56</v>
      </c>
      <c r="H74" s="1">
        <f t="shared" si="5"/>
        <v>260</v>
      </c>
      <c r="I74" s="1">
        <f t="shared" si="7"/>
        <v>100</v>
      </c>
      <c r="J74" s="1">
        <f t="shared" si="6"/>
        <v>1120</v>
      </c>
    </row>
    <row r="75" spans="1:10" x14ac:dyDescent="0.25">
      <c r="A75" s="7">
        <v>71</v>
      </c>
      <c r="B75" s="35" t="s">
        <v>86</v>
      </c>
      <c r="C75" s="7">
        <v>30</v>
      </c>
      <c r="D75" s="35" t="s">
        <v>49</v>
      </c>
      <c r="E75" s="45">
        <v>13</v>
      </c>
      <c r="F75" s="163">
        <v>2</v>
      </c>
      <c r="G75" s="163">
        <v>56</v>
      </c>
      <c r="H75" s="1">
        <f t="shared" si="5"/>
        <v>390</v>
      </c>
      <c r="I75" s="1">
        <f t="shared" si="7"/>
        <v>60</v>
      </c>
      <c r="J75" s="1">
        <f t="shared" si="6"/>
        <v>1680</v>
      </c>
    </row>
    <row r="76" spans="1:10" x14ac:dyDescent="0.25">
      <c r="A76" s="7">
        <v>72</v>
      </c>
      <c r="B76" s="35" t="s">
        <v>87</v>
      </c>
      <c r="C76" s="7">
        <v>22</v>
      </c>
      <c r="D76" s="35" t="s">
        <v>49</v>
      </c>
      <c r="E76" s="45">
        <v>13</v>
      </c>
      <c r="F76" s="163">
        <v>-5</v>
      </c>
      <c r="G76" s="163">
        <v>56</v>
      </c>
      <c r="H76" s="1">
        <f t="shared" si="5"/>
        <v>286</v>
      </c>
      <c r="I76" s="1">
        <f t="shared" si="7"/>
        <v>-110</v>
      </c>
      <c r="J76" s="1">
        <f t="shared" si="6"/>
        <v>1232</v>
      </c>
    </row>
    <row r="77" spans="1:10" x14ac:dyDescent="0.25">
      <c r="A77" s="7">
        <v>73</v>
      </c>
      <c r="B77" s="37" t="s">
        <v>36</v>
      </c>
      <c r="C77" s="7">
        <v>40</v>
      </c>
      <c r="D77" s="48" t="s">
        <v>97</v>
      </c>
      <c r="E77" s="45">
        <v>3</v>
      </c>
      <c r="F77" s="164">
        <v>2</v>
      </c>
      <c r="G77" s="164">
        <v>56</v>
      </c>
      <c r="H77" s="1">
        <f t="shared" si="5"/>
        <v>120</v>
      </c>
      <c r="I77" s="1">
        <f t="shared" si="7"/>
        <v>80</v>
      </c>
      <c r="J77" s="1">
        <f t="shared" si="6"/>
        <v>2240</v>
      </c>
    </row>
    <row r="78" spans="1:10" x14ac:dyDescent="0.25">
      <c r="A78" s="7">
        <v>74</v>
      </c>
      <c r="B78" s="37" t="s">
        <v>37</v>
      </c>
      <c r="C78" s="7">
        <v>40</v>
      </c>
      <c r="D78" s="48" t="s">
        <v>97</v>
      </c>
      <c r="E78" s="45">
        <v>3</v>
      </c>
      <c r="F78" s="164">
        <v>-2</v>
      </c>
      <c r="G78" s="164">
        <v>56</v>
      </c>
      <c r="H78" s="1">
        <f t="shared" si="5"/>
        <v>120</v>
      </c>
      <c r="I78" s="1">
        <f t="shared" si="7"/>
        <v>-80</v>
      </c>
      <c r="J78" s="1">
        <f t="shared" si="6"/>
        <v>2240</v>
      </c>
    </row>
    <row r="79" spans="1:10" x14ac:dyDescent="0.25">
      <c r="A79" s="7">
        <v>75</v>
      </c>
      <c r="B79" s="37" t="s">
        <v>38</v>
      </c>
      <c r="C79" s="7">
        <v>40</v>
      </c>
      <c r="D79" s="48" t="s">
        <v>97</v>
      </c>
      <c r="E79" s="45">
        <v>3</v>
      </c>
      <c r="F79" s="164">
        <v>5</v>
      </c>
      <c r="G79" s="164">
        <v>49</v>
      </c>
      <c r="H79" s="1">
        <f t="shared" si="5"/>
        <v>120</v>
      </c>
      <c r="I79" s="1">
        <f t="shared" si="7"/>
        <v>200</v>
      </c>
      <c r="J79" s="1">
        <f t="shared" si="6"/>
        <v>1960</v>
      </c>
    </row>
    <row r="80" spans="1:10" x14ac:dyDescent="0.25">
      <c r="A80" s="7">
        <v>76</v>
      </c>
      <c r="B80" s="37" t="s">
        <v>39</v>
      </c>
      <c r="C80" s="7">
        <v>40</v>
      </c>
      <c r="D80" s="48" t="s">
        <v>97</v>
      </c>
      <c r="E80" s="45">
        <v>3</v>
      </c>
      <c r="F80" s="164">
        <v>2</v>
      </c>
      <c r="G80" s="164">
        <v>49</v>
      </c>
      <c r="H80" s="1">
        <f t="shared" si="5"/>
        <v>120</v>
      </c>
      <c r="I80" s="1">
        <f t="shared" si="7"/>
        <v>80</v>
      </c>
      <c r="J80" s="1">
        <f t="shared" si="6"/>
        <v>1960</v>
      </c>
    </row>
    <row r="81" spans="1:10" x14ac:dyDescent="0.25">
      <c r="A81" s="7">
        <v>77</v>
      </c>
      <c r="B81" s="37" t="s">
        <v>40</v>
      </c>
      <c r="C81" s="7">
        <v>40</v>
      </c>
      <c r="D81" s="48" t="s">
        <v>97</v>
      </c>
      <c r="E81" s="45">
        <v>3</v>
      </c>
      <c r="F81" s="164">
        <v>-2</v>
      </c>
      <c r="G81" s="164">
        <v>49</v>
      </c>
      <c r="H81" s="1">
        <f t="shared" si="5"/>
        <v>120</v>
      </c>
      <c r="I81" s="1">
        <f t="shared" si="7"/>
        <v>-80</v>
      </c>
      <c r="J81" s="1">
        <f t="shared" si="6"/>
        <v>1960</v>
      </c>
    </row>
    <row r="82" spans="1:10" x14ac:dyDescent="0.25">
      <c r="A82" s="7">
        <v>78</v>
      </c>
      <c r="B82" s="37" t="s">
        <v>41</v>
      </c>
      <c r="C82" s="7">
        <v>40</v>
      </c>
      <c r="D82" s="48" t="s">
        <v>97</v>
      </c>
      <c r="E82" s="45">
        <v>3</v>
      </c>
      <c r="F82" s="164">
        <v>-5</v>
      </c>
      <c r="G82" s="164">
        <v>49</v>
      </c>
      <c r="H82" s="1">
        <f t="shared" si="5"/>
        <v>120</v>
      </c>
      <c r="I82" s="1">
        <f t="shared" si="7"/>
        <v>-200</v>
      </c>
      <c r="J82" s="1">
        <f t="shared" si="6"/>
        <v>1960</v>
      </c>
    </row>
    <row r="83" spans="1:10" x14ac:dyDescent="0.25">
      <c r="A83" s="7">
        <v>79</v>
      </c>
      <c r="B83" s="37" t="s">
        <v>42</v>
      </c>
      <c r="C83" s="7">
        <v>40</v>
      </c>
      <c r="D83" s="48" t="s">
        <v>97</v>
      </c>
      <c r="E83" s="45">
        <v>3</v>
      </c>
      <c r="F83" s="164">
        <v>5</v>
      </c>
      <c r="G83" s="164">
        <v>42</v>
      </c>
      <c r="H83" s="1">
        <f t="shared" si="5"/>
        <v>120</v>
      </c>
      <c r="I83" s="1">
        <f t="shared" si="7"/>
        <v>200</v>
      </c>
      <c r="J83" s="1">
        <f t="shared" si="6"/>
        <v>1680</v>
      </c>
    </row>
    <row r="84" spans="1:10" x14ac:dyDescent="0.25">
      <c r="A84" s="7">
        <v>80</v>
      </c>
      <c r="B84" s="37" t="s">
        <v>43</v>
      </c>
      <c r="C84" s="7">
        <v>40</v>
      </c>
      <c r="D84" s="48" t="s">
        <v>97</v>
      </c>
      <c r="E84" s="45">
        <v>3</v>
      </c>
      <c r="F84" s="164">
        <v>2</v>
      </c>
      <c r="G84" s="164">
        <v>42</v>
      </c>
      <c r="H84" s="1">
        <f t="shared" si="5"/>
        <v>120</v>
      </c>
      <c r="I84" s="1">
        <f t="shared" si="7"/>
        <v>80</v>
      </c>
      <c r="J84" s="1">
        <f t="shared" si="6"/>
        <v>1680</v>
      </c>
    </row>
    <row r="85" spans="1:10" x14ac:dyDescent="0.25">
      <c r="A85" s="7">
        <v>81</v>
      </c>
      <c r="B85" s="37" t="s">
        <v>44</v>
      </c>
      <c r="C85" s="7">
        <v>40</v>
      </c>
      <c r="D85" s="48" t="s">
        <v>97</v>
      </c>
      <c r="E85" s="45">
        <v>3</v>
      </c>
      <c r="F85" s="164">
        <v>-2</v>
      </c>
      <c r="G85" s="164">
        <v>42</v>
      </c>
      <c r="H85" s="1">
        <f t="shared" si="5"/>
        <v>120</v>
      </c>
      <c r="I85" s="1">
        <f t="shared" si="7"/>
        <v>-80</v>
      </c>
      <c r="J85" s="1">
        <f t="shared" si="6"/>
        <v>1680</v>
      </c>
    </row>
    <row r="86" spans="1:10" x14ac:dyDescent="0.25">
      <c r="A86" s="7">
        <v>82</v>
      </c>
      <c r="B86" s="37" t="s">
        <v>45</v>
      </c>
      <c r="C86" s="7">
        <v>40</v>
      </c>
      <c r="D86" s="48" t="s">
        <v>97</v>
      </c>
      <c r="E86" s="45">
        <v>3</v>
      </c>
      <c r="F86" s="164">
        <v>-5</v>
      </c>
      <c r="G86" s="164">
        <v>42</v>
      </c>
      <c r="H86" s="1">
        <f t="shared" si="5"/>
        <v>120</v>
      </c>
      <c r="I86" s="1">
        <f t="shared" si="7"/>
        <v>-200</v>
      </c>
      <c r="J86" s="1">
        <f t="shared" si="6"/>
        <v>1680</v>
      </c>
    </row>
    <row r="87" spans="1:10" x14ac:dyDescent="0.25">
      <c r="A87" s="7">
        <v>83</v>
      </c>
      <c r="B87" s="37" t="s">
        <v>76</v>
      </c>
      <c r="C87" s="7">
        <v>40</v>
      </c>
      <c r="D87" s="48" t="s">
        <v>97</v>
      </c>
      <c r="E87" s="45">
        <v>3</v>
      </c>
      <c r="F87" s="164">
        <v>5</v>
      </c>
      <c r="G87" s="164">
        <v>35</v>
      </c>
      <c r="H87" s="1">
        <f t="shared" si="5"/>
        <v>120</v>
      </c>
      <c r="I87" s="1">
        <f t="shared" si="7"/>
        <v>200</v>
      </c>
      <c r="J87" s="1">
        <f t="shared" si="6"/>
        <v>1400</v>
      </c>
    </row>
    <row r="88" spans="1:10" x14ac:dyDescent="0.25">
      <c r="A88" s="7">
        <v>84</v>
      </c>
      <c r="B88" s="37" t="s">
        <v>77</v>
      </c>
      <c r="C88" s="7">
        <v>40</v>
      </c>
      <c r="D88" s="48" t="s">
        <v>97</v>
      </c>
      <c r="E88" s="45">
        <v>3</v>
      </c>
      <c r="F88" s="164">
        <v>2</v>
      </c>
      <c r="G88" s="164">
        <v>35</v>
      </c>
      <c r="H88" s="1">
        <f t="shared" si="5"/>
        <v>120</v>
      </c>
      <c r="I88" s="1">
        <f t="shared" si="7"/>
        <v>80</v>
      </c>
      <c r="J88" s="1">
        <f t="shared" si="6"/>
        <v>1400</v>
      </c>
    </row>
    <row r="89" spans="1:10" x14ac:dyDescent="0.25">
      <c r="A89" s="7">
        <v>85</v>
      </c>
      <c r="B89" s="37" t="s">
        <v>78</v>
      </c>
      <c r="C89" s="7">
        <v>40</v>
      </c>
      <c r="D89" s="48" t="s">
        <v>97</v>
      </c>
      <c r="E89" s="45">
        <v>3</v>
      </c>
      <c r="F89" s="164">
        <v>-2</v>
      </c>
      <c r="G89" s="164">
        <v>35</v>
      </c>
      <c r="H89" s="1">
        <f t="shared" si="5"/>
        <v>120</v>
      </c>
      <c r="I89" s="1">
        <f t="shared" si="7"/>
        <v>-80</v>
      </c>
      <c r="J89" s="1">
        <f t="shared" si="6"/>
        <v>1400</v>
      </c>
    </row>
    <row r="90" spans="1:10" x14ac:dyDescent="0.25">
      <c r="A90" s="7">
        <v>86</v>
      </c>
      <c r="B90" s="37" t="s">
        <v>79</v>
      </c>
      <c r="C90" s="7">
        <v>40</v>
      </c>
      <c r="D90" s="48" t="s">
        <v>97</v>
      </c>
      <c r="E90" s="45">
        <v>3</v>
      </c>
      <c r="F90" s="164">
        <v>-5</v>
      </c>
      <c r="G90" s="164">
        <v>35</v>
      </c>
      <c r="H90" s="1">
        <f t="shared" si="5"/>
        <v>120</v>
      </c>
      <c r="I90" s="1">
        <f t="shared" si="7"/>
        <v>-200</v>
      </c>
      <c r="J90" s="1">
        <f t="shared" si="6"/>
        <v>1400</v>
      </c>
    </row>
    <row r="91" spans="1:10" x14ac:dyDescent="0.25">
      <c r="A91" s="7">
        <v>87</v>
      </c>
      <c r="B91" s="37" t="s">
        <v>126</v>
      </c>
      <c r="C91" s="7">
        <v>40</v>
      </c>
      <c r="D91" s="48" t="s">
        <v>97</v>
      </c>
      <c r="E91" s="45">
        <v>3</v>
      </c>
      <c r="F91" s="164">
        <v>5</v>
      </c>
      <c r="G91" s="164">
        <v>28</v>
      </c>
      <c r="H91" s="1">
        <f t="shared" si="5"/>
        <v>120</v>
      </c>
      <c r="I91" s="1">
        <f t="shared" si="7"/>
        <v>200</v>
      </c>
      <c r="J91" s="1">
        <f t="shared" si="6"/>
        <v>1120</v>
      </c>
    </row>
    <row r="92" spans="1:10" x14ac:dyDescent="0.25">
      <c r="A92" s="7">
        <v>88</v>
      </c>
      <c r="B92" s="37" t="s">
        <v>127</v>
      </c>
      <c r="C92" s="7">
        <v>40</v>
      </c>
      <c r="D92" s="48" t="s">
        <v>97</v>
      </c>
      <c r="E92" s="45">
        <v>3</v>
      </c>
      <c r="F92" s="164">
        <v>2</v>
      </c>
      <c r="G92" s="164">
        <v>28</v>
      </c>
      <c r="H92" s="1">
        <f t="shared" si="5"/>
        <v>120</v>
      </c>
      <c r="I92" s="1">
        <f t="shared" si="7"/>
        <v>80</v>
      </c>
      <c r="J92" s="1">
        <f t="shared" si="6"/>
        <v>1120</v>
      </c>
    </row>
    <row r="93" spans="1:10" x14ac:dyDescent="0.25">
      <c r="A93" s="7">
        <v>89</v>
      </c>
      <c r="B93" s="37" t="s">
        <v>128</v>
      </c>
      <c r="C93" s="7">
        <v>40</v>
      </c>
      <c r="D93" s="48" t="s">
        <v>97</v>
      </c>
      <c r="E93" s="45">
        <v>3</v>
      </c>
      <c r="F93" s="164">
        <v>-2</v>
      </c>
      <c r="G93" s="164">
        <v>28</v>
      </c>
      <c r="H93" s="1">
        <f t="shared" si="5"/>
        <v>120</v>
      </c>
      <c r="I93" s="1">
        <f t="shared" si="7"/>
        <v>-80</v>
      </c>
      <c r="J93" s="1">
        <f t="shared" si="6"/>
        <v>1120</v>
      </c>
    </row>
    <row r="94" spans="1:10" x14ac:dyDescent="0.25">
      <c r="A94" s="7">
        <v>90</v>
      </c>
      <c r="B94" s="37" t="s">
        <v>129</v>
      </c>
      <c r="C94" s="7">
        <v>40</v>
      </c>
      <c r="D94" s="48" t="s">
        <v>97</v>
      </c>
      <c r="E94" s="45">
        <v>3</v>
      </c>
      <c r="F94" s="164">
        <v>-5</v>
      </c>
      <c r="G94" s="164">
        <v>28</v>
      </c>
      <c r="H94" s="1">
        <f t="shared" si="5"/>
        <v>120</v>
      </c>
      <c r="I94" s="1">
        <f t="shared" si="7"/>
        <v>-200</v>
      </c>
      <c r="J94" s="1">
        <f t="shared" si="6"/>
        <v>1120</v>
      </c>
    </row>
    <row r="95" spans="1:10" x14ac:dyDescent="0.25">
      <c r="A95" s="7">
        <v>91</v>
      </c>
      <c r="B95" s="37" t="s">
        <v>130</v>
      </c>
      <c r="C95" s="7">
        <v>40</v>
      </c>
      <c r="D95" s="48" t="s">
        <v>97</v>
      </c>
      <c r="E95" s="45">
        <v>3</v>
      </c>
      <c r="F95" s="164">
        <v>5</v>
      </c>
      <c r="G95" s="164">
        <v>21</v>
      </c>
      <c r="H95" s="1">
        <f t="shared" si="5"/>
        <v>120</v>
      </c>
      <c r="I95" s="1">
        <f t="shared" si="7"/>
        <v>200</v>
      </c>
      <c r="J95" s="1">
        <f t="shared" si="6"/>
        <v>840</v>
      </c>
    </row>
    <row r="96" spans="1:10" x14ac:dyDescent="0.25">
      <c r="A96" s="7">
        <v>92</v>
      </c>
      <c r="B96" s="37" t="s">
        <v>131</v>
      </c>
      <c r="C96" s="7">
        <v>40</v>
      </c>
      <c r="D96" s="48" t="s">
        <v>97</v>
      </c>
      <c r="E96" s="45">
        <v>3</v>
      </c>
      <c r="F96" s="164">
        <v>2</v>
      </c>
      <c r="G96" s="164">
        <v>21</v>
      </c>
      <c r="H96" s="1">
        <f t="shared" si="5"/>
        <v>120</v>
      </c>
      <c r="I96" s="1">
        <f t="shared" si="7"/>
        <v>80</v>
      </c>
      <c r="J96" s="1">
        <f t="shared" si="6"/>
        <v>840</v>
      </c>
    </row>
    <row r="97" spans="1:10" x14ac:dyDescent="0.25">
      <c r="A97" s="7">
        <v>93</v>
      </c>
      <c r="B97" s="37" t="s">
        <v>132</v>
      </c>
      <c r="C97" s="7">
        <v>40</v>
      </c>
      <c r="D97" s="48" t="s">
        <v>97</v>
      </c>
      <c r="E97" s="45">
        <v>3</v>
      </c>
      <c r="F97" s="164">
        <v>-2</v>
      </c>
      <c r="G97" s="164">
        <v>21</v>
      </c>
      <c r="H97" s="1">
        <f t="shared" si="5"/>
        <v>120</v>
      </c>
      <c r="I97" s="1">
        <f t="shared" si="7"/>
        <v>-80</v>
      </c>
      <c r="J97" s="1">
        <f t="shared" si="6"/>
        <v>840</v>
      </c>
    </row>
    <row r="98" spans="1:10" x14ac:dyDescent="0.25">
      <c r="A98" s="7">
        <v>94</v>
      </c>
      <c r="B98" s="37" t="s">
        <v>133</v>
      </c>
      <c r="C98" s="7">
        <v>40</v>
      </c>
      <c r="D98" s="48" t="s">
        <v>97</v>
      </c>
      <c r="E98" s="45">
        <v>3</v>
      </c>
      <c r="F98" s="164">
        <v>-5</v>
      </c>
      <c r="G98" s="164">
        <v>21</v>
      </c>
      <c r="H98" s="1">
        <f t="shared" si="5"/>
        <v>120</v>
      </c>
      <c r="I98" s="1">
        <f t="shared" si="7"/>
        <v>-200</v>
      </c>
      <c r="J98" s="1">
        <f t="shared" si="6"/>
        <v>840</v>
      </c>
    </row>
    <row r="99" spans="1:10" x14ac:dyDescent="0.25">
      <c r="A99" s="7">
        <v>95</v>
      </c>
      <c r="B99" s="37" t="s">
        <v>134</v>
      </c>
      <c r="C99" s="7">
        <v>40</v>
      </c>
      <c r="D99" s="48" t="s">
        <v>97</v>
      </c>
      <c r="E99" s="45">
        <v>3</v>
      </c>
      <c r="F99" s="164">
        <v>5</v>
      </c>
      <c r="G99" s="164">
        <v>14</v>
      </c>
      <c r="H99" s="1">
        <f t="shared" si="5"/>
        <v>120</v>
      </c>
      <c r="I99" s="1">
        <f t="shared" si="7"/>
        <v>200</v>
      </c>
      <c r="J99" s="1">
        <f t="shared" si="6"/>
        <v>560</v>
      </c>
    </row>
    <row r="100" spans="1:10" x14ac:dyDescent="0.25">
      <c r="A100" s="7">
        <v>96</v>
      </c>
      <c r="B100" s="37" t="s">
        <v>135</v>
      </c>
      <c r="C100" s="7">
        <v>40</v>
      </c>
      <c r="D100" s="48" t="s">
        <v>97</v>
      </c>
      <c r="E100" s="45">
        <v>3</v>
      </c>
      <c r="F100" s="164">
        <v>2</v>
      </c>
      <c r="G100" s="164">
        <v>14</v>
      </c>
      <c r="H100" s="1">
        <f t="shared" si="5"/>
        <v>120</v>
      </c>
      <c r="I100" s="1">
        <f t="shared" si="7"/>
        <v>80</v>
      </c>
      <c r="J100" s="1">
        <f t="shared" si="6"/>
        <v>560</v>
      </c>
    </row>
    <row r="101" spans="1:10" x14ac:dyDescent="0.25">
      <c r="A101" s="7">
        <v>97</v>
      </c>
      <c r="B101" s="37" t="s">
        <v>136</v>
      </c>
      <c r="C101" s="7">
        <v>40</v>
      </c>
      <c r="D101" s="48" t="s">
        <v>97</v>
      </c>
      <c r="E101" s="45">
        <v>3</v>
      </c>
      <c r="F101" s="164">
        <v>-2</v>
      </c>
      <c r="G101" s="164">
        <v>14</v>
      </c>
      <c r="H101" s="1">
        <f t="shared" si="5"/>
        <v>120</v>
      </c>
      <c r="I101" s="1">
        <f t="shared" si="7"/>
        <v>-80</v>
      </c>
      <c r="J101" s="1">
        <f t="shared" si="6"/>
        <v>560</v>
      </c>
    </row>
    <row r="102" spans="1:10" x14ac:dyDescent="0.25">
      <c r="A102" s="7">
        <v>98</v>
      </c>
      <c r="B102" s="37" t="s">
        <v>137</v>
      </c>
      <c r="C102" s="7">
        <v>40</v>
      </c>
      <c r="D102" s="48" t="s">
        <v>97</v>
      </c>
      <c r="E102" s="45">
        <v>3</v>
      </c>
      <c r="F102" s="164">
        <v>-5</v>
      </c>
      <c r="G102" s="164">
        <v>14</v>
      </c>
      <c r="H102" s="1">
        <f t="shared" si="5"/>
        <v>120</v>
      </c>
      <c r="I102" s="1">
        <f t="shared" si="7"/>
        <v>-200</v>
      </c>
      <c r="J102" s="1">
        <f t="shared" si="6"/>
        <v>560</v>
      </c>
    </row>
    <row r="103" spans="1:10" x14ac:dyDescent="0.25">
      <c r="A103" s="7">
        <v>99</v>
      </c>
      <c r="B103" s="37" t="s">
        <v>138</v>
      </c>
      <c r="C103" s="7">
        <v>40</v>
      </c>
      <c r="D103" s="48" t="s">
        <v>97</v>
      </c>
      <c r="E103" s="45">
        <v>3</v>
      </c>
      <c r="F103" s="164">
        <v>5</v>
      </c>
      <c r="G103" s="164">
        <v>7</v>
      </c>
      <c r="H103" s="1">
        <f t="shared" si="5"/>
        <v>120</v>
      </c>
      <c r="I103" s="1">
        <f t="shared" si="7"/>
        <v>200</v>
      </c>
      <c r="J103" s="1">
        <f t="shared" si="6"/>
        <v>280</v>
      </c>
    </row>
    <row r="104" spans="1:10" x14ac:dyDescent="0.25">
      <c r="A104" s="7">
        <v>100</v>
      </c>
      <c r="B104" s="37" t="s">
        <v>139</v>
      </c>
      <c r="C104" s="7">
        <v>40</v>
      </c>
      <c r="D104" s="48" t="s">
        <v>97</v>
      </c>
      <c r="E104" s="45">
        <v>3</v>
      </c>
      <c r="F104" s="164">
        <v>2</v>
      </c>
      <c r="G104" s="164">
        <v>7</v>
      </c>
      <c r="H104" s="1">
        <f t="shared" si="5"/>
        <v>120</v>
      </c>
      <c r="I104" s="1">
        <f t="shared" si="7"/>
        <v>80</v>
      </c>
      <c r="J104" s="1">
        <f t="shared" si="6"/>
        <v>280</v>
      </c>
    </row>
    <row r="105" spans="1:10" x14ac:dyDescent="0.25">
      <c r="A105" s="7">
        <v>101</v>
      </c>
      <c r="B105" s="37" t="s">
        <v>140</v>
      </c>
      <c r="C105" s="7">
        <v>40</v>
      </c>
      <c r="D105" s="48" t="s">
        <v>97</v>
      </c>
      <c r="E105" s="45">
        <v>3</v>
      </c>
      <c r="F105" s="164">
        <v>-2</v>
      </c>
      <c r="G105" s="164">
        <v>7</v>
      </c>
      <c r="H105" s="1">
        <f t="shared" si="5"/>
        <v>120</v>
      </c>
      <c r="I105" s="1">
        <f t="shared" si="7"/>
        <v>-80</v>
      </c>
      <c r="J105" s="1">
        <f t="shared" si="6"/>
        <v>280</v>
      </c>
    </row>
    <row r="106" spans="1:10" x14ac:dyDescent="0.25">
      <c r="A106" s="7">
        <v>102</v>
      </c>
      <c r="B106" s="37" t="s">
        <v>141</v>
      </c>
      <c r="C106" s="7">
        <v>40</v>
      </c>
      <c r="D106" s="48" t="s">
        <v>97</v>
      </c>
      <c r="E106" s="45">
        <v>3</v>
      </c>
      <c r="F106" s="164">
        <v>-5</v>
      </c>
      <c r="G106" s="164">
        <v>7</v>
      </c>
      <c r="H106" s="1">
        <f t="shared" si="5"/>
        <v>120</v>
      </c>
      <c r="I106" s="1">
        <f t="shared" si="7"/>
        <v>-200</v>
      </c>
      <c r="J106" s="1">
        <f t="shared" si="6"/>
        <v>280</v>
      </c>
    </row>
    <row r="107" spans="1:10" x14ac:dyDescent="0.25">
      <c r="A107" s="7">
        <v>103</v>
      </c>
      <c r="B107" s="34" t="s">
        <v>50</v>
      </c>
      <c r="C107" s="7">
        <v>14</v>
      </c>
      <c r="D107" s="35" t="s">
        <v>49</v>
      </c>
      <c r="E107" s="45">
        <v>9</v>
      </c>
      <c r="F107" s="163">
        <v>-2</v>
      </c>
      <c r="G107" s="163">
        <v>28</v>
      </c>
      <c r="H107" s="1">
        <f t="shared" si="5"/>
        <v>126</v>
      </c>
      <c r="I107" s="1">
        <f t="shared" si="7"/>
        <v>-28</v>
      </c>
      <c r="J107" s="1">
        <f t="shared" si="6"/>
        <v>392</v>
      </c>
    </row>
    <row r="108" spans="1:10" x14ac:dyDescent="0.25">
      <c r="A108" s="7">
        <v>104</v>
      </c>
      <c r="B108" s="34" t="s">
        <v>51</v>
      </c>
      <c r="C108" s="7">
        <v>16</v>
      </c>
      <c r="D108" s="35" t="s">
        <v>49</v>
      </c>
      <c r="E108" s="45">
        <v>6</v>
      </c>
      <c r="F108" s="163">
        <v>-5</v>
      </c>
      <c r="G108" s="163">
        <v>14</v>
      </c>
      <c r="H108" s="1">
        <f t="shared" si="5"/>
        <v>96</v>
      </c>
      <c r="I108" s="1">
        <f t="shared" si="7"/>
        <v>-80</v>
      </c>
      <c r="J108" s="1">
        <f t="shared" si="6"/>
        <v>224</v>
      </c>
    </row>
    <row r="109" spans="1:10" x14ac:dyDescent="0.25">
      <c r="A109" s="7">
        <v>105</v>
      </c>
      <c r="B109" s="34" t="s">
        <v>52</v>
      </c>
      <c r="C109" s="7">
        <v>22</v>
      </c>
      <c r="D109" s="35" t="s">
        <v>49</v>
      </c>
      <c r="E109" s="45">
        <v>6</v>
      </c>
      <c r="F109" s="163">
        <v>2</v>
      </c>
      <c r="G109" s="163">
        <v>14</v>
      </c>
      <c r="H109" s="1">
        <f t="shared" si="5"/>
        <v>132</v>
      </c>
      <c r="I109" s="1">
        <f t="shared" si="7"/>
        <v>44</v>
      </c>
      <c r="J109" s="1">
        <f t="shared" si="6"/>
        <v>308</v>
      </c>
    </row>
    <row r="110" spans="1:10" x14ac:dyDescent="0.25">
      <c r="A110" s="7">
        <v>106</v>
      </c>
      <c r="B110" s="34" t="s">
        <v>53</v>
      </c>
      <c r="C110" s="7">
        <v>15</v>
      </c>
      <c r="D110" s="35" t="s">
        <v>49</v>
      </c>
      <c r="E110" s="45">
        <v>6</v>
      </c>
      <c r="F110" s="163">
        <v>5</v>
      </c>
      <c r="G110" s="163">
        <v>21</v>
      </c>
      <c r="H110" s="1">
        <f t="shared" si="5"/>
        <v>90</v>
      </c>
      <c r="I110" s="1">
        <f t="shared" si="7"/>
        <v>75</v>
      </c>
      <c r="J110" s="1">
        <f t="shared" si="6"/>
        <v>315</v>
      </c>
    </row>
    <row r="111" spans="1:10" x14ac:dyDescent="0.25">
      <c r="A111" s="7">
        <v>107</v>
      </c>
      <c r="B111" s="34" t="s">
        <v>54</v>
      </c>
      <c r="C111" s="7">
        <v>16</v>
      </c>
      <c r="D111" s="35" t="s">
        <v>49</v>
      </c>
      <c r="E111" s="45">
        <v>6</v>
      </c>
      <c r="F111" s="163">
        <v>5</v>
      </c>
      <c r="G111" s="163">
        <v>28</v>
      </c>
      <c r="H111" s="1">
        <f t="shared" si="5"/>
        <v>96</v>
      </c>
      <c r="I111" s="1">
        <f t="shared" si="7"/>
        <v>80</v>
      </c>
      <c r="J111" s="1">
        <f t="shared" si="6"/>
        <v>448</v>
      </c>
    </row>
    <row r="112" spans="1:10" x14ac:dyDescent="0.25">
      <c r="A112" s="7">
        <v>108</v>
      </c>
      <c r="B112" s="34" t="s">
        <v>55</v>
      </c>
      <c r="C112" s="7">
        <v>18</v>
      </c>
      <c r="D112" s="35" t="s">
        <v>49</v>
      </c>
      <c r="E112" s="45">
        <v>9</v>
      </c>
      <c r="F112" s="163">
        <v>-2</v>
      </c>
      <c r="G112" s="163">
        <v>56</v>
      </c>
      <c r="H112" s="1">
        <f t="shared" si="5"/>
        <v>162</v>
      </c>
      <c r="I112" s="1">
        <f t="shared" si="7"/>
        <v>-36</v>
      </c>
      <c r="J112" s="1">
        <f t="shared" si="6"/>
        <v>1008</v>
      </c>
    </row>
    <row r="113" spans="1:10" x14ac:dyDescent="0.25">
      <c r="A113" s="7">
        <v>109</v>
      </c>
      <c r="B113" s="34" t="s">
        <v>56</v>
      </c>
      <c r="C113" s="7">
        <v>23</v>
      </c>
      <c r="D113" s="35" t="s">
        <v>49</v>
      </c>
      <c r="E113" s="45">
        <v>6</v>
      </c>
      <c r="F113" s="163">
        <v>2</v>
      </c>
      <c r="G113" s="163">
        <v>7</v>
      </c>
      <c r="H113" s="1">
        <f t="shared" si="5"/>
        <v>138</v>
      </c>
      <c r="I113" s="1">
        <f t="shared" si="7"/>
        <v>46</v>
      </c>
      <c r="J113" s="1">
        <f t="shared" si="6"/>
        <v>161</v>
      </c>
    </row>
    <row r="114" spans="1:10" x14ac:dyDescent="0.25">
      <c r="A114" s="7">
        <v>110</v>
      </c>
      <c r="B114" s="34" t="s">
        <v>57</v>
      </c>
      <c r="C114" s="7">
        <v>29</v>
      </c>
      <c r="D114" s="35" t="s">
        <v>49</v>
      </c>
      <c r="E114" s="45">
        <v>6</v>
      </c>
      <c r="F114" s="163">
        <v>-2</v>
      </c>
      <c r="G114" s="163">
        <v>21</v>
      </c>
      <c r="H114" s="1">
        <f t="shared" si="5"/>
        <v>174</v>
      </c>
      <c r="I114" s="1">
        <f t="shared" si="7"/>
        <v>-58</v>
      </c>
      <c r="J114" s="1">
        <f t="shared" si="6"/>
        <v>609</v>
      </c>
    </row>
    <row r="115" spans="1:10" x14ac:dyDescent="0.25">
      <c r="A115" s="7">
        <v>111</v>
      </c>
      <c r="B115" s="34" t="s">
        <v>106</v>
      </c>
      <c r="C115" s="7">
        <v>10</v>
      </c>
      <c r="D115" s="35" t="s">
        <v>49</v>
      </c>
      <c r="E115" s="45">
        <v>6</v>
      </c>
      <c r="F115" s="163">
        <v>5</v>
      </c>
      <c r="G115" s="163">
        <v>42</v>
      </c>
      <c r="H115" s="1">
        <f t="shared" si="5"/>
        <v>60</v>
      </c>
      <c r="I115" s="1">
        <f t="shared" si="7"/>
        <v>50</v>
      </c>
      <c r="J115" s="1">
        <f t="shared" si="6"/>
        <v>420</v>
      </c>
    </row>
    <row r="116" spans="1:10" x14ac:dyDescent="0.25">
      <c r="A116" s="7">
        <v>112</v>
      </c>
      <c r="B116" s="34" t="s">
        <v>107</v>
      </c>
      <c r="C116" s="7">
        <v>15</v>
      </c>
      <c r="D116" s="35" t="s">
        <v>49</v>
      </c>
      <c r="E116" s="45">
        <v>6</v>
      </c>
      <c r="F116" s="163">
        <v>-5</v>
      </c>
      <c r="G116" s="163">
        <v>21</v>
      </c>
      <c r="H116" s="1">
        <f t="shared" si="5"/>
        <v>90</v>
      </c>
      <c r="I116" s="1">
        <f t="shared" si="7"/>
        <v>-75</v>
      </c>
      <c r="J116" s="1">
        <f t="shared" si="6"/>
        <v>315</v>
      </c>
    </row>
    <row r="117" spans="1:10" x14ac:dyDescent="0.25">
      <c r="A117" s="7">
        <v>113</v>
      </c>
      <c r="B117" s="34" t="s">
        <v>108</v>
      </c>
      <c r="C117" s="7">
        <v>24</v>
      </c>
      <c r="D117" s="35" t="s">
        <v>49</v>
      </c>
      <c r="E117" s="45">
        <v>6</v>
      </c>
      <c r="F117" s="163">
        <v>2</v>
      </c>
      <c r="G117" s="163">
        <v>21</v>
      </c>
      <c r="H117" s="1">
        <f t="shared" si="5"/>
        <v>144</v>
      </c>
      <c r="I117" s="1">
        <f t="shared" si="7"/>
        <v>48</v>
      </c>
      <c r="J117" s="1">
        <f t="shared" si="6"/>
        <v>504</v>
      </c>
    </row>
    <row r="118" spans="1:10" x14ac:dyDescent="0.25">
      <c r="A118" s="7">
        <v>114</v>
      </c>
      <c r="B118" s="34" t="s">
        <v>109</v>
      </c>
      <c r="C118" s="7">
        <v>20</v>
      </c>
      <c r="D118" s="35" t="s">
        <v>49</v>
      </c>
      <c r="E118" s="45">
        <v>6</v>
      </c>
      <c r="F118" s="163">
        <v>2</v>
      </c>
      <c r="G118" s="163">
        <v>7</v>
      </c>
      <c r="H118" s="1">
        <f t="shared" si="5"/>
        <v>120</v>
      </c>
      <c r="I118" s="1">
        <f t="shared" si="7"/>
        <v>40</v>
      </c>
      <c r="J118" s="1">
        <f t="shared" si="6"/>
        <v>140</v>
      </c>
    </row>
    <row r="119" spans="1:10" x14ac:dyDescent="0.25">
      <c r="A119" s="7">
        <v>115</v>
      </c>
      <c r="B119" s="34" t="s">
        <v>110</v>
      </c>
      <c r="C119" s="7">
        <v>33</v>
      </c>
      <c r="D119" s="35" t="s">
        <v>49</v>
      </c>
      <c r="E119" s="45">
        <v>6</v>
      </c>
      <c r="F119" s="163">
        <v>2</v>
      </c>
      <c r="G119" s="163">
        <v>14</v>
      </c>
      <c r="H119" s="1">
        <f t="shared" si="5"/>
        <v>198</v>
      </c>
      <c r="I119" s="1">
        <f t="shared" si="7"/>
        <v>66</v>
      </c>
      <c r="J119" s="1">
        <f t="shared" si="6"/>
        <v>462</v>
      </c>
    </row>
    <row r="120" spans="1:10" x14ac:dyDescent="0.25">
      <c r="A120" s="7">
        <v>116</v>
      </c>
      <c r="B120" s="34" t="s">
        <v>111</v>
      </c>
      <c r="C120" s="7">
        <v>15</v>
      </c>
      <c r="D120" s="35" t="s">
        <v>49</v>
      </c>
      <c r="E120" s="45">
        <v>9</v>
      </c>
      <c r="F120" s="163">
        <v>5</v>
      </c>
      <c r="G120" s="163">
        <v>56</v>
      </c>
      <c r="H120" s="1">
        <f t="shared" si="5"/>
        <v>135</v>
      </c>
      <c r="I120" s="1">
        <f t="shared" si="7"/>
        <v>75</v>
      </c>
      <c r="J120" s="1">
        <f t="shared" si="6"/>
        <v>840</v>
      </c>
    </row>
    <row r="121" spans="1:10" x14ac:dyDescent="0.25">
      <c r="A121" s="7">
        <v>117</v>
      </c>
      <c r="B121" s="34" t="s">
        <v>112</v>
      </c>
      <c r="C121" s="7">
        <v>27</v>
      </c>
      <c r="D121" s="35" t="s">
        <v>49</v>
      </c>
      <c r="E121" s="45">
        <v>6</v>
      </c>
      <c r="F121" s="163">
        <v>-2</v>
      </c>
      <c r="G121" s="163">
        <v>14</v>
      </c>
      <c r="H121" s="1">
        <f t="shared" si="5"/>
        <v>162</v>
      </c>
      <c r="I121" s="1">
        <f t="shared" si="7"/>
        <v>-54</v>
      </c>
      <c r="J121" s="1">
        <f t="shared" si="6"/>
        <v>378</v>
      </c>
    </row>
    <row r="122" spans="1:10" x14ac:dyDescent="0.25">
      <c r="A122" s="7">
        <v>118</v>
      </c>
      <c r="B122" s="34" t="s">
        <v>113</v>
      </c>
      <c r="C122" s="7">
        <v>20</v>
      </c>
      <c r="D122" s="35" t="s">
        <v>49</v>
      </c>
      <c r="E122" s="45">
        <v>6</v>
      </c>
      <c r="F122" s="163">
        <v>5</v>
      </c>
      <c r="G122" s="163">
        <v>35</v>
      </c>
      <c r="H122" s="1">
        <f t="shared" si="5"/>
        <v>120</v>
      </c>
      <c r="I122" s="1">
        <f t="shared" si="7"/>
        <v>100</v>
      </c>
      <c r="J122" s="1">
        <f t="shared" si="6"/>
        <v>700</v>
      </c>
    </row>
    <row r="123" spans="1:10" x14ac:dyDescent="0.25">
      <c r="A123" s="32">
        <v>119</v>
      </c>
      <c r="B123" s="34" t="s">
        <v>184</v>
      </c>
      <c r="C123" s="32">
        <v>22</v>
      </c>
      <c r="D123" s="35" t="s">
        <v>49</v>
      </c>
      <c r="E123" s="45">
        <v>6</v>
      </c>
      <c r="F123" s="163">
        <v>-5</v>
      </c>
      <c r="G123" s="163">
        <v>28</v>
      </c>
      <c r="H123" s="1">
        <f t="shared" si="5"/>
        <v>132</v>
      </c>
      <c r="I123" s="1">
        <f t="shared" si="7"/>
        <v>-110</v>
      </c>
      <c r="J123" s="1">
        <f t="shared" si="6"/>
        <v>616</v>
      </c>
    </row>
    <row r="124" spans="1:10" x14ac:dyDescent="0.25">
      <c r="A124" s="32">
        <v>120</v>
      </c>
      <c r="B124" s="34" t="s">
        <v>185</v>
      </c>
      <c r="C124" s="31">
        <v>20</v>
      </c>
      <c r="D124" s="35" t="s">
        <v>49</v>
      </c>
      <c r="E124" s="45">
        <v>6</v>
      </c>
      <c r="F124" s="163">
        <v>-5</v>
      </c>
      <c r="G124" s="163">
        <v>35</v>
      </c>
      <c r="H124" s="1">
        <f t="shared" si="5"/>
        <v>120</v>
      </c>
      <c r="I124" s="1">
        <f t="shared" si="7"/>
        <v>-100</v>
      </c>
      <c r="J124" s="1">
        <f t="shared" si="6"/>
        <v>700</v>
      </c>
    </row>
    <row r="125" spans="1:10" x14ac:dyDescent="0.25">
      <c r="E125" s="75"/>
      <c r="H125" s="39"/>
    </row>
  </sheetData>
  <autoFilter ref="B1:J124"/>
  <mergeCells count="1">
    <mergeCell ref="L16:O16"/>
  </mergeCells>
  <pageMargins left="0.7" right="0.7" top="0.75" bottom="0.75" header="0.3" footer="0.3"/>
  <pageSetup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5"/>
  <sheetViews>
    <sheetView zoomScale="70" zoomScaleNormal="70" workbookViewId="0">
      <selection activeCell="X20" sqref="X20"/>
    </sheetView>
  </sheetViews>
  <sheetFormatPr baseColWidth="10" defaultColWidth="11.42578125" defaultRowHeight="15" x14ac:dyDescent="0.25"/>
  <cols>
    <col min="1" max="1" width="5.42578125" customWidth="1"/>
    <col min="2" max="2" width="13.85546875" customWidth="1"/>
    <col min="3" max="3" width="8.28515625" customWidth="1"/>
    <col min="4" max="4" width="10.7109375" customWidth="1"/>
    <col min="6" max="10" width="8.28515625" customWidth="1"/>
  </cols>
  <sheetData>
    <row r="1" spans="1:22" x14ac:dyDescent="0.25">
      <c r="B1" s="42"/>
      <c r="C1" s="42" t="s">
        <v>0</v>
      </c>
      <c r="D1" s="42" t="s">
        <v>46</v>
      </c>
      <c r="E1" s="42" t="s">
        <v>5</v>
      </c>
      <c r="F1" s="42" t="s">
        <v>3</v>
      </c>
      <c r="G1" s="42" t="s">
        <v>4</v>
      </c>
      <c r="H1" s="42" t="s">
        <v>7</v>
      </c>
      <c r="I1" s="42" t="s">
        <v>2</v>
      </c>
      <c r="J1" s="42" t="s">
        <v>6</v>
      </c>
    </row>
    <row r="2" spans="1:22" ht="15.75" thickBot="1" x14ac:dyDescent="0.3">
      <c r="B2" s="43" t="s">
        <v>163</v>
      </c>
      <c r="C2" s="42">
        <f>SUM(C3:C122)</f>
        <v>6617</v>
      </c>
      <c r="D2" s="42"/>
      <c r="E2" s="42"/>
      <c r="F2" s="42"/>
      <c r="G2" s="42"/>
      <c r="H2" s="42">
        <f>SUM(H3:H124)</f>
        <v>40531</v>
      </c>
      <c r="I2" s="42">
        <f>SUM(I3:I124)</f>
        <v>-52</v>
      </c>
      <c r="J2" s="42">
        <f>SUM(J3:J124)</f>
        <v>254618</v>
      </c>
    </row>
    <row r="3" spans="1:22" x14ac:dyDescent="0.25">
      <c r="B3" s="40" t="s">
        <v>1</v>
      </c>
      <c r="C3" s="40">
        <v>4200</v>
      </c>
      <c r="D3" s="40"/>
      <c r="E3">
        <v>6</v>
      </c>
      <c r="F3" s="40"/>
      <c r="G3" s="40">
        <v>44</v>
      </c>
      <c r="H3" s="40">
        <v>25200</v>
      </c>
      <c r="I3" s="40">
        <v>0</v>
      </c>
      <c r="J3" s="40">
        <v>184800</v>
      </c>
      <c r="L3" s="105" t="s">
        <v>187</v>
      </c>
      <c r="M3" s="106" t="s">
        <v>188</v>
      </c>
      <c r="N3" s="107" t="s">
        <v>189</v>
      </c>
      <c r="P3" t="s">
        <v>161</v>
      </c>
      <c r="Q3">
        <v>2</v>
      </c>
      <c r="R3" t="s">
        <v>153</v>
      </c>
    </row>
    <row r="4" spans="1:22" ht="18" thickBot="1" x14ac:dyDescent="0.35">
      <c r="A4" t="s">
        <v>171</v>
      </c>
      <c r="B4" s="171" t="s">
        <v>155</v>
      </c>
      <c r="C4" s="167">
        <f>20</f>
        <v>20</v>
      </c>
      <c r="D4" s="171"/>
      <c r="E4" s="44">
        <v>3</v>
      </c>
      <c r="F4">
        <v>0</v>
      </c>
      <c r="G4">
        <v>0</v>
      </c>
      <c r="H4" s="171">
        <f t="shared" ref="H4:H67" si="0">C4*E4</f>
        <v>60</v>
      </c>
      <c r="I4" s="171">
        <f>C4*F4</f>
        <v>0</v>
      </c>
      <c r="J4" s="171">
        <f>C4*G4</f>
        <v>0</v>
      </c>
      <c r="K4" s="41"/>
      <c r="L4" s="108">
        <f>H2/C2</f>
        <v>6.1252833610397461</v>
      </c>
      <c r="M4" s="109">
        <f>I2/C2</f>
        <v>-7.8585461689587421E-3</v>
      </c>
      <c r="N4" s="110">
        <f>J2/C2</f>
        <v>38.479371316306484</v>
      </c>
      <c r="P4" t="s">
        <v>162</v>
      </c>
      <c r="Q4">
        <v>4</v>
      </c>
      <c r="R4" t="s">
        <v>153</v>
      </c>
    </row>
    <row r="5" spans="1:22" x14ac:dyDescent="0.25">
      <c r="A5" s="165">
        <v>1</v>
      </c>
      <c r="B5" s="193" t="s">
        <v>8</v>
      </c>
      <c r="C5" s="214">
        <v>0</v>
      </c>
      <c r="D5" s="178" t="s">
        <v>47</v>
      </c>
      <c r="E5" s="179">
        <v>16</v>
      </c>
      <c r="F5" s="180">
        <v>5</v>
      </c>
      <c r="G5" s="180">
        <v>42</v>
      </c>
      <c r="H5" s="181">
        <f t="shared" si="0"/>
        <v>0</v>
      </c>
      <c r="I5" s="181">
        <f>C5*F5</f>
        <v>0</v>
      </c>
      <c r="J5" s="182">
        <f t="shared" ref="J5:J68" si="1">C5*G5</f>
        <v>0</v>
      </c>
      <c r="L5" s="111"/>
      <c r="M5" s="109"/>
      <c r="N5" s="112"/>
      <c r="P5" t="s">
        <v>156</v>
      </c>
      <c r="Q5">
        <v>20</v>
      </c>
      <c r="R5" t="s">
        <v>151</v>
      </c>
      <c r="T5" t="s">
        <v>159</v>
      </c>
      <c r="U5" t="s">
        <v>207</v>
      </c>
    </row>
    <row r="6" spans="1:22" x14ac:dyDescent="0.25">
      <c r="A6" s="165">
        <v>2</v>
      </c>
      <c r="B6" s="194" t="s">
        <v>9</v>
      </c>
      <c r="C6" s="215">
        <v>0</v>
      </c>
      <c r="D6" s="36" t="s">
        <v>47</v>
      </c>
      <c r="E6" s="45">
        <v>16</v>
      </c>
      <c r="F6" s="163">
        <v>-5</v>
      </c>
      <c r="G6" s="163">
        <v>42</v>
      </c>
      <c r="H6" s="1">
        <f t="shared" si="0"/>
        <v>0</v>
      </c>
      <c r="I6" s="1">
        <f t="shared" ref="I6:I69" si="2">C6*F6</f>
        <v>0</v>
      </c>
      <c r="J6" s="184">
        <f t="shared" si="1"/>
        <v>0</v>
      </c>
      <c r="L6" s="111" t="s">
        <v>190</v>
      </c>
      <c r="M6" s="109"/>
      <c r="N6" s="112" t="s">
        <v>191</v>
      </c>
      <c r="P6" t="s">
        <v>159</v>
      </c>
      <c r="Q6">
        <v>6</v>
      </c>
      <c r="R6" t="s">
        <v>152</v>
      </c>
      <c r="T6" t="s">
        <v>208</v>
      </c>
      <c r="U6" t="s">
        <v>209</v>
      </c>
    </row>
    <row r="7" spans="1:22" x14ac:dyDescent="0.25">
      <c r="A7" s="165">
        <v>3</v>
      </c>
      <c r="B7" s="194" t="s">
        <v>10</v>
      </c>
      <c r="C7" s="215">
        <v>0</v>
      </c>
      <c r="D7" s="36" t="s">
        <v>47</v>
      </c>
      <c r="E7" s="45">
        <v>16</v>
      </c>
      <c r="F7" s="163">
        <v>2</v>
      </c>
      <c r="G7" s="163">
        <v>42</v>
      </c>
      <c r="H7" s="1">
        <f t="shared" si="0"/>
        <v>0</v>
      </c>
      <c r="I7" s="1">
        <f t="shared" si="2"/>
        <v>0</v>
      </c>
      <c r="J7" s="184">
        <f t="shared" si="1"/>
        <v>0</v>
      </c>
      <c r="L7" s="111">
        <f>C2/200</f>
        <v>33.085000000000001</v>
      </c>
      <c r="M7" s="109"/>
      <c r="N7" s="112">
        <v>4.5</v>
      </c>
      <c r="P7" t="s">
        <v>164</v>
      </c>
      <c r="Q7">
        <v>38</v>
      </c>
      <c r="R7" t="s">
        <v>153</v>
      </c>
      <c r="T7" t="s">
        <v>210</v>
      </c>
      <c r="U7" t="s">
        <v>211</v>
      </c>
    </row>
    <row r="8" spans="1:22" ht="15.75" thickBot="1" x14ac:dyDescent="0.3">
      <c r="A8" s="165">
        <v>4</v>
      </c>
      <c r="B8" s="194" t="s">
        <v>11</v>
      </c>
      <c r="C8" s="215">
        <v>0</v>
      </c>
      <c r="D8" s="36" t="s">
        <v>47</v>
      </c>
      <c r="E8" s="45">
        <v>16</v>
      </c>
      <c r="F8" s="163">
        <v>-2</v>
      </c>
      <c r="G8" s="163">
        <v>42</v>
      </c>
      <c r="H8" s="1">
        <f t="shared" si="0"/>
        <v>0</v>
      </c>
      <c r="I8" s="1">
        <f t="shared" si="2"/>
        <v>0</v>
      </c>
      <c r="J8" s="184">
        <f t="shared" si="1"/>
        <v>0</v>
      </c>
      <c r="L8" s="234"/>
      <c r="M8" s="109"/>
      <c r="N8" s="112"/>
      <c r="P8" t="s">
        <v>165</v>
      </c>
      <c r="Q8">
        <v>44</v>
      </c>
      <c r="R8" t="s">
        <v>152</v>
      </c>
      <c r="T8" t="s">
        <v>212</v>
      </c>
      <c r="U8">
        <v>4200</v>
      </c>
    </row>
    <row r="9" spans="1:22" x14ac:dyDescent="0.25">
      <c r="A9" s="165">
        <v>5</v>
      </c>
      <c r="B9" s="194" t="s">
        <v>12</v>
      </c>
      <c r="C9" s="215">
        <v>0</v>
      </c>
      <c r="D9" s="50" t="s">
        <v>48</v>
      </c>
      <c r="E9" s="45">
        <v>16</v>
      </c>
      <c r="F9" s="163">
        <v>2</v>
      </c>
      <c r="G9" s="163">
        <v>35</v>
      </c>
      <c r="H9" s="1">
        <f t="shared" si="0"/>
        <v>0</v>
      </c>
      <c r="I9" s="1">
        <f t="shared" si="2"/>
        <v>0</v>
      </c>
      <c r="J9" s="184">
        <f t="shared" si="1"/>
        <v>0</v>
      </c>
      <c r="L9" s="235" t="s">
        <v>192</v>
      </c>
      <c r="M9" s="230" t="s">
        <v>193</v>
      </c>
      <c r="N9" s="231" t="s">
        <v>194</v>
      </c>
    </row>
    <row r="10" spans="1:22" ht="15.75" thickBot="1" x14ac:dyDescent="0.3">
      <c r="A10" s="165">
        <v>6</v>
      </c>
      <c r="B10" s="194" t="s">
        <v>13</v>
      </c>
      <c r="C10" s="215">
        <v>0</v>
      </c>
      <c r="D10" s="50" t="s">
        <v>48</v>
      </c>
      <c r="E10" s="45">
        <v>16</v>
      </c>
      <c r="F10" s="163">
        <v>-2</v>
      </c>
      <c r="G10" s="163">
        <v>35</v>
      </c>
      <c r="H10" s="1">
        <f t="shared" si="0"/>
        <v>0</v>
      </c>
      <c r="I10" s="1">
        <f t="shared" si="2"/>
        <v>0</v>
      </c>
      <c r="J10" s="184">
        <f t="shared" si="1"/>
        <v>0</v>
      </c>
      <c r="L10" s="114">
        <v>7.65</v>
      </c>
      <c r="M10" s="113">
        <f>L10-L4</f>
        <v>1.5247166389602542</v>
      </c>
      <c r="N10" s="115">
        <f>J2/C2</f>
        <v>38.479371316306484</v>
      </c>
      <c r="Q10" s="233" t="s">
        <v>214</v>
      </c>
    </row>
    <row r="11" spans="1:22" x14ac:dyDescent="0.25">
      <c r="A11" s="165">
        <v>7</v>
      </c>
      <c r="B11" s="194" t="s">
        <v>14</v>
      </c>
      <c r="C11" s="215">
        <v>0</v>
      </c>
      <c r="D11" s="50" t="s">
        <v>48</v>
      </c>
      <c r="E11" s="45">
        <v>13</v>
      </c>
      <c r="F11" s="163">
        <v>-2</v>
      </c>
      <c r="G11" s="163">
        <v>35</v>
      </c>
      <c r="H11" s="1">
        <f t="shared" si="0"/>
        <v>0</v>
      </c>
      <c r="I11" s="1">
        <f t="shared" si="2"/>
        <v>0</v>
      </c>
      <c r="J11" s="184">
        <f t="shared" si="1"/>
        <v>0</v>
      </c>
      <c r="Q11" s="232">
        <f>30.5*0.25</f>
        <v>7.625</v>
      </c>
    </row>
    <row r="12" spans="1:22" x14ac:dyDescent="0.25">
      <c r="A12" s="165">
        <v>8</v>
      </c>
      <c r="B12" s="194" t="s">
        <v>15</v>
      </c>
      <c r="C12" s="215">
        <v>0</v>
      </c>
      <c r="D12" s="50" t="s">
        <v>48</v>
      </c>
      <c r="E12" s="45">
        <v>16</v>
      </c>
      <c r="F12" s="163">
        <v>2</v>
      </c>
      <c r="G12" s="163">
        <v>35</v>
      </c>
      <c r="H12" s="1">
        <f t="shared" si="0"/>
        <v>0</v>
      </c>
      <c r="I12" s="1">
        <f t="shared" si="2"/>
        <v>0</v>
      </c>
      <c r="J12" s="184">
        <f t="shared" si="1"/>
        <v>0</v>
      </c>
      <c r="L12" t="s">
        <v>195</v>
      </c>
    </row>
    <row r="13" spans="1:22" x14ac:dyDescent="0.25">
      <c r="A13" s="165">
        <v>9</v>
      </c>
      <c r="B13" s="194" t="s">
        <v>16</v>
      </c>
      <c r="C13" s="215">
        <v>0</v>
      </c>
      <c r="D13" s="50" t="s">
        <v>48</v>
      </c>
      <c r="E13" s="45">
        <v>16</v>
      </c>
      <c r="F13" s="163">
        <v>-5</v>
      </c>
      <c r="G13" s="163">
        <v>49</v>
      </c>
      <c r="H13" s="1">
        <f t="shared" si="0"/>
        <v>0</v>
      </c>
      <c r="I13" s="1">
        <f t="shared" si="2"/>
        <v>0</v>
      </c>
      <c r="J13" s="184">
        <f t="shared" si="1"/>
        <v>0</v>
      </c>
      <c r="L13" t="s">
        <v>196</v>
      </c>
    </row>
    <row r="14" spans="1:22" x14ac:dyDescent="0.25">
      <c r="A14" s="165">
        <v>10</v>
      </c>
      <c r="B14" s="194" t="s">
        <v>17</v>
      </c>
      <c r="C14" s="215">
        <v>0</v>
      </c>
      <c r="D14" s="50" t="s">
        <v>48</v>
      </c>
      <c r="E14" s="45">
        <v>13</v>
      </c>
      <c r="F14" s="163">
        <v>5</v>
      </c>
      <c r="G14" s="163">
        <v>35</v>
      </c>
      <c r="H14" s="1">
        <f t="shared" si="0"/>
        <v>0</v>
      </c>
      <c r="I14" s="1">
        <f t="shared" si="2"/>
        <v>0</v>
      </c>
      <c r="J14" s="184">
        <f t="shared" si="1"/>
        <v>0</v>
      </c>
    </row>
    <row r="15" spans="1:22" x14ac:dyDescent="0.25">
      <c r="A15" s="165">
        <v>11</v>
      </c>
      <c r="B15" s="194" t="s">
        <v>18</v>
      </c>
      <c r="C15" s="215">
        <v>0</v>
      </c>
      <c r="D15" s="50" t="s">
        <v>48</v>
      </c>
      <c r="E15" s="45">
        <v>13</v>
      </c>
      <c r="F15" s="163">
        <v>-2</v>
      </c>
      <c r="G15" s="163">
        <v>49</v>
      </c>
      <c r="H15" s="1">
        <f t="shared" si="0"/>
        <v>0</v>
      </c>
      <c r="I15" s="1">
        <f t="shared" si="2"/>
        <v>0</v>
      </c>
      <c r="J15" s="184">
        <f t="shared" si="1"/>
        <v>0</v>
      </c>
    </row>
    <row r="16" spans="1:22" ht="19.5" thickBot="1" x14ac:dyDescent="0.35">
      <c r="A16" s="165">
        <v>12</v>
      </c>
      <c r="B16" s="194" t="s">
        <v>19</v>
      </c>
      <c r="C16" s="215">
        <v>0</v>
      </c>
      <c r="D16" s="50" t="s">
        <v>48</v>
      </c>
      <c r="E16" s="45">
        <v>16</v>
      </c>
      <c r="F16" s="163">
        <v>5</v>
      </c>
      <c r="G16" s="163">
        <v>49</v>
      </c>
      <c r="H16" s="1">
        <f t="shared" si="0"/>
        <v>0</v>
      </c>
      <c r="I16" s="1">
        <f t="shared" si="2"/>
        <v>0</v>
      </c>
      <c r="J16" s="184">
        <f t="shared" si="1"/>
        <v>0</v>
      </c>
      <c r="L16" s="245" t="s">
        <v>200</v>
      </c>
      <c r="M16" s="245"/>
      <c r="N16" s="245"/>
      <c r="O16" s="245"/>
      <c r="P16" s="73"/>
      <c r="Q16" s="73"/>
      <c r="R16" s="73"/>
      <c r="S16" s="73"/>
      <c r="T16" s="73"/>
      <c r="U16" s="73"/>
      <c r="V16" s="73"/>
    </row>
    <row r="17" spans="1:22" ht="15.75" thickBot="1" x14ac:dyDescent="0.3">
      <c r="A17" s="165">
        <v>13</v>
      </c>
      <c r="B17" s="194" t="s">
        <v>88</v>
      </c>
      <c r="C17" s="215">
        <v>0</v>
      </c>
      <c r="D17" s="50" t="s">
        <v>48</v>
      </c>
      <c r="E17" s="45">
        <v>16</v>
      </c>
      <c r="F17" s="163">
        <v>2</v>
      </c>
      <c r="G17" s="163">
        <v>49</v>
      </c>
      <c r="H17" s="1">
        <f t="shared" si="0"/>
        <v>0</v>
      </c>
      <c r="I17" s="1">
        <f t="shared" si="2"/>
        <v>0</v>
      </c>
      <c r="J17" s="184">
        <f t="shared" si="1"/>
        <v>0</v>
      </c>
      <c r="L17" s="129"/>
      <c r="M17" s="136" t="s">
        <v>59</v>
      </c>
      <c r="N17" s="130" t="s">
        <v>60</v>
      </c>
      <c r="O17" s="130" t="s">
        <v>61</v>
      </c>
      <c r="P17" s="130" t="s">
        <v>62</v>
      </c>
      <c r="Q17" s="130" t="s">
        <v>63</v>
      </c>
      <c r="R17" s="130" t="s">
        <v>71</v>
      </c>
      <c r="S17" s="130" t="s">
        <v>72</v>
      </c>
      <c r="T17" s="137" t="s">
        <v>73</v>
      </c>
      <c r="U17" s="129" t="s">
        <v>197</v>
      </c>
      <c r="V17" s="104"/>
    </row>
    <row r="18" spans="1:22" ht="15.75" thickBot="1" x14ac:dyDescent="0.3">
      <c r="A18" s="165">
        <v>14</v>
      </c>
      <c r="B18" s="195" t="s">
        <v>89</v>
      </c>
      <c r="C18" s="216">
        <v>0</v>
      </c>
      <c r="D18" s="196" t="s">
        <v>48</v>
      </c>
      <c r="E18" s="188">
        <v>13</v>
      </c>
      <c r="F18" s="189">
        <v>-5</v>
      </c>
      <c r="G18" s="189">
        <v>35</v>
      </c>
      <c r="H18" s="190">
        <f t="shared" si="0"/>
        <v>0</v>
      </c>
      <c r="I18" s="190">
        <f t="shared" si="2"/>
        <v>0</v>
      </c>
      <c r="J18" s="191">
        <f t="shared" si="1"/>
        <v>0</v>
      </c>
      <c r="L18" s="131">
        <v>-5</v>
      </c>
      <c r="M18" s="29">
        <f>SUMIFS($C$5:$C$124,$F$5:$F$124,$L18,$G$5:$G$124,M$23)</f>
        <v>65</v>
      </c>
      <c r="N18" s="29">
        <f t="shared" ref="N18:T18" si="3">SUMIFS($C$5:$C$124,$F$5:$F$124,$L18,$G$5:$G$124,N$23)</f>
        <v>59</v>
      </c>
      <c r="O18" s="29">
        <f t="shared" si="3"/>
        <v>55</v>
      </c>
      <c r="P18" s="29">
        <f t="shared" si="3"/>
        <v>60</v>
      </c>
      <c r="Q18" s="29">
        <f t="shared" si="3"/>
        <v>62</v>
      </c>
      <c r="R18" s="29">
        <f t="shared" si="3"/>
        <v>55</v>
      </c>
      <c r="S18" s="29">
        <f t="shared" si="3"/>
        <v>108</v>
      </c>
      <c r="T18" s="29">
        <f t="shared" si="3"/>
        <v>114</v>
      </c>
      <c r="U18" s="125">
        <f>SUM(M18:T18)</f>
        <v>578</v>
      </c>
      <c r="V18" s="104"/>
    </row>
    <row r="19" spans="1:22" x14ac:dyDescent="0.25">
      <c r="A19" s="7">
        <v>15</v>
      </c>
      <c r="B19" s="192" t="s">
        <v>90</v>
      </c>
      <c r="C19" s="173">
        <v>26</v>
      </c>
      <c r="D19" s="172" t="s">
        <v>49</v>
      </c>
      <c r="E19" s="175">
        <v>6</v>
      </c>
      <c r="F19" s="176">
        <v>2</v>
      </c>
      <c r="G19" s="176">
        <v>42</v>
      </c>
      <c r="H19" s="40">
        <f t="shared" si="0"/>
        <v>156</v>
      </c>
      <c r="I19" s="40">
        <f t="shared" si="2"/>
        <v>52</v>
      </c>
      <c r="J19" s="40">
        <f t="shared" si="1"/>
        <v>1092</v>
      </c>
      <c r="L19" s="132">
        <v>-2</v>
      </c>
      <c r="M19" s="29">
        <f t="shared" ref="M19:T21" si="4">SUMIFS($C$5:$C$124,$F$5:$F$124,$L19,$G$5:$G$124,M$23)</f>
        <v>110</v>
      </c>
      <c r="N19" s="29">
        <f t="shared" si="4"/>
        <v>55</v>
      </c>
      <c r="O19" s="29">
        <f t="shared" si="4"/>
        <v>65</v>
      </c>
      <c r="P19" s="29">
        <f t="shared" si="4"/>
        <v>59</v>
      </c>
      <c r="Q19" s="29">
        <f t="shared" si="4"/>
        <v>72</v>
      </c>
      <c r="R19" s="29">
        <f t="shared" si="4"/>
        <v>69</v>
      </c>
      <c r="S19" s="29">
        <f t="shared" si="4"/>
        <v>119</v>
      </c>
      <c r="T19" s="29">
        <f t="shared" si="4"/>
        <v>92</v>
      </c>
      <c r="U19" s="126">
        <f>SUM(M19:T19)</f>
        <v>641</v>
      </c>
      <c r="V19" s="104"/>
    </row>
    <row r="20" spans="1:22" x14ac:dyDescent="0.25">
      <c r="A20" s="7">
        <v>16</v>
      </c>
      <c r="B20" s="33" t="s">
        <v>91</v>
      </c>
      <c r="C20" s="7">
        <v>15</v>
      </c>
      <c r="D20" s="35" t="s">
        <v>49</v>
      </c>
      <c r="E20" s="45">
        <v>6</v>
      </c>
      <c r="F20" s="163">
        <v>-5</v>
      </c>
      <c r="G20" s="163">
        <v>42</v>
      </c>
      <c r="H20" s="1">
        <f t="shared" si="0"/>
        <v>90</v>
      </c>
      <c r="I20" s="1">
        <f t="shared" si="2"/>
        <v>-75</v>
      </c>
      <c r="J20" s="1">
        <f t="shared" si="1"/>
        <v>630</v>
      </c>
      <c r="L20" s="132">
        <v>2</v>
      </c>
      <c r="M20" s="29">
        <f t="shared" si="4"/>
        <v>70</v>
      </c>
      <c r="N20" s="29">
        <f t="shared" si="4"/>
        <v>74</v>
      </c>
      <c r="O20" s="29">
        <f t="shared" si="4"/>
        <v>66</v>
      </c>
      <c r="P20" s="29">
        <f t="shared" si="4"/>
        <v>64</v>
      </c>
      <c r="Q20" s="29">
        <f t="shared" si="4"/>
        <v>40</v>
      </c>
      <c r="R20" s="29">
        <f t="shared" si="4"/>
        <v>64</v>
      </c>
      <c r="S20" s="29">
        <f t="shared" si="4"/>
        <v>147</v>
      </c>
      <c r="T20" s="29">
        <f t="shared" si="4"/>
        <v>135</v>
      </c>
      <c r="U20" s="127">
        <f>SUM(M20:T20)</f>
        <v>660</v>
      </c>
      <c r="V20" s="104"/>
    </row>
    <row r="21" spans="1:22" ht="15.75" thickBot="1" x14ac:dyDescent="0.3">
      <c r="A21" s="7">
        <v>17</v>
      </c>
      <c r="B21" s="33" t="s">
        <v>92</v>
      </c>
      <c r="C21" s="7">
        <v>18</v>
      </c>
      <c r="D21" s="35" t="s">
        <v>49</v>
      </c>
      <c r="E21" s="45">
        <v>6</v>
      </c>
      <c r="F21" s="163">
        <v>-2</v>
      </c>
      <c r="G21" s="163">
        <v>28</v>
      </c>
      <c r="H21" s="1">
        <f t="shared" si="0"/>
        <v>108</v>
      </c>
      <c r="I21" s="1">
        <f t="shared" si="2"/>
        <v>-36</v>
      </c>
      <c r="J21" s="1">
        <f t="shared" si="1"/>
        <v>504</v>
      </c>
      <c r="L21" s="133">
        <v>5</v>
      </c>
      <c r="M21" s="29">
        <f t="shared" si="4"/>
        <v>76</v>
      </c>
      <c r="N21" s="29">
        <f t="shared" si="4"/>
        <v>61</v>
      </c>
      <c r="O21" s="29">
        <f t="shared" si="4"/>
        <v>50</v>
      </c>
      <c r="P21" s="29">
        <f t="shared" si="4"/>
        <v>60</v>
      </c>
      <c r="Q21" s="29">
        <f t="shared" si="4"/>
        <v>56</v>
      </c>
      <c r="R21" s="29">
        <f t="shared" si="4"/>
        <v>55</v>
      </c>
      <c r="S21" s="29">
        <f t="shared" si="4"/>
        <v>92</v>
      </c>
      <c r="T21" s="29">
        <f t="shared" si="4"/>
        <v>110</v>
      </c>
      <c r="U21" s="128">
        <f>SUM(M21:T21)</f>
        <v>560</v>
      </c>
      <c r="V21" s="104"/>
    </row>
    <row r="22" spans="1:22" x14ac:dyDescent="0.25">
      <c r="A22" s="7">
        <v>18</v>
      </c>
      <c r="B22" s="33" t="s">
        <v>93</v>
      </c>
      <c r="C22" s="7">
        <v>19</v>
      </c>
      <c r="D22" s="35" t="s">
        <v>49</v>
      </c>
      <c r="E22" s="45">
        <v>6</v>
      </c>
      <c r="F22" s="163">
        <v>-2</v>
      </c>
      <c r="G22" s="163">
        <v>35</v>
      </c>
      <c r="H22" s="1">
        <f t="shared" si="0"/>
        <v>114</v>
      </c>
      <c r="I22" s="1">
        <f t="shared" si="2"/>
        <v>-38</v>
      </c>
      <c r="J22" s="1">
        <f t="shared" si="1"/>
        <v>665</v>
      </c>
      <c r="L22" s="104"/>
      <c r="M22" s="123"/>
      <c r="N22" s="134" t="s">
        <v>198</v>
      </c>
      <c r="O22" s="134">
        <f>SUM(M18:O21)</f>
        <v>806</v>
      </c>
      <c r="P22" s="124"/>
      <c r="Q22" s="124"/>
      <c r="R22" s="124"/>
      <c r="S22" s="134" t="s">
        <v>199</v>
      </c>
      <c r="T22" s="135">
        <f>SUM(P18:T21)</f>
        <v>1633</v>
      </c>
      <c r="U22" s="104"/>
      <c r="V22" s="104"/>
    </row>
    <row r="23" spans="1:22" ht="15.75" thickBot="1" x14ac:dyDescent="0.3">
      <c r="A23" s="7">
        <v>19</v>
      </c>
      <c r="B23" s="33" t="s">
        <v>94</v>
      </c>
      <c r="C23" s="7">
        <v>24</v>
      </c>
      <c r="D23" s="35" t="s">
        <v>49</v>
      </c>
      <c r="E23" s="45">
        <v>6</v>
      </c>
      <c r="F23" s="163">
        <v>2</v>
      </c>
      <c r="G23" s="163">
        <v>35</v>
      </c>
      <c r="H23" s="1">
        <f t="shared" si="0"/>
        <v>144</v>
      </c>
      <c r="I23" s="1">
        <f t="shared" si="2"/>
        <v>48</v>
      </c>
      <c r="J23" s="1">
        <f t="shared" si="1"/>
        <v>840</v>
      </c>
      <c r="L23" s="29"/>
      <c r="M23" s="120">
        <v>56</v>
      </c>
      <c r="N23" s="121">
        <v>49</v>
      </c>
      <c r="O23" s="121">
        <v>42</v>
      </c>
      <c r="P23" s="121">
        <v>35</v>
      </c>
      <c r="Q23" s="121">
        <v>28</v>
      </c>
      <c r="R23" s="121">
        <v>21</v>
      </c>
      <c r="S23" s="121">
        <v>14</v>
      </c>
      <c r="T23" s="122">
        <v>7</v>
      </c>
      <c r="U23" s="29"/>
      <c r="V23" s="29"/>
    </row>
    <row r="24" spans="1:22" x14ac:dyDescent="0.25">
      <c r="A24" s="7">
        <v>20</v>
      </c>
      <c r="B24" s="33" t="s">
        <v>95</v>
      </c>
      <c r="C24" s="7">
        <v>25</v>
      </c>
      <c r="D24" s="35" t="s">
        <v>49</v>
      </c>
      <c r="E24" s="45">
        <v>6</v>
      </c>
      <c r="F24" s="163">
        <v>-2</v>
      </c>
      <c r="G24" s="163">
        <v>42</v>
      </c>
      <c r="H24" s="1">
        <f t="shared" si="0"/>
        <v>150</v>
      </c>
      <c r="I24" s="1">
        <f t="shared" si="2"/>
        <v>-50</v>
      </c>
      <c r="J24" s="1">
        <f t="shared" si="1"/>
        <v>1050</v>
      </c>
    </row>
    <row r="25" spans="1:22" x14ac:dyDescent="0.25">
      <c r="A25" s="7">
        <v>21</v>
      </c>
      <c r="B25" s="33" t="s">
        <v>114</v>
      </c>
      <c r="C25" s="7">
        <v>21</v>
      </c>
      <c r="D25" s="48" t="s">
        <v>97</v>
      </c>
      <c r="E25" s="46">
        <v>6</v>
      </c>
      <c r="F25" s="163">
        <v>5</v>
      </c>
      <c r="G25" s="163">
        <v>49</v>
      </c>
      <c r="H25" s="1">
        <f t="shared" si="0"/>
        <v>126</v>
      </c>
      <c r="I25" s="1">
        <f t="shared" si="2"/>
        <v>105</v>
      </c>
      <c r="J25" s="1">
        <f t="shared" si="1"/>
        <v>1029</v>
      </c>
    </row>
    <row r="26" spans="1:22" x14ac:dyDescent="0.25">
      <c r="A26" s="7">
        <v>22</v>
      </c>
      <c r="B26" s="33" t="s">
        <v>115</v>
      </c>
      <c r="C26" s="7">
        <v>18</v>
      </c>
      <c r="D26" s="48" t="s">
        <v>97</v>
      </c>
      <c r="E26" s="46">
        <v>6</v>
      </c>
      <c r="F26" s="163">
        <v>5</v>
      </c>
      <c r="G26" s="163">
        <v>7</v>
      </c>
      <c r="H26" s="1">
        <f t="shared" si="0"/>
        <v>108</v>
      </c>
      <c r="I26" s="1">
        <f t="shared" si="2"/>
        <v>90</v>
      </c>
      <c r="J26" s="1">
        <f t="shared" si="1"/>
        <v>126</v>
      </c>
    </row>
    <row r="27" spans="1:22" x14ac:dyDescent="0.25">
      <c r="A27" s="7">
        <v>23</v>
      </c>
      <c r="B27" s="33" t="s">
        <v>116</v>
      </c>
      <c r="C27" s="7">
        <v>17</v>
      </c>
      <c r="D27" s="48" t="s">
        <v>97</v>
      </c>
      <c r="E27" s="46">
        <v>6</v>
      </c>
      <c r="F27" s="163">
        <v>5</v>
      </c>
      <c r="G27" s="163">
        <v>56</v>
      </c>
      <c r="H27" s="1">
        <f t="shared" si="0"/>
        <v>102</v>
      </c>
      <c r="I27" s="1">
        <f t="shared" si="2"/>
        <v>85</v>
      </c>
      <c r="J27" s="1">
        <f t="shared" si="1"/>
        <v>952</v>
      </c>
    </row>
    <row r="28" spans="1:22" x14ac:dyDescent="0.25">
      <c r="A28" s="7">
        <v>24</v>
      </c>
      <c r="B28" s="33" t="s">
        <v>117</v>
      </c>
      <c r="C28" s="7">
        <v>24</v>
      </c>
      <c r="D28" s="48" t="s">
        <v>97</v>
      </c>
      <c r="E28" s="46">
        <v>3</v>
      </c>
      <c r="F28" s="163">
        <v>5</v>
      </c>
      <c r="G28" s="163">
        <v>56</v>
      </c>
      <c r="H28" s="1">
        <f t="shared" si="0"/>
        <v>72</v>
      </c>
      <c r="I28" s="1">
        <f t="shared" si="2"/>
        <v>120</v>
      </c>
      <c r="J28" s="1">
        <f t="shared" si="1"/>
        <v>1344</v>
      </c>
    </row>
    <row r="29" spans="1:22" x14ac:dyDescent="0.25">
      <c r="A29" s="7">
        <v>25</v>
      </c>
      <c r="B29" s="33" t="s">
        <v>118</v>
      </c>
      <c r="C29" s="7">
        <v>15</v>
      </c>
      <c r="D29" s="48" t="s">
        <v>97</v>
      </c>
      <c r="E29" s="46">
        <v>6</v>
      </c>
      <c r="F29" s="163">
        <v>2</v>
      </c>
      <c r="G29" s="163">
        <v>49</v>
      </c>
      <c r="H29" s="1">
        <f t="shared" si="0"/>
        <v>90</v>
      </c>
      <c r="I29" s="1">
        <f t="shared" si="2"/>
        <v>30</v>
      </c>
      <c r="J29" s="1">
        <f t="shared" si="1"/>
        <v>735</v>
      </c>
    </row>
    <row r="30" spans="1:22" x14ac:dyDescent="0.25">
      <c r="A30" s="7">
        <v>26</v>
      </c>
      <c r="B30" s="33" t="s">
        <v>119</v>
      </c>
      <c r="C30" s="7">
        <v>19</v>
      </c>
      <c r="D30" s="48" t="s">
        <v>97</v>
      </c>
      <c r="E30" s="46">
        <v>6</v>
      </c>
      <c r="F30" s="163">
        <v>2</v>
      </c>
      <c r="G30" s="163">
        <v>49</v>
      </c>
      <c r="H30" s="1">
        <f t="shared" si="0"/>
        <v>114</v>
      </c>
      <c r="I30" s="1">
        <f t="shared" si="2"/>
        <v>38</v>
      </c>
      <c r="J30" s="1">
        <f t="shared" si="1"/>
        <v>931</v>
      </c>
    </row>
    <row r="31" spans="1:22" x14ac:dyDescent="0.25">
      <c r="A31" s="7">
        <v>27</v>
      </c>
      <c r="B31" s="33" t="s">
        <v>120</v>
      </c>
      <c r="C31" s="7">
        <v>15</v>
      </c>
      <c r="D31" s="48" t="s">
        <v>97</v>
      </c>
      <c r="E31" s="46">
        <v>6</v>
      </c>
      <c r="F31" s="163">
        <v>-2</v>
      </c>
      <c r="G31" s="163">
        <v>49</v>
      </c>
      <c r="H31" s="1">
        <f t="shared" si="0"/>
        <v>90</v>
      </c>
      <c r="I31" s="1">
        <f t="shared" si="2"/>
        <v>-30</v>
      </c>
      <c r="J31" s="1">
        <f t="shared" si="1"/>
        <v>735</v>
      </c>
    </row>
    <row r="32" spans="1:22" x14ac:dyDescent="0.25">
      <c r="A32" s="7">
        <v>28</v>
      </c>
      <c r="B32" s="33" t="s">
        <v>121</v>
      </c>
      <c r="C32" s="7">
        <v>23</v>
      </c>
      <c r="D32" s="48" t="s">
        <v>97</v>
      </c>
      <c r="E32" s="46">
        <v>6</v>
      </c>
      <c r="F32" s="163">
        <v>-2</v>
      </c>
      <c r="G32" s="163">
        <v>56</v>
      </c>
      <c r="H32" s="1">
        <f t="shared" si="0"/>
        <v>138</v>
      </c>
      <c r="I32" s="1">
        <f t="shared" si="2"/>
        <v>-46</v>
      </c>
      <c r="J32" s="1">
        <f t="shared" si="1"/>
        <v>1288</v>
      </c>
    </row>
    <row r="33" spans="1:10" x14ac:dyDescent="0.25">
      <c r="A33" s="7">
        <v>29</v>
      </c>
      <c r="B33" s="33" t="s">
        <v>122</v>
      </c>
      <c r="C33" s="7">
        <v>18</v>
      </c>
      <c r="D33" s="48" t="s">
        <v>97</v>
      </c>
      <c r="E33" s="45">
        <v>6</v>
      </c>
      <c r="F33" s="163">
        <v>-5</v>
      </c>
      <c r="G33" s="163">
        <v>56</v>
      </c>
      <c r="H33" s="1">
        <f t="shared" si="0"/>
        <v>108</v>
      </c>
      <c r="I33" s="1">
        <f t="shared" si="2"/>
        <v>-90</v>
      </c>
      <c r="J33" s="1">
        <f t="shared" si="1"/>
        <v>1008</v>
      </c>
    </row>
    <row r="34" spans="1:10" x14ac:dyDescent="0.25">
      <c r="A34" s="7">
        <v>30</v>
      </c>
      <c r="B34" s="33" t="s">
        <v>123</v>
      </c>
      <c r="C34" s="7">
        <v>19</v>
      </c>
      <c r="D34" s="48" t="s">
        <v>97</v>
      </c>
      <c r="E34" s="46">
        <v>6</v>
      </c>
      <c r="F34" s="163">
        <v>-5</v>
      </c>
      <c r="G34" s="163">
        <v>49</v>
      </c>
      <c r="H34" s="1">
        <f t="shared" si="0"/>
        <v>114</v>
      </c>
      <c r="I34" s="1">
        <f t="shared" si="2"/>
        <v>-95</v>
      </c>
      <c r="J34" s="1">
        <f t="shared" si="1"/>
        <v>931</v>
      </c>
    </row>
    <row r="35" spans="1:10" x14ac:dyDescent="0.25">
      <c r="A35" s="7">
        <v>31</v>
      </c>
      <c r="B35" s="33" t="s">
        <v>124</v>
      </c>
      <c r="C35" s="7">
        <v>22</v>
      </c>
      <c r="D35" s="48" t="s">
        <v>97</v>
      </c>
      <c r="E35" s="46">
        <v>6</v>
      </c>
      <c r="F35" s="163">
        <v>-5</v>
      </c>
      <c r="G35" s="163">
        <v>7</v>
      </c>
      <c r="H35" s="1">
        <f t="shared" si="0"/>
        <v>132</v>
      </c>
      <c r="I35" s="1">
        <f t="shared" si="2"/>
        <v>-110</v>
      </c>
      <c r="J35" s="1">
        <f t="shared" si="1"/>
        <v>154</v>
      </c>
    </row>
    <row r="36" spans="1:10" x14ac:dyDescent="0.25">
      <c r="A36" s="7">
        <v>32</v>
      </c>
      <c r="B36" s="33" t="s">
        <v>125</v>
      </c>
      <c r="C36" s="7">
        <v>25</v>
      </c>
      <c r="D36" s="48" t="s">
        <v>97</v>
      </c>
      <c r="E36" s="46">
        <v>3</v>
      </c>
      <c r="F36" s="163">
        <v>-5</v>
      </c>
      <c r="G36" s="163">
        <v>56</v>
      </c>
      <c r="H36" s="1">
        <f t="shared" si="0"/>
        <v>75</v>
      </c>
      <c r="I36" s="1">
        <f t="shared" si="2"/>
        <v>-125</v>
      </c>
      <c r="J36" s="1">
        <f t="shared" si="1"/>
        <v>1400</v>
      </c>
    </row>
    <row r="37" spans="1:10" x14ac:dyDescent="0.25">
      <c r="A37" s="7">
        <v>33</v>
      </c>
      <c r="B37" s="38" t="s">
        <v>20</v>
      </c>
      <c r="C37" s="7">
        <v>26</v>
      </c>
      <c r="D37" s="49" t="s">
        <v>96</v>
      </c>
      <c r="E37" s="46">
        <v>13</v>
      </c>
      <c r="F37" s="163">
        <v>5</v>
      </c>
      <c r="G37" s="163">
        <v>7</v>
      </c>
      <c r="H37" s="1">
        <f t="shared" si="0"/>
        <v>338</v>
      </c>
      <c r="I37" s="1">
        <f t="shared" si="2"/>
        <v>130</v>
      </c>
      <c r="J37" s="1">
        <f t="shared" si="1"/>
        <v>182</v>
      </c>
    </row>
    <row r="38" spans="1:10" x14ac:dyDescent="0.25">
      <c r="A38" s="7">
        <v>34</v>
      </c>
      <c r="B38" s="38" t="s">
        <v>21</v>
      </c>
      <c r="C38" s="7">
        <v>26</v>
      </c>
      <c r="D38" s="49" t="s">
        <v>96</v>
      </c>
      <c r="E38" s="47">
        <v>13</v>
      </c>
      <c r="F38" s="163">
        <v>2</v>
      </c>
      <c r="G38" s="163">
        <v>7</v>
      </c>
      <c r="H38" s="1">
        <f t="shared" si="0"/>
        <v>338</v>
      </c>
      <c r="I38" s="1">
        <f t="shared" si="2"/>
        <v>52</v>
      </c>
      <c r="J38" s="1">
        <f t="shared" si="1"/>
        <v>182</v>
      </c>
    </row>
    <row r="39" spans="1:10" x14ac:dyDescent="0.25">
      <c r="A39" s="7">
        <v>35</v>
      </c>
      <c r="B39" s="38" t="s">
        <v>22</v>
      </c>
      <c r="C39" s="7">
        <v>26</v>
      </c>
      <c r="D39" s="49" t="s">
        <v>96</v>
      </c>
      <c r="E39" s="47">
        <v>13</v>
      </c>
      <c r="F39" s="163">
        <v>-2</v>
      </c>
      <c r="G39" s="163">
        <v>7</v>
      </c>
      <c r="H39" s="1">
        <f t="shared" si="0"/>
        <v>338</v>
      </c>
      <c r="I39" s="1">
        <f t="shared" si="2"/>
        <v>-52</v>
      </c>
      <c r="J39" s="1">
        <f t="shared" si="1"/>
        <v>182</v>
      </c>
    </row>
    <row r="40" spans="1:10" x14ac:dyDescent="0.25">
      <c r="A40" s="7">
        <v>36</v>
      </c>
      <c r="B40" s="38" t="s">
        <v>23</v>
      </c>
      <c r="C40" s="7">
        <v>26</v>
      </c>
      <c r="D40" s="49" t="s">
        <v>96</v>
      </c>
      <c r="E40" s="47">
        <v>13</v>
      </c>
      <c r="F40" s="163">
        <v>-5</v>
      </c>
      <c r="G40" s="163">
        <v>7</v>
      </c>
      <c r="H40" s="1">
        <f t="shared" si="0"/>
        <v>338</v>
      </c>
      <c r="I40" s="1">
        <f t="shared" si="2"/>
        <v>-130</v>
      </c>
      <c r="J40" s="1">
        <f t="shared" si="1"/>
        <v>182</v>
      </c>
    </row>
    <row r="41" spans="1:10" x14ac:dyDescent="0.25">
      <c r="A41" s="7">
        <v>37</v>
      </c>
      <c r="B41" s="38" t="s">
        <v>24</v>
      </c>
      <c r="C41" s="7">
        <v>26</v>
      </c>
      <c r="D41" s="49" t="s">
        <v>96</v>
      </c>
      <c r="E41" s="47">
        <v>13</v>
      </c>
      <c r="F41" s="163">
        <v>5</v>
      </c>
      <c r="G41" s="163">
        <v>14</v>
      </c>
      <c r="H41" s="1">
        <f t="shared" si="0"/>
        <v>338</v>
      </c>
      <c r="I41" s="1">
        <f t="shared" si="2"/>
        <v>130</v>
      </c>
      <c r="J41" s="1">
        <f t="shared" si="1"/>
        <v>364</v>
      </c>
    </row>
    <row r="42" spans="1:10" x14ac:dyDescent="0.25">
      <c r="A42" s="7">
        <v>38</v>
      </c>
      <c r="B42" s="38" t="s">
        <v>25</v>
      </c>
      <c r="C42" s="7">
        <v>26</v>
      </c>
      <c r="D42" s="49" t="s">
        <v>96</v>
      </c>
      <c r="E42" s="47">
        <v>13</v>
      </c>
      <c r="F42" s="163">
        <v>2</v>
      </c>
      <c r="G42" s="163">
        <v>14</v>
      </c>
      <c r="H42" s="1">
        <f t="shared" si="0"/>
        <v>338</v>
      </c>
      <c r="I42" s="1">
        <f t="shared" si="2"/>
        <v>52</v>
      </c>
      <c r="J42" s="1">
        <f t="shared" si="1"/>
        <v>364</v>
      </c>
    </row>
    <row r="43" spans="1:10" x14ac:dyDescent="0.25">
      <c r="A43" s="7">
        <v>39</v>
      </c>
      <c r="B43" s="38" t="s">
        <v>26</v>
      </c>
      <c r="C43" s="7">
        <v>26</v>
      </c>
      <c r="D43" s="49" t="s">
        <v>96</v>
      </c>
      <c r="E43" s="47">
        <v>13</v>
      </c>
      <c r="F43" s="163">
        <v>-2</v>
      </c>
      <c r="G43" s="163">
        <v>14</v>
      </c>
      <c r="H43" s="1">
        <f t="shared" si="0"/>
        <v>338</v>
      </c>
      <c r="I43" s="1">
        <f t="shared" si="2"/>
        <v>-52</v>
      </c>
      <c r="J43" s="1">
        <f t="shared" si="1"/>
        <v>364</v>
      </c>
    </row>
    <row r="44" spans="1:10" x14ac:dyDescent="0.25">
      <c r="A44" s="7">
        <v>40</v>
      </c>
      <c r="B44" s="38" t="s">
        <v>27</v>
      </c>
      <c r="C44" s="7">
        <v>26</v>
      </c>
      <c r="D44" s="49" t="s">
        <v>96</v>
      </c>
      <c r="E44" s="47">
        <v>13</v>
      </c>
      <c r="F44" s="163">
        <v>-5</v>
      </c>
      <c r="G44" s="163">
        <v>14</v>
      </c>
      <c r="H44" s="1">
        <f t="shared" si="0"/>
        <v>338</v>
      </c>
      <c r="I44" s="1">
        <f t="shared" si="2"/>
        <v>-130</v>
      </c>
      <c r="J44" s="1">
        <f t="shared" si="1"/>
        <v>364</v>
      </c>
    </row>
    <row r="45" spans="1:10" x14ac:dyDescent="0.25">
      <c r="A45" s="7">
        <v>41</v>
      </c>
      <c r="B45" s="38" t="s">
        <v>98</v>
      </c>
      <c r="C45" s="7">
        <v>26</v>
      </c>
      <c r="D45" s="35" t="s">
        <v>49</v>
      </c>
      <c r="E45" s="47">
        <v>16</v>
      </c>
      <c r="F45" s="163">
        <v>-5</v>
      </c>
      <c r="G45" s="163">
        <v>14</v>
      </c>
      <c r="H45" s="1">
        <f t="shared" si="0"/>
        <v>416</v>
      </c>
      <c r="I45" s="1">
        <f t="shared" si="2"/>
        <v>-130</v>
      </c>
      <c r="J45" s="1">
        <f t="shared" si="1"/>
        <v>364</v>
      </c>
    </row>
    <row r="46" spans="1:10" x14ac:dyDescent="0.25">
      <c r="A46" s="7">
        <v>42</v>
      </c>
      <c r="B46" s="38" t="s">
        <v>99</v>
      </c>
      <c r="C46" s="7">
        <v>26</v>
      </c>
      <c r="D46" s="35" t="s">
        <v>49</v>
      </c>
      <c r="E46" s="45">
        <v>16</v>
      </c>
      <c r="F46" s="163">
        <v>-2</v>
      </c>
      <c r="G46" s="163">
        <v>14</v>
      </c>
      <c r="H46" s="1">
        <f t="shared" si="0"/>
        <v>416</v>
      </c>
      <c r="I46" s="1">
        <f t="shared" si="2"/>
        <v>-52</v>
      </c>
      <c r="J46" s="1">
        <f t="shared" si="1"/>
        <v>364</v>
      </c>
    </row>
    <row r="47" spans="1:10" x14ac:dyDescent="0.25">
      <c r="A47" s="7">
        <v>43</v>
      </c>
      <c r="B47" s="38" t="s">
        <v>100</v>
      </c>
      <c r="C47" s="7">
        <v>26</v>
      </c>
      <c r="D47" s="35" t="s">
        <v>49</v>
      </c>
      <c r="E47" s="45">
        <v>16</v>
      </c>
      <c r="F47" s="163">
        <v>2</v>
      </c>
      <c r="G47" s="163">
        <v>14</v>
      </c>
      <c r="H47" s="1">
        <f t="shared" si="0"/>
        <v>416</v>
      </c>
      <c r="I47" s="1">
        <f t="shared" si="2"/>
        <v>52</v>
      </c>
      <c r="J47" s="1">
        <f t="shared" si="1"/>
        <v>364</v>
      </c>
    </row>
    <row r="48" spans="1:10" x14ac:dyDescent="0.25">
      <c r="A48" s="7">
        <v>44</v>
      </c>
      <c r="B48" s="38" t="s">
        <v>101</v>
      </c>
      <c r="C48" s="7">
        <v>26</v>
      </c>
      <c r="D48" s="35" t="s">
        <v>49</v>
      </c>
      <c r="E48" s="45">
        <v>16</v>
      </c>
      <c r="F48" s="163">
        <v>5</v>
      </c>
      <c r="G48" s="163">
        <v>14</v>
      </c>
      <c r="H48" s="1">
        <f t="shared" si="0"/>
        <v>416</v>
      </c>
      <c r="I48" s="1">
        <f t="shared" si="2"/>
        <v>130</v>
      </c>
      <c r="J48" s="1">
        <f t="shared" si="1"/>
        <v>364</v>
      </c>
    </row>
    <row r="49" spans="1:10" x14ac:dyDescent="0.25">
      <c r="A49" s="7">
        <v>45</v>
      </c>
      <c r="B49" s="38" t="s">
        <v>102</v>
      </c>
      <c r="C49" s="7">
        <v>26</v>
      </c>
      <c r="D49" s="35" t="s">
        <v>49</v>
      </c>
      <c r="E49" s="45">
        <v>16</v>
      </c>
      <c r="F49" s="163">
        <v>-5</v>
      </c>
      <c r="G49" s="163">
        <v>7</v>
      </c>
      <c r="H49" s="1">
        <f t="shared" si="0"/>
        <v>416</v>
      </c>
      <c r="I49" s="1">
        <f t="shared" si="2"/>
        <v>-130</v>
      </c>
      <c r="J49" s="1">
        <f t="shared" si="1"/>
        <v>182</v>
      </c>
    </row>
    <row r="50" spans="1:10" x14ac:dyDescent="0.25">
      <c r="A50" s="7">
        <v>46</v>
      </c>
      <c r="B50" s="38" t="s">
        <v>103</v>
      </c>
      <c r="C50" s="7">
        <v>26</v>
      </c>
      <c r="D50" s="35" t="s">
        <v>49</v>
      </c>
      <c r="E50" s="45">
        <v>16</v>
      </c>
      <c r="F50" s="163">
        <v>-2</v>
      </c>
      <c r="G50" s="163">
        <v>7</v>
      </c>
      <c r="H50" s="1">
        <f t="shared" si="0"/>
        <v>416</v>
      </c>
      <c r="I50" s="1">
        <f t="shared" si="2"/>
        <v>-52</v>
      </c>
      <c r="J50" s="1">
        <f t="shared" si="1"/>
        <v>182</v>
      </c>
    </row>
    <row r="51" spans="1:10" x14ac:dyDescent="0.25">
      <c r="A51" s="7">
        <v>47</v>
      </c>
      <c r="B51" s="38" t="s">
        <v>104</v>
      </c>
      <c r="C51" s="7">
        <v>26</v>
      </c>
      <c r="D51" s="35" t="s">
        <v>49</v>
      </c>
      <c r="E51" s="45">
        <v>16</v>
      </c>
      <c r="F51" s="163">
        <v>2</v>
      </c>
      <c r="G51" s="163">
        <v>7</v>
      </c>
      <c r="H51" s="1">
        <f t="shared" si="0"/>
        <v>416</v>
      </c>
      <c r="I51" s="1">
        <f t="shared" si="2"/>
        <v>52</v>
      </c>
      <c r="J51" s="1">
        <f t="shared" si="1"/>
        <v>182</v>
      </c>
    </row>
    <row r="52" spans="1:10" ht="15.75" thickBot="1" x14ac:dyDescent="0.3">
      <c r="A52" s="7">
        <v>48</v>
      </c>
      <c r="B52" s="166" t="s">
        <v>105</v>
      </c>
      <c r="C52" s="167">
        <v>26</v>
      </c>
      <c r="D52" s="168" t="s">
        <v>49</v>
      </c>
      <c r="E52" s="169">
        <v>16</v>
      </c>
      <c r="F52" s="170">
        <v>5</v>
      </c>
      <c r="G52" s="170">
        <v>7</v>
      </c>
      <c r="H52" s="171">
        <f t="shared" si="0"/>
        <v>416</v>
      </c>
      <c r="I52" s="171">
        <f t="shared" si="2"/>
        <v>130</v>
      </c>
      <c r="J52" s="171">
        <f t="shared" si="1"/>
        <v>182</v>
      </c>
    </row>
    <row r="53" spans="1:10" x14ac:dyDescent="0.25">
      <c r="A53" s="165">
        <v>49</v>
      </c>
      <c r="B53" s="177" t="s">
        <v>142</v>
      </c>
      <c r="C53" s="214">
        <v>0</v>
      </c>
      <c r="D53" s="178" t="s">
        <v>47</v>
      </c>
      <c r="E53" s="179">
        <v>13</v>
      </c>
      <c r="F53" s="180">
        <v>-5</v>
      </c>
      <c r="G53" s="180">
        <v>21</v>
      </c>
      <c r="H53" s="181">
        <f t="shared" si="0"/>
        <v>0</v>
      </c>
      <c r="I53" s="181">
        <f t="shared" si="2"/>
        <v>0</v>
      </c>
      <c r="J53" s="182">
        <f t="shared" si="1"/>
        <v>0</v>
      </c>
    </row>
    <row r="54" spans="1:10" x14ac:dyDescent="0.25">
      <c r="A54" s="165">
        <v>50</v>
      </c>
      <c r="B54" s="183" t="s">
        <v>143</v>
      </c>
      <c r="C54" s="215">
        <v>0</v>
      </c>
      <c r="D54" s="36" t="s">
        <v>47</v>
      </c>
      <c r="E54" s="45">
        <v>13</v>
      </c>
      <c r="F54" s="163">
        <v>-2</v>
      </c>
      <c r="G54" s="163">
        <v>21</v>
      </c>
      <c r="H54" s="1">
        <f t="shared" si="0"/>
        <v>0</v>
      </c>
      <c r="I54" s="1">
        <f t="shared" si="2"/>
        <v>0</v>
      </c>
      <c r="J54" s="184">
        <f t="shared" si="1"/>
        <v>0</v>
      </c>
    </row>
    <row r="55" spans="1:10" x14ac:dyDescent="0.25">
      <c r="A55" s="165">
        <v>51</v>
      </c>
      <c r="B55" s="183" t="s">
        <v>144</v>
      </c>
      <c r="C55" s="215">
        <v>0</v>
      </c>
      <c r="D55" s="36" t="s">
        <v>47</v>
      </c>
      <c r="E55" s="45">
        <v>13</v>
      </c>
      <c r="F55" s="163">
        <v>2</v>
      </c>
      <c r="G55" s="163">
        <v>21</v>
      </c>
      <c r="H55" s="1">
        <f t="shared" si="0"/>
        <v>0</v>
      </c>
      <c r="I55" s="1">
        <f t="shared" si="2"/>
        <v>0</v>
      </c>
      <c r="J55" s="184">
        <f t="shared" si="1"/>
        <v>0</v>
      </c>
    </row>
    <row r="56" spans="1:10" x14ac:dyDescent="0.25">
      <c r="A56" s="165">
        <v>52</v>
      </c>
      <c r="B56" s="183" t="s">
        <v>145</v>
      </c>
      <c r="C56" s="215">
        <v>0</v>
      </c>
      <c r="D56" s="36" t="s">
        <v>47</v>
      </c>
      <c r="E56" s="45">
        <v>13</v>
      </c>
      <c r="F56" s="163">
        <v>5</v>
      </c>
      <c r="G56" s="163">
        <v>21</v>
      </c>
      <c r="H56" s="1">
        <f t="shared" si="0"/>
        <v>0</v>
      </c>
      <c r="I56" s="1">
        <f t="shared" si="2"/>
        <v>0</v>
      </c>
      <c r="J56" s="184">
        <f t="shared" si="1"/>
        <v>0</v>
      </c>
    </row>
    <row r="57" spans="1:10" x14ac:dyDescent="0.25">
      <c r="A57" s="165">
        <v>53</v>
      </c>
      <c r="B57" s="183" t="s">
        <v>146</v>
      </c>
      <c r="C57" s="215">
        <v>0</v>
      </c>
      <c r="D57" s="36" t="s">
        <v>47</v>
      </c>
      <c r="E57" s="45">
        <v>13</v>
      </c>
      <c r="F57" s="163">
        <v>5</v>
      </c>
      <c r="G57" s="163">
        <v>28</v>
      </c>
      <c r="H57" s="1">
        <f t="shared" si="0"/>
        <v>0</v>
      </c>
      <c r="I57" s="1">
        <f t="shared" si="2"/>
        <v>0</v>
      </c>
      <c r="J57" s="184">
        <f t="shared" si="1"/>
        <v>0</v>
      </c>
    </row>
    <row r="58" spans="1:10" x14ac:dyDescent="0.25">
      <c r="A58" s="165">
        <v>54</v>
      </c>
      <c r="B58" s="183" t="s">
        <v>147</v>
      </c>
      <c r="C58" s="215">
        <v>0</v>
      </c>
      <c r="D58" s="36" t="s">
        <v>47</v>
      </c>
      <c r="E58" s="45">
        <v>13</v>
      </c>
      <c r="F58" s="163">
        <v>2</v>
      </c>
      <c r="G58" s="163">
        <v>28</v>
      </c>
      <c r="H58" s="1">
        <f t="shared" si="0"/>
        <v>0</v>
      </c>
      <c r="I58" s="1">
        <f t="shared" si="2"/>
        <v>0</v>
      </c>
      <c r="J58" s="184">
        <f t="shared" si="1"/>
        <v>0</v>
      </c>
    </row>
    <row r="59" spans="1:10" x14ac:dyDescent="0.25">
      <c r="A59" s="165">
        <v>55</v>
      </c>
      <c r="B59" s="183" t="s">
        <v>148</v>
      </c>
      <c r="C59" s="215">
        <v>0</v>
      </c>
      <c r="D59" s="36" t="s">
        <v>47</v>
      </c>
      <c r="E59" s="45">
        <v>13</v>
      </c>
      <c r="F59" s="163">
        <v>-2</v>
      </c>
      <c r="G59" s="163">
        <v>28</v>
      </c>
      <c r="H59" s="1">
        <f t="shared" si="0"/>
        <v>0</v>
      </c>
      <c r="I59" s="1">
        <f t="shared" si="2"/>
        <v>0</v>
      </c>
      <c r="J59" s="184">
        <f t="shared" si="1"/>
        <v>0</v>
      </c>
    </row>
    <row r="60" spans="1:10" x14ac:dyDescent="0.25">
      <c r="A60" s="165">
        <v>56</v>
      </c>
      <c r="B60" s="183" t="s">
        <v>149</v>
      </c>
      <c r="C60" s="215">
        <v>0</v>
      </c>
      <c r="D60" s="36" t="s">
        <v>47</v>
      </c>
      <c r="E60" s="45">
        <v>13</v>
      </c>
      <c r="F60" s="163">
        <v>-5</v>
      </c>
      <c r="G60" s="163">
        <v>28</v>
      </c>
      <c r="H60" s="1">
        <f t="shared" si="0"/>
        <v>0</v>
      </c>
      <c r="I60" s="1">
        <f t="shared" si="2"/>
        <v>0</v>
      </c>
      <c r="J60" s="184">
        <f t="shared" si="1"/>
        <v>0</v>
      </c>
    </row>
    <row r="61" spans="1:10" x14ac:dyDescent="0.25">
      <c r="A61" s="165">
        <v>57</v>
      </c>
      <c r="B61" s="185" t="s">
        <v>29</v>
      </c>
      <c r="C61" s="215">
        <v>0</v>
      </c>
      <c r="D61" s="36" t="s">
        <v>47</v>
      </c>
      <c r="E61" s="45">
        <v>16</v>
      </c>
      <c r="F61" s="163">
        <v>-5</v>
      </c>
      <c r="G61" s="163">
        <v>56</v>
      </c>
      <c r="H61" s="1">
        <f t="shared" si="0"/>
        <v>0</v>
      </c>
      <c r="I61" s="1">
        <f t="shared" si="2"/>
        <v>0</v>
      </c>
      <c r="J61" s="184">
        <f t="shared" si="1"/>
        <v>0</v>
      </c>
    </row>
    <row r="62" spans="1:10" x14ac:dyDescent="0.25">
      <c r="A62" s="165">
        <v>58</v>
      </c>
      <c r="B62" s="185" t="s">
        <v>28</v>
      </c>
      <c r="C62" s="215">
        <v>0</v>
      </c>
      <c r="D62" s="36" t="s">
        <v>47</v>
      </c>
      <c r="E62" s="45">
        <v>16</v>
      </c>
      <c r="F62" s="163">
        <v>-2</v>
      </c>
      <c r="G62" s="163">
        <v>56</v>
      </c>
      <c r="H62" s="1">
        <f t="shared" si="0"/>
        <v>0</v>
      </c>
      <c r="I62" s="1">
        <f t="shared" si="2"/>
        <v>0</v>
      </c>
      <c r="J62" s="184">
        <f t="shared" si="1"/>
        <v>0</v>
      </c>
    </row>
    <row r="63" spans="1:10" x14ac:dyDescent="0.25">
      <c r="A63" s="165">
        <v>59</v>
      </c>
      <c r="B63" s="185" t="s">
        <v>30</v>
      </c>
      <c r="C63" s="215">
        <v>0</v>
      </c>
      <c r="D63" s="36" t="s">
        <v>47</v>
      </c>
      <c r="E63" s="45">
        <v>16</v>
      </c>
      <c r="F63" s="163">
        <v>2</v>
      </c>
      <c r="G63" s="163">
        <v>56</v>
      </c>
      <c r="H63" s="1">
        <f t="shared" si="0"/>
        <v>0</v>
      </c>
      <c r="I63" s="1">
        <f t="shared" si="2"/>
        <v>0</v>
      </c>
      <c r="J63" s="184">
        <f t="shared" si="1"/>
        <v>0</v>
      </c>
    </row>
    <row r="64" spans="1:10" x14ac:dyDescent="0.25">
      <c r="A64" s="165">
        <v>60</v>
      </c>
      <c r="B64" s="185" t="s">
        <v>31</v>
      </c>
      <c r="C64" s="215">
        <v>0</v>
      </c>
      <c r="D64" s="36" t="s">
        <v>47</v>
      </c>
      <c r="E64" s="45">
        <v>13</v>
      </c>
      <c r="F64" s="163">
        <v>-5</v>
      </c>
      <c r="G64" s="163">
        <v>42</v>
      </c>
      <c r="H64" s="1">
        <f t="shared" si="0"/>
        <v>0</v>
      </c>
      <c r="I64" s="1">
        <f t="shared" si="2"/>
        <v>0</v>
      </c>
      <c r="J64" s="184">
        <f t="shared" si="1"/>
        <v>0</v>
      </c>
    </row>
    <row r="65" spans="1:10" x14ac:dyDescent="0.25">
      <c r="A65" s="165">
        <v>61</v>
      </c>
      <c r="B65" s="185" t="s">
        <v>32</v>
      </c>
      <c r="C65" s="215">
        <v>0</v>
      </c>
      <c r="D65" s="36" t="s">
        <v>47</v>
      </c>
      <c r="E65" s="45">
        <v>13</v>
      </c>
      <c r="F65" s="163">
        <v>5</v>
      </c>
      <c r="G65" s="163">
        <v>42</v>
      </c>
      <c r="H65" s="1">
        <f t="shared" si="0"/>
        <v>0</v>
      </c>
      <c r="I65" s="1">
        <f t="shared" si="2"/>
        <v>0</v>
      </c>
      <c r="J65" s="184">
        <f t="shared" si="1"/>
        <v>0</v>
      </c>
    </row>
    <row r="66" spans="1:10" x14ac:dyDescent="0.25">
      <c r="A66" s="165">
        <v>62</v>
      </c>
      <c r="B66" s="185" t="s">
        <v>33</v>
      </c>
      <c r="C66" s="215">
        <v>0</v>
      </c>
      <c r="D66" s="36" t="s">
        <v>47</v>
      </c>
      <c r="E66" s="45">
        <v>16</v>
      </c>
      <c r="F66" s="163">
        <v>5</v>
      </c>
      <c r="G66" s="163">
        <v>56</v>
      </c>
      <c r="H66" s="1">
        <f t="shared" si="0"/>
        <v>0</v>
      </c>
      <c r="I66" s="1">
        <f t="shared" si="2"/>
        <v>0</v>
      </c>
      <c r="J66" s="184">
        <f t="shared" si="1"/>
        <v>0</v>
      </c>
    </row>
    <row r="67" spans="1:10" x14ac:dyDescent="0.25">
      <c r="A67" s="165">
        <v>63</v>
      </c>
      <c r="B67" s="185" t="s">
        <v>34</v>
      </c>
      <c r="C67" s="215">
        <v>0</v>
      </c>
      <c r="D67" s="50" t="s">
        <v>48</v>
      </c>
      <c r="E67" s="45">
        <v>13</v>
      </c>
      <c r="F67" s="163">
        <v>-5</v>
      </c>
      <c r="G67" s="163">
        <v>49</v>
      </c>
      <c r="H67" s="1">
        <f t="shared" si="0"/>
        <v>0</v>
      </c>
      <c r="I67" s="1">
        <f t="shared" si="2"/>
        <v>0</v>
      </c>
      <c r="J67" s="184">
        <f t="shared" si="1"/>
        <v>0</v>
      </c>
    </row>
    <row r="68" spans="1:10" x14ac:dyDescent="0.25">
      <c r="A68" s="165">
        <v>64</v>
      </c>
      <c r="B68" s="185" t="s">
        <v>35</v>
      </c>
      <c r="C68" s="215">
        <v>0</v>
      </c>
      <c r="D68" s="50" t="s">
        <v>48</v>
      </c>
      <c r="E68" s="45">
        <v>13</v>
      </c>
      <c r="F68" s="163">
        <v>-2</v>
      </c>
      <c r="G68" s="163">
        <v>42</v>
      </c>
      <c r="H68" s="1">
        <f t="shared" ref="H68:H124" si="5">C68*E68</f>
        <v>0</v>
      </c>
      <c r="I68" s="1">
        <f t="shared" si="2"/>
        <v>0</v>
      </c>
      <c r="J68" s="184">
        <f t="shared" si="1"/>
        <v>0</v>
      </c>
    </row>
    <row r="69" spans="1:10" x14ac:dyDescent="0.25">
      <c r="A69" s="165">
        <v>65</v>
      </c>
      <c r="B69" s="185" t="s">
        <v>80</v>
      </c>
      <c r="C69" s="215">
        <v>0</v>
      </c>
      <c r="D69" s="50" t="s">
        <v>48</v>
      </c>
      <c r="E69" s="45">
        <v>13</v>
      </c>
      <c r="F69" s="163">
        <v>-2</v>
      </c>
      <c r="G69" s="163">
        <v>49</v>
      </c>
      <c r="H69" s="1">
        <f t="shared" si="5"/>
        <v>0</v>
      </c>
      <c r="I69" s="1">
        <f t="shared" si="2"/>
        <v>0</v>
      </c>
      <c r="J69" s="184">
        <f t="shared" ref="J69:J124" si="6">C69*G69</f>
        <v>0</v>
      </c>
    </row>
    <row r="70" spans="1:10" x14ac:dyDescent="0.25">
      <c r="A70" s="165">
        <v>66</v>
      </c>
      <c r="B70" s="185" t="s">
        <v>81</v>
      </c>
      <c r="C70" s="215">
        <v>0</v>
      </c>
      <c r="D70" s="50" t="s">
        <v>48</v>
      </c>
      <c r="E70" s="45">
        <v>13</v>
      </c>
      <c r="F70" s="163">
        <v>2</v>
      </c>
      <c r="G70" s="163">
        <v>42</v>
      </c>
      <c r="H70" s="1">
        <f t="shared" si="5"/>
        <v>0</v>
      </c>
      <c r="I70" s="1">
        <f t="shared" ref="I70:I124" si="7">C70*F70</f>
        <v>0</v>
      </c>
      <c r="J70" s="184">
        <f t="shared" si="6"/>
        <v>0</v>
      </c>
    </row>
    <row r="71" spans="1:10" x14ac:dyDescent="0.25">
      <c r="A71" s="165">
        <v>67</v>
      </c>
      <c r="B71" s="185" t="s">
        <v>82</v>
      </c>
      <c r="C71" s="215">
        <v>0</v>
      </c>
      <c r="D71" s="50" t="s">
        <v>48</v>
      </c>
      <c r="E71" s="45">
        <v>13</v>
      </c>
      <c r="F71" s="163">
        <v>5</v>
      </c>
      <c r="G71" s="163">
        <v>49</v>
      </c>
      <c r="H71" s="1">
        <f t="shared" si="5"/>
        <v>0</v>
      </c>
      <c r="I71" s="1">
        <f t="shared" si="7"/>
        <v>0</v>
      </c>
      <c r="J71" s="184">
        <f t="shared" si="6"/>
        <v>0</v>
      </c>
    </row>
    <row r="72" spans="1:10" ht="15.75" thickBot="1" x14ac:dyDescent="0.3">
      <c r="A72" s="165">
        <v>68</v>
      </c>
      <c r="B72" s="186" t="s">
        <v>83</v>
      </c>
      <c r="C72" s="216">
        <v>0</v>
      </c>
      <c r="D72" s="196" t="s">
        <v>48</v>
      </c>
      <c r="E72" s="188">
        <v>13</v>
      </c>
      <c r="F72" s="189">
        <v>2</v>
      </c>
      <c r="G72" s="189">
        <v>49</v>
      </c>
      <c r="H72" s="190">
        <f t="shared" si="5"/>
        <v>0</v>
      </c>
      <c r="I72" s="190">
        <f t="shared" si="7"/>
        <v>0</v>
      </c>
      <c r="J72" s="191">
        <f t="shared" si="6"/>
        <v>0</v>
      </c>
    </row>
    <row r="73" spans="1:10" x14ac:dyDescent="0.25">
      <c r="A73" s="7">
        <v>69</v>
      </c>
      <c r="B73" s="172" t="s">
        <v>84</v>
      </c>
      <c r="C73" s="173">
        <v>29</v>
      </c>
      <c r="D73" s="172" t="s">
        <v>49</v>
      </c>
      <c r="E73" s="175">
        <v>13</v>
      </c>
      <c r="F73" s="176">
        <v>-2</v>
      </c>
      <c r="G73" s="176">
        <v>56</v>
      </c>
      <c r="H73" s="40">
        <f t="shared" si="5"/>
        <v>377</v>
      </c>
      <c r="I73" s="40">
        <f t="shared" si="7"/>
        <v>-58</v>
      </c>
      <c r="J73" s="40">
        <f t="shared" si="6"/>
        <v>1624</v>
      </c>
    </row>
    <row r="74" spans="1:10" x14ac:dyDescent="0.25">
      <c r="A74" s="7">
        <v>70</v>
      </c>
      <c r="B74" s="35" t="s">
        <v>85</v>
      </c>
      <c r="C74" s="7">
        <v>20</v>
      </c>
      <c r="D74" s="35" t="s">
        <v>49</v>
      </c>
      <c r="E74" s="45">
        <v>13</v>
      </c>
      <c r="F74" s="163">
        <v>5</v>
      </c>
      <c r="G74" s="163">
        <v>56</v>
      </c>
      <c r="H74" s="1">
        <f t="shared" si="5"/>
        <v>260</v>
      </c>
      <c r="I74" s="1">
        <f t="shared" si="7"/>
        <v>100</v>
      </c>
      <c r="J74" s="1">
        <f t="shared" si="6"/>
        <v>1120</v>
      </c>
    </row>
    <row r="75" spans="1:10" x14ac:dyDescent="0.25">
      <c r="A75" s="7">
        <v>71</v>
      </c>
      <c r="B75" s="35" t="s">
        <v>86</v>
      </c>
      <c r="C75" s="7">
        <v>30</v>
      </c>
      <c r="D75" s="35" t="s">
        <v>49</v>
      </c>
      <c r="E75" s="45">
        <v>13</v>
      </c>
      <c r="F75" s="163">
        <v>2</v>
      </c>
      <c r="G75" s="163">
        <v>56</v>
      </c>
      <c r="H75" s="1">
        <f t="shared" si="5"/>
        <v>390</v>
      </c>
      <c r="I75" s="1">
        <f t="shared" si="7"/>
        <v>60</v>
      </c>
      <c r="J75" s="1">
        <f t="shared" si="6"/>
        <v>1680</v>
      </c>
    </row>
    <row r="76" spans="1:10" x14ac:dyDescent="0.25">
      <c r="A76" s="7">
        <v>72</v>
      </c>
      <c r="B76" s="35" t="s">
        <v>87</v>
      </c>
      <c r="C76" s="7">
        <v>22</v>
      </c>
      <c r="D76" s="35" t="s">
        <v>49</v>
      </c>
      <c r="E76" s="45">
        <v>13</v>
      </c>
      <c r="F76" s="163">
        <v>-5</v>
      </c>
      <c r="G76" s="163">
        <v>56</v>
      </c>
      <c r="H76" s="1">
        <f t="shared" si="5"/>
        <v>286</v>
      </c>
      <c r="I76" s="1">
        <f t="shared" si="7"/>
        <v>-110</v>
      </c>
      <c r="J76" s="1">
        <f t="shared" si="6"/>
        <v>1232</v>
      </c>
    </row>
    <row r="77" spans="1:10" x14ac:dyDescent="0.25">
      <c r="A77" s="7">
        <v>73</v>
      </c>
      <c r="B77" s="37" t="s">
        <v>36</v>
      </c>
      <c r="C77" s="7">
        <v>40</v>
      </c>
      <c r="D77" s="48" t="s">
        <v>97</v>
      </c>
      <c r="E77" s="45">
        <v>3</v>
      </c>
      <c r="F77" s="164">
        <v>2</v>
      </c>
      <c r="G77" s="164">
        <v>56</v>
      </c>
      <c r="H77" s="1">
        <f t="shared" si="5"/>
        <v>120</v>
      </c>
      <c r="I77" s="1">
        <f t="shared" si="7"/>
        <v>80</v>
      </c>
      <c r="J77" s="1">
        <f t="shared" si="6"/>
        <v>2240</v>
      </c>
    </row>
    <row r="78" spans="1:10" x14ac:dyDescent="0.25">
      <c r="A78" s="7">
        <v>74</v>
      </c>
      <c r="B78" s="37" t="s">
        <v>37</v>
      </c>
      <c r="C78" s="7">
        <v>40</v>
      </c>
      <c r="D78" s="48" t="s">
        <v>97</v>
      </c>
      <c r="E78" s="45">
        <v>3</v>
      </c>
      <c r="F78" s="164">
        <v>-2</v>
      </c>
      <c r="G78" s="164">
        <v>56</v>
      </c>
      <c r="H78" s="1">
        <f t="shared" si="5"/>
        <v>120</v>
      </c>
      <c r="I78" s="1">
        <f t="shared" si="7"/>
        <v>-80</v>
      </c>
      <c r="J78" s="1">
        <f t="shared" si="6"/>
        <v>2240</v>
      </c>
    </row>
    <row r="79" spans="1:10" x14ac:dyDescent="0.25">
      <c r="A79" s="7">
        <v>75</v>
      </c>
      <c r="B79" s="37" t="s">
        <v>38</v>
      </c>
      <c r="C79" s="7">
        <v>40</v>
      </c>
      <c r="D79" s="48" t="s">
        <v>97</v>
      </c>
      <c r="E79" s="45">
        <v>3</v>
      </c>
      <c r="F79" s="164">
        <v>5</v>
      </c>
      <c r="G79" s="164">
        <v>49</v>
      </c>
      <c r="H79" s="1">
        <f t="shared" si="5"/>
        <v>120</v>
      </c>
      <c r="I79" s="1">
        <f t="shared" si="7"/>
        <v>200</v>
      </c>
      <c r="J79" s="1">
        <f t="shared" si="6"/>
        <v>1960</v>
      </c>
    </row>
    <row r="80" spans="1:10" x14ac:dyDescent="0.25">
      <c r="A80" s="7">
        <v>76</v>
      </c>
      <c r="B80" s="37" t="s">
        <v>39</v>
      </c>
      <c r="C80" s="7">
        <v>40</v>
      </c>
      <c r="D80" s="48" t="s">
        <v>97</v>
      </c>
      <c r="E80" s="45">
        <v>3</v>
      </c>
      <c r="F80" s="164">
        <v>2</v>
      </c>
      <c r="G80" s="164">
        <v>49</v>
      </c>
      <c r="H80" s="1">
        <f t="shared" si="5"/>
        <v>120</v>
      </c>
      <c r="I80" s="1">
        <f t="shared" si="7"/>
        <v>80</v>
      </c>
      <c r="J80" s="1">
        <f t="shared" si="6"/>
        <v>1960</v>
      </c>
    </row>
    <row r="81" spans="1:10" x14ac:dyDescent="0.25">
      <c r="A81" s="7">
        <v>77</v>
      </c>
      <c r="B81" s="37" t="s">
        <v>40</v>
      </c>
      <c r="C81" s="7">
        <v>40</v>
      </c>
      <c r="D81" s="48" t="s">
        <v>97</v>
      </c>
      <c r="E81" s="45">
        <v>3</v>
      </c>
      <c r="F81" s="164">
        <v>-2</v>
      </c>
      <c r="G81" s="164">
        <v>49</v>
      </c>
      <c r="H81" s="1">
        <f t="shared" si="5"/>
        <v>120</v>
      </c>
      <c r="I81" s="1">
        <f t="shared" si="7"/>
        <v>-80</v>
      </c>
      <c r="J81" s="1">
        <f t="shared" si="6"/>
        <v>1960</v>
      </c>
    </row>
    <row r="82" spans="1:10" x14ac:dyDescent="0.25">
      <c r="A82" s="7">
        <v>78</v>
      </c>
      <c r="B82" s="37" t="s">
        <v>41</v>
      </c>
      <c r="C82" s="7">
        <v>40</v>
      </c>
      <c r="D82" s="48" t="s">
        <v>97</v>
      </c>
      <c r="E82" s="45">
        <v>3</v>
      </c>
      <c r="F82" s="164">
        <v>-5</v>
      </c>
      <c r="G82" s="164">
        <v>49</v>
      </c>
      <c r="H82" s="1">
        <f t="shared" si="5"/>
        <v>120</v>
      </c>
      <c r="I82" s="1">
        <f t="shared" si="7"/>
        <v>-200</v>
      </c>
      <c r="J82" s="1">
        <f t="shared" si="6"/>
        <v>1960</v>
      </c>
    </row>
    <row r="83" spans="1:10" x14ac:dyDescent="0.25">
      <c r="A83" s="7">
        <v>79</v>
      </c>
      <c r="B83" s="37" t="s">
        <v>42</v>
      </c>
      <c r="C83" s="7">
        <v>40</v>
      </c>
      <c r="D83" s="48" t="s">
        <v>97</v>
      </c>
      <c r="E83" s="45">
        <v>3</v>
      </c>
      <c r="F83" s="164">
        <v>5</v>
      </c>
      <c r="G83" s="164">
        <v>42</v>
      </c>
      <c r="H83" s="1">
        <f t="shared" si="5"/>
        <v>120</v>
      </c>
      <c r="I83" s="1">
        <f t="shared" si="7"/>
        <v>200</v>
      </c>
      <c r="J83" s="1">
        <f t="shared" si="6"/>
        <v>1680</v>
      </c>
    </row>
    <row r="84" spans="1:10" x14ac:dyDescent="0.25">
      <c r="A84" s="7">
        <v>80</v>
      </c>
      <c r="B84" s="37" t="s">
        <v>43</v>
      </c>
      <c r="C84" s="7">
        <v>40</v>
      </c>
      <c r="D84" s="48" t="s">
        <v>97</v>
      </c>
      <c r="E84" s="45">
        <v>3</v>
      </c>
      <c r="F84" s="164">
        <v>2</v>
      </c>
      <c r="G84" s="164">
        <v>42</v>
      </c>
      <c r="H84" s="1">
        <f t="shared" si="5"/>
        <v>120</v>
      </c>
      <c r="I84" s="1">
        <f t="shared" si="7"/>
        <v>80</v>
      </c>
      <c r="J84" s="1">
        <f t="shared" si="6"/>
        <v>1680</v>
      </c>
    </row>
    <row r="85" spans="1:10" x14ac:dyDescent="0.25">
      <c r="A85" s="7">
        <v>81</v>
      </c>
      <c r="B85" s="37" t="s">
        <v>44</v>
      </c>
      <c r="C85" s="7">
        <v>40</v>
      </c>
      <c r="D85" s="48" t="s">
        <v>97</v>
      </c>
      <c r="E85" s="45">
        <v>3</v>
      </c>
      <c r="F85" s="164">
        <v>-2</v>
      </c>
      <c r="G85" s="164">
        <v>42</v>
      </c>
      <c r="H85" s="1">
        <f t="shared" si="5"/>
        <v>120</v>
      </c>
      <c r="I85" s="1">
        <f t="shared" si="7"/>
        <v>-80</v>
      </c>
      <c r="J85" s="1">
        <f t="shared" si="6"/>
        <v>1680</v>
      </c>
    </row>
    <row r="86" spans="1:10" x14ac:dyDescent="0.25">
      <c r="A86" s="7">
        <v>82</v>
      </c>
      <c r="B86" s="37" t="s">
        <v>45</v>
      </c>
      <c r="C86" s="7">
        <v>40</v>
      </c>
      <c r="D86" s="48" t="s">
        <v>97</v>
      </c>
      <c r="E86" s="45">
        <v>3</v>
      </c>
      <c r="F86" s="164">
        <v>-5</v>
      </c>
      <c r="G86" s="164">
        <v>42</v>
      </c>
      <c r="H86" s="1">
        <f t="shared" si="5"/>
        <v>120</v>
      </c>
      <c r="I86" s="1">
        <f t="shared" si="7"/>
        <v>-200</v>
      </c>
      <c r="J86" s="1">
        <f t="shared" si="6"/>
        <v>1680</v>
      </c>
    </row>
    <row r="87" spans="1:10" x14ac:dyDescent="0.25">
      <c r="A87" s="7">
        <v>83</v>
      </c>
      <c r="B87" s="37" t="s">
        <v>76</v>
      </c>
      <c r="C87" s="7">
        <v>40</v>
      </c>
      <c r="D87" s="48" t="s">
        <v>97</v>
      </c>
      <c r="E87" s="45">
        <v>3</v>
      </c>
      <c r="F87" s="164">
        <v>5</v>
      </c>
      <c r="G87" s="164">
        <v>35</v>
      </c>
      <c r="H87" s="1">
        <f t="shared" si="5"/>
        <v>120</v>
      </c>
      <c r="I87" s="1">
        <f t="shared" si="7"/>
        <v>200</v>
      </c>
      <c r="J87" s="1">
        <f t="shared" si="6"/>
        <v>1400</v>
      </c>
    </row>
    <row r="88" spans="1:10" x14ac:dyDescent="0.25">
      <c r="A88" s="7">
        <v>84</v>
      </c>
      <c r="B88" s="37" t="s">
        <v>77</v>
      </c>
      <c r="C88" s="7">
        <v>40</v>
      </c>
      <c r="D88" s="48" t="s">
        <v>97</v>
      </c>
      <c r="E88" s="45">
        <v>3</v>
      </c>
      <c r="F88" s="164">
        <v>2</v>
      </c>
      <c r="G88" s="164">
        <v>35</v>
      </c>
      <c r="H88" s="1">
        <f t="shared" si="5"/>
        <v>120</v>
      </c>
      <c r="I88" s="1">
        <f t="shared" si="7"/>
        <v>80</v>
      </c>
      <c r="J88" s="1">
        <f t="shared" si="6"/>
        <v>1400</v>
      </c>
    </row>
    <row r="89" spans="1:10" x14ac:dyDescent="0.25">
      <c r="A89" s="7">
        <v>85</v>
      </c>
      <c r="B89" s="37" t="s">
        <v>78</v>
      </c>
      <c r="C89" s="7">
        <v>40</v>
      </c>
      <c r="D89" s="48" t="s">
        <v>97</v>
      </c>
      <c r="E89" s="45">
        <v>3</v>
      </c>
      <c r="F89" s="164">
        <v>-2</v>
      </c>
      <c r="G89" s="164">
        <v>35</v>
      </c>
      <c r="H89" s="1">
        <f t="shared" si="5"/>
        <v>120</v>
      </c>
      <c r="I89" s="1">
        <f t="shared" si="7"/>
        <v>-80</v>
      </c>
      <c r="J89" s="1">
        <f t="shared" si="6"/>
        <v>1400</v>
      </c>
    </row>
    <row r="90" spans="1:10" x14ac:dyDescent="0.25">
      <c r="A90" s="7">
        <v>86</v>
      </c>
      <c r="B90" s="37" t="s">
        <v>79</v>
      </c>
      <c r="C90" s="7">
        <v>40</v>
      </c>
      <c r="D90" s="48" t="s">
        <v>97</v>
      </c>
      <c r="E90" s="45">
        <v>3</v>
      </c>
      <c r="F90" s="164">
        <v>-5</v>
      </c>
      <c r="G90" s="164">
        <v>35</v>
      </c>
      <c r="H90" s="1">
        <f t="shared" si="5"/>
        <v>120</v>
      </c>
      <c r="I90" s="1">
        <f t="shared" si="7"/>
        <v>-200</v>
      </c>
      <c r="J90" s="1">
        <f t="shared" si="6"/>
        <v>1400</v>
      </c>
    </row>
    <row r="91" spans="1:10" x14ac:dyDescent="0.25">
      <c r="A91" s="7">
        <v>87</v>
      </c>
      <c r="B91" s="37" t="s">
        <v>126</v>
      </c>
      <c r="C91" s="7">
        <v>40</v>
      </c>
      <c r="D91" s="48" t="s">
        <v>97</v>
      </c>
      <c r="E91" s="45">
        <v>3</v>
      </c>
      <c r="F91" s="164">
        <v>5</v>
      </c>
      <c r="G91" s="164">
        <v>28</v>
      </c>
      <c r="H91" s="1">
        <f t="shared" si="5"/>
        <v>120</v>
      </c>
      <c r="I91" s="1">
        <f t="shared" si="7"/>
        <v>200</v>
      </c>
      <c r="J91" s="1">
        <f t="shared" si="6"/>
        <v>1120</v>
      </c>
    </row>
    <row r="92" spans="1:10" x14ac:dyDescent="0.25">
      <c r="A92" s="7">
        <v>88</v>
      </c>
      <c r="B92" s="37" t="s">
        <v>127</v>
      </c>
      <c r="C92" s="7">
        <v>40</v>
      </c>
      <c r="D92" s="48" t="s">
        <v>97</v>
      </c>
      <c r="E92" s="45">
        <v>3</v>
      </c>
      <c r="F92" s="164">
        <v>2</v>
      </c>
      <c r="G92" s="164">
        <v>28</v>
      </c>
      <c r="H92" s="1">
        <f t="shared" si="5"/>
        <v>120</v>
      </c>
      <c r="I92" s="1">
        <f t="shared" si="7"/>
        <v>80</v>
      </c>
      <c r="J92" s="1">
        <f t="shared" si="6"/>
        <v>1120</v>
      </c>
    </row>
    <row r="93" spans="1:10" x14ac:dyDescent="0.25">
      <c r="A93" s="7">
        <v>89</v>
      </c>
      <c r="B93" s="37" t="s">
        <v>128</v>
      </c>
      <c r="C93" s="7">
        <v>40</v>
      </c>
      <c r="D93" s="48" t="s">
        <v>97</v>
      </c>
      <c r="E93" s="45">
        <v>3</v>
      </c>
      <c r="F93" s="164">
        <v>-2</v>
      </c>
      <c r="G93" s="164">
        <v>28</v>
      </c>
      <c r="H93" s="1">
        <f t="shared" si="5"/>
        <v>120</v>
      </c>
      <c r="I93" s="1">
        <f t="shared" si="7"/>
        <v>-80</v>
      </c>
      <c r="J93" s="1">
        <f t="shared" si="6"/>
        <v>1120</v>
      </c>
    </row>
    <row r="94" spans="1:10" x14ac:dyDescent="0.25">
      <c r="A94" s="7">
        <v>90</v>
      </c>
      <c r="B94" s="37" t="s">
        <v>129</v>
      </c>
      <c r="C94" s="7">
        <v>40</v>
      </c>
      <c r="D94" s="48" t="s">
        <v>97</v>
      </c>
      <c r="E94" s="45">
        <v>3</v>
      </c>
      <c r="F94" s="164">
        <v>-5</v>
      </c>
      <c r="G94" s="164">
        <v>28</v>
      </c>
      <c r="H94" s="1">
        <f t="shared" si="5"/>
        <v>120</v>
      </c>
      <c r="I94" s="1">
        <f t="shared" si="7"/>
        <v>-200</v>
      </c>
      <c r="J94" s="1">
        <f t="shared" si="6"/>
        <v>1120</v>
      </c>
    </row>
    <row r="95" spans="1:10" x14ac:dyDescent="0.25">
      <c r="A95" s="7">
        <v>91</v>
      </c>
      <c r="B95" s="37" t="s">
        <v>130</v>
      </c>
      <c r="C95" s="7">
        <v>40</v>
      </c>
      <c r="D95" s="48" t="s">
        <v>97</v>
      </c>
      <c r="E95" s="45">
        <v>3</v>
      </c>
      <c r="F95" s="164">
        <v>5</v>
      </c>
      <c r="G95" s="164">
        <v>21</v>
      </c>
      <c r="H95" s="1">
        <f t="shared" si="5"/>
        <v>120</v>
      </c>
      <c r="I95" s="1">
        <f t="shared" si="7"/>
        <v>200</v>
      </c>
      <c r="J95" s="1">
        <f t="shared" si="6"/>
        <v>840</v>
      </c>
    </row>
    <row r="96" spans="1:10" x14ac:dyDescent="0.25">
      <c r="A96" s="7">
        <v>92</v>
      </c>
      <c r="B96" s="37" t="s">
        <v>131</v>
      </c>
      <c r="C96" s="7">
        <v>40</v>
      </c>
      <c r="D96" s="48" t="s">
        <v>97</v>
      </c>
      <c r="E96" s="45">
        <v>3</v>
      </c>
      <c r="F96" s="164">
        <v>2</v>
      </c>
      <c r="G96" s="164">
        <v>21</v>
      </c>
      <c r="H96" s="1">
        <f t="shared" si="5"/>
        <v>120</v>
      </c>
      <c r="I96" s="1">
        <f t="shared" si="7"/>
        <v>80</v>
      </c>
      <c r="J96" s="1">
        <f t="shared" si="6"/>
        <v>840</v>
      </c>
    </row>
    <row r="97" spans="1:10" x14ac:dyDescent="0.25">
      <c r="A97" s="7">
        <v>93</v>
      </c>
      <c r="B97" s="37" t="s">
        <v>132</v>
      </c>
      <c r="C97" s="7">
        <v>40</v>
      </c>
      <c r="D97" s="48" t="s">
        <v>97</v>
      </c>
      <c r="E97" s="45">
        <v>3</v>
      </c>
      <c r="F97" s="164">
        <v>-2</v>
      </c>
      <c r="G97" s="164">
        <v>21</v>
      </c>
      <c r="H97" s="1">
        <f t="shared" si="5"/>
        <v>120</v>
      </c>
      <c r="I97" s="1">
        <f t="shared" si="7"/>
        <v>-80</v>
      </c>
      <c r="J97" s="1">
        <f t="shared" si="6"/>
        <v>840</v>
      </c>
    </row>
    <row r="98" spans="1:10" x14ac:dyDescent="0.25">
      <c r="A98" s="7">
        <v>94</v>
      </c>
      <c r="B98" s="37" t="s">
        <v>133</v>
      </c>
      <c r="C98" s="7">
        <v>40</v>
      </c>
      <c r="D98" s="48" t="s">
        <v>97</v>
      </c>
      <c r="E98" s="45">
        <v>3</v>
      </c>
      <c r="F98" s="164">
        <v>-5</v>
      </c>
      <c r="G98" s="164">
        <v>21</v>
      </c>
      <c r="H98" s="1">
        <f t="shared" si="5"/>
        <v>120</v>
      </c>
      <c r="I98" s="1">
        <f t="shared" si="7"/>
        <v>-200</v>
      </c>
      <c r="J98" s="1">
        <f t="shared" si="6"/>
        <v>840</v>
      </c>
    </row>
    <row r="99" spans="1:10" x14ac:dyDescent="0.25">
      <c r="A99" s="7">
        <v>95</v>
      </c>
      <c r="B99" s="37" t="s">
        <v>134</v>
      </c>
      <c r="C99" s="7">
        <v>40</v>
      </c>
      <c r="D99" s="48" t="s">
        <v>97</v>
      </c>
      <c r="E99" s="45">
        <v>3</v>
      </c>
      <c r="F99" s="164">
        <v>5</v>
      </c>
      <c r="G99" s="164">
        <v>14</v>
      </c>
      <c r="H99" s="1">
        <f t="shared" si="5"/>
        <v>120</v>
      </c>
      <c r="I99" s="1">
        <f t="shared" si="7"/>
        <v>200</v>
      </c>
      <c r="J99" s="1">
        <f t="shared" si="6"/>
        <v>560</v>
      </c>
    </row>
    <row r="100" spans="1:10" x14ac:dyDescent="0.25">
      <c r="A100" s="7">
        <v>96</v>
      </c>
      <c r="B100" s="37" t="s">
        <v>135</v>
      </c>
      <c r="C100" s="7">
        <v>40</v>
      </c>
      <c r="D100" s="48" t="s">
        <v>97</v>
      </c>
      <c r="E100" s="45">
        <v>3</v>
      </c>
      <c r="F100" s="164">
        <v>2</v>
      </c>
      <c r="G100" s="164">
        <v>14</v>
      </c>
      <c r="H100" s="1">
        <f t="shared" si="5"/>
        <v>120</v>
      </c>
      <c r="I100" s="1">
        <f t="shared" si="7"/>
        <v>80</v>
      </c>
      <c r="J100" s="1">
        <f t="shared" si="6"/>
        <v>560</v>
      </c>
    </row>
    <row r="101" spans="1:10" x14ac:dyDescent="0.25">
      <c r="A101" s="7">
        <v>97</v>
      </c>
      <c r="B101" s="37" t="s">
        <v>136</v>
      </c>
      <c r="C101" s="7">
        <v>40</v>
      </c>
      <c r="D101" s="48" t="s">
        <v>97</v>
      </c>
      <c r="E101" s="45">
        <v>3</v>
      </c>
      <c r="F101" s="164">
        <v>-2</v>
      </c>
      <c r="G101" s="164">
        <v>14</v>
      </c>
      <c r="H101" s="1">
        <f t="shared" si="5"/>
        <v>120</v>
      </c>
      <c r="I101" s="1">
        <f t="shared" si="7"/>
        <v>-80</v>
      </c>
      <c r="J101" s="1">
        <f t="shared" si="6"/>
        <v>560</v>
      </c>
    </row>
    <row r="102" spans="1:10" x14ac:dyDescent="0.25">
      <c r="A102" s="7">
        <v>98</v>
      </c>
      <c r="B102" s="37" t="s">
        <v>137</v>
      </c>
      <c r="C102" s="7">
        <v>40</v>
      </c>
      <c r="D102" s="48" t="s">
        <v>97</v>
      </c>
      <c r="E102" s="45">
        <v>3</v>
      </c>
      <c r="F102" s="164">
        <v>-5</v>
      </c>
      <c r="G102" s="164">
        <v>14</v>
      </c>
      <c r="H102" s="1">
        <f t="shared" si="5"/>
        <v>120</v>
      </c>
      <c r="I102" s="1">
        <f t="shared" si="7"/>
        <v>-200</v>
      </c>
      <c r="J102" s="1">
        <f t="shared" si="6"/>
        <v>560</v>
      </c>
    </row>
    <row r="103" spans="1:10" x14ac:dyDescent="0.25">
      <c r="A103" s="7">
        <v>99</v>
      </c>
      <c r="B103" s="37" t="s">
        <v>138</v>
      </c>
      <c r="C103" s="7">
        <v>40</v>
      </c>
      <c r="D103" s="48" t="s">
        <v>97</v>
      </c>
      <c r="E103" s="45">
        <v>3</v>
      </c>
      <c r="F103" s="164">
        <v>5</v>
      </c>
      <c r="G103" s="164">
        <v>7</v>
      </c>
      <c r="H103" s="1">
        <f t="shared" si="5"/>
        <v>120</v>
      </c>
      <c r="I103" s="1">
        <f t="shared" si="7"/>
        <v>200</v>
      </c>
      <c r="J103" s="1">
        <f t="shared" si="6"/>
        <v>280</v>
      </c>
    </row>
    <row r="104" spans="1:10" x14ac:dyDescent="0.25">
      <c r="A104" s="7">
        <v>100</v>
      </c>
      <c r="B104" s="37" t="s">
        <v>139</v>
      </c>
      <c r="C104" s="7">
        <v>40</v>
      </c>
      <c r="D104" s="48" t="s">
        <v>97</v>
      </c>
      <c r="E104" s="45">
        <v>3</v>
      </c>
      <c r="F104" s="164">
        <v>2</v>
      </c>
      <c r="G104" s="164">
        <v>7</v>
      </c>
      <c r="H104" s="1">
        <f t="shared" si="5"/>
        <v>120</v>
      </c>
      <c r="I104" s="1">
        <f t="shared" si="7"/>
        <v>80</v>
      </c>
      <c r="J104" s="1">
        <f t="shared" si="6"/>
        <v>280</v>
      </c>
    </row>
    <row r="105" spans="1:10" x14ac:dyDescent="0.25">
      <c r="A105" s="7">
        <v>101</v>
      </c>
      <c r="B105" s="37" t="s">
        <v>140</v>
      </c>
      <c r="C105" s="7">
        <v>40</v>
      </c>
      <c r="D105" s="48" t="s">
        <v>97</v>
      </c>
      <c r="E105" s="45">
        <v>3</v>
      </c>
      <c r="F105" s="164">
        <v>-2</v>
      </c>
      <c r="G105" s="164">
        <v>7</v>
      </c>
      <c r="H105" s="1">
        <f t="shared" si="5"/>
        <v>120</v>
      </c>
      <c r="I105" s="1">
        <f t="shared" si="7"/>
        <v>-80</v>
      </c>
      <c r="J105" s="1">
        <f t="shared" si="6"/>
        <v>280</v>
      </c>
    </row>
    <row r="106" spans="1:10" x14ac:dyDescent="0.25">
      <c r="A106" s="7">
        <v>102</v>
      </c>
      <c r="B106" s="37" t="s">
        <v>141</v>
      </c>
      <c r="C106" s="7">
        <v>40</v>
      </c>
      <c r="D106" s="48" t="s">
        <v>97</v>
      </c>
      <c r="E106" s="45">
        <v>3</v>
      </c>
      <c r="F106" s="164">
        <v>-5</v>
      </c>
      <c r="G106" s="164">
        <v>7</v>
      </c>
      <c r="H106" s="1">
        <f t="shared" si="5"/>
        <v>120</v>
      </c>
      <c r="I106" s="1">
        <f t="shared" si="7"/>
        <v>-200</v>
      </c>
      <c r="J106" s="1">
        <f t="shared" si="6"/>
        <v>280</v>
      </c>
    </row>
    <row r="107" spans="1:10" x14ac:dyDescent="0.25">
      <c r="A107" s="7">
        <v>103</v>
      </c>
      <c r="B107" s="34" t="s">
        <v>50</v>
      </c>
      <c r="C107" s="7">
        <v>14</v>
      </c>
      <c r="D107" s="35" t="s">
        <v>49</v>
      </c>
      <c r="E107" s="45">
        <v>9</v>
      </c>
      <c r="F107" s="163">
        <v>-2</v>
      </c>
      <c r="G107" s="163">
        <v>28</v>
      </c>
      <c r="H107" s="1">
        <f t="shared" si="5"/>
        <v>126</v>
      </c>
      <c r="I107" s="1">
        <f t="shared" si="7"/>
        <v>-28</v>
      </c>
      <c r="J107" s="1">
        <f t="shared" si="6"/>
        <v>392</v>
      </c>
    </row>
    <row r="108" spans="1:10" x14ac:dyDescent="0.25">
      <c r="A108" s="7">
        <v>104</v>
      </c>
      <c r="B108" s="34" t="s">
        <v>51</v>
      </c>
      <c r="C108" s="7">
        <v>16</v>
      </c>
      <c r="D108" s="35" t="s">
        <v>49</v>
      </c>
      <c r="E108" s="45">
        <v>6</v>
      </c>
      <c r="F108" s="163">
        <v>-5</v>
      </c>
      <c r="G108" s="163">
        <v>14</v>
      </c>
      <c r="H108" s="1">
        <f t="shared" si="5"/>
        <v>96</v>
      </c>
      <c r="I108" s="1">
        <f t="shared" si="7"/>
        <v>-80</v>
      </c>
      <c r="J108" s="1">
        <f t="shared" si="6"/>
        <v>224</v>
      </c>
    </row>
    <row r="109" spans="1:10" x14ac:dyDescent="0.25">
      <c r="A109" s="7">
        <v>105</v>
      </c>
      <c r="B109" s="34" t="s">
        <v>52</v>
      </c>
      <c r="C109" s="7">
        <v>22</v>
      </c>
      <c r="D109" s="35" t="s">
        <v>49</v>
      </c>
      <c r="E109" s="45">
        <v>6</v>
      </c>
      <c r="F109" s="163">
        <v>2</v>
      </c>
      <c r="G109" s="163">
        <v>14</v>
      </c>
      <c r="H109" s="1">
        <f t="shared" si="5"/>
        <v>132</v>
      </c>
      <c r="I109" s="1">
        <f t="shared" si="7"/>
        <v>44</v>
      </c>
      <c r="J109" s="1">
        <f t="shared" si="6"/>
        <v>308</v>
      </c>
    </row>
    <row r="110" spans="1:10" x14ac:dyDescent="0.25">
      <c r="A110" s="7">
        <v>106</v>
      </c>
      <c r="B110" s="34" t="s">
        <v>53</v>
      </c>
      <c r="C110" s="7">
        <v>15</v>
      </c>
      <c r="D110" s="35" t="s">
        <v>49</v>
      </c>
      <c r="E110" s="45">
        <v>6</v>
      </c>
      <c r="F110" s="163">
        <v>5</v>
      </c>
      <c r="G110" s="163">
        <v>21</v>
      </c>
      <c r="H110" s="1">
        <f t="shared" si="5"/>
        <v>90</v>
      </c>
      <c r="I110" s="1">
        <f t="shared" si="7"/>
        <v>75</v>
      </c>
      <c r="J110" s="1">
        <f t="shared" si="6"/>
        <v>315</v>
      </c>
    </row>
    <row r="111" spans="1:10" x14ac:dyDescent="0.25">
      <c r="A111" s="7">
        <v>107</v>
      </c>
      <c r="B111" s="34" t="s">
        <v>54</v>
      </c>
      <c r="C111" s="7">
        <v>16</v>
      </c>
      <c r="D111" s="35" t="s">
        <v>49</v>
      </c>
      <c r="E111" s="45">
        <v>6</v>
      </c>
      <c r="F111" s="163">
        <v>5</v>
      </c>
      <c r="G111" s="163">
        <v>28</v>
      </c>
      <c r="H111" s="1">
        <f t="shared" si="5"/>
        <v>96</v>
      </c>
      <c r="I111" s="1">
        <f t="shared" si="7"/>
        <v>80</v>
      </c>
      <c r="J111" s="1">
        <f t="shared" si="6"/>
        <v>448</v>
      </c>
    </row>
    <row r="112" spans="1:10" x14ac:dyDescent="0.25">
      <c r="A112" s="7">
        <v>108</v>
      </c>
      <c r="B112" s="34" t="s">
        <v>55</v>
      </c>
      <c r="C112" s="7">
        <v>18</v>
      </c>
      <c r="D112" s="35" t="s">
        <v>49</v>
      </c>
      <c r="E112" s="45">
        <v>9</v>
      </c>
      <c r="F112" s="163">
        <v>-2</v>
      </c>
      <c r="G112" s="163">
        <v>56</v>
      </c>
      <c r="H112" s="1">
        <f t="shared" si="5"/>
        <v>162</v>
      </c>
      <c r="I112" s="1">
        <f t="shared" si="7"/>
        <v>-36</v>
      </c>
      <c r="J112" s="1">
        <f t="shared" si="6"/>
        <v>1008</v>
      </c>
    </row>
    <row r="113" spans="1:10" x14ac:dyDescent="0.25">
      <c r="A113" s="7">
        <v>109</v>
      </c>
      <c r="B113" s="34" t="s">
        <v>56</v>
      </c>
      <c r="C113" s="7">
        <v>23</v>
      </c>
      <c r="D113" s="35" t="s">
        <v>49</v>
      </c>
      <c r="E113" s="45">
        <v>6</v>
      </c>
      <c r="F113" s="163">
        <v>2</v>
      </c>
      <c r="G113" s="163">
        <v>7</v>
      </c>
      <c r="H113" s="1">
        <f t="shared" si="5"/>
        <v>138</v>
      </c>
      <c r="I113" s="1">
        <f t="shared" si="7"/>
        <v>46</v>
      </c>
      <c r="J113" s="1">
        <f t="shared" si="6"/>
        <v>161</v>
      </c>
    </row>
    <row r="114" spans="1:10" x14ac:dyDescent="0.25">
      <c r="A114" s="7">
        <v>110</v>
      </c>
      <c r="B114" s="34" t="s">
        <v>57</v>
      </c>
      <c r="C114" s="7">
        <v>29</v>
      </c>
      <c r="D114" s="35" t="s">
        <v>49</v>
      </c>
      <c r="E114" s="45">
        <v>6</v>
      </c>
      <c r="F114" s="163">
        <v>-2</v>
      </c>
      <c r="G114" s="163">
        <v>21</v>
      </c>
      <c r="H114" s="1">
        <f t="shared" si="5"/>
        <v>174</v>
      </c>
      <c r="I114" s="1">
        <f t="shared" si="7"/>
        <v>-58</v>
      </c>
      <c r="J114" s="1">
        <f t="shared" si="6"/>
        <v>609</v>
      </c>
    </row>
    <row r="115" spans="1:10" x14ac:dyDescent="0.25">
      <c r="A115" s="7">
        <v>111</v>
      </c>
      <c r="B115" s="34" t="s">
        <v>106</v>
      </c>
      <c r="C115" s="7">
        <v>10</v>
      </c>
      <c r="D115" s="35" t="s">
        <v>49</v>
      </c>
      <c r="E115" s="45">
        <v>6</v>
      </c>
      <c r="F115" s="163">
        <v>5</v>
      </c>
      <c r="G115" s="163">
        <v>42</v>
      </c>
      <c r="H115" s="1">
        <f t="shared" si="5"/>
        <v>60</v>
      </c>
      <c r="I115" s="1">
        <f t="shared" si="7"/>
        <v>50</v>
      </c>
      <c r="J115" s="1">
        <f t="shared" si="6"/>
        <v>420</v>
      </c>
    </row>
    <row r="116" spans="1:10" x14ac:dyDescent="0.25">
      <c r="A116" s="7">
        <v>112</v>
      </c>
      <c r="B116" s="34" t="s">
        <v>107</v>
      </c>
      <c r="C116" s="7">
        <v>15</v>
      </c>
      <c r="D116" s="35" t="s">
        <v>49</v>
      </c>
      <c r="E116" s="45">
        <v>6</v>
      </c>
      <c r="F116" s="163">
        <v>-5</v>
      </c>
      <c r="G116" s="163">
        <v>21</v>
      </c>
      <c r="H116" s="1">
        <f t="shared" si="5"/>
        <v>90</v>
      </c>
      <c r="I116" s="1">
        <f t="shared" si="7"/>
        <v>-75</v>
      </c>
      <c r="J116" s="1">
        <f t="shared" si="6"/>
        <v>315</v>
      </c>
    </row>
    <row r="117" spans="1:10" x14ac:dyDescent="0.25">
      <c r="A117" s="7">
        <v>113</v>
      </c>
      <c r="B117" s="34" t="s">
        <v>108</v>
      </c>
      <c r="C117" s="7">
        <v>24</v>
      </c>
      <c r="D117" s="35" t="s">
        <v>49</v>
      </c>
      <c r="E117" s="45">
        <v>6</v>
      </c>
      <c r="F117" s="163">
        <v>2</v>
      </c>
      <c r="G117" s="163">
        <v>21</v>
      </c>
      <c r="H117" s="1">
        <f t="shared" si="5"/>
        <v>144</v>
      </c>
      <c r="I117" s="1">
        <f t="shared" si="7"/>
        <v>48</v>
      </c>
      <c r="J117" s="1">
        <f t="shared" si="6"/>
        <v>504</v>
      </c>
    </row>
    <row r="118" spans="1:10" x14ac:dyDescent="0.25">
      <c r="A118" s="7">
        <v>114</v>
      </c>
      <c r="B118" s="34" t="s">
        <v>109</v>
      </c>
      <c r="C118" s="7">
        <v>20</v>
      </c>
      <c r="D118" s="35" t="s">
        <v>49</v>
      </c>
      <c r="E118" s="45">
        <v>6</v>
      </c>
      <c r="F118" s="163">
        <v>2</v>
      </c>
      <c r="G118" s="163">
        <v>7</v>
      </c>
      <c r="H118" s="1">
        <f t="shared" si="5"/>
        <v>120</v>
      </c>
      <c r="I118" s="1">
        <f t="shared" si="7"/>
        <v>40</v>
      </c>
      <c r="J118" s="1">
        <f t="shared" si="6"/>
        <v>140</v>
      </c>
    </row>
    <row r="119" spans="1:10" x14ac:dyDescent="0.25">
      <c r="A119" s="7">
        <v>115</v>
      </c>
      <c r="B119" s="34" t="s">
        <v>110</v>
      </c>
      <c r="C119" s="7">
        <v>33</v>
      </c>
      <c r="D119" s="35" t="s">
        <v>49</v>
      </c>
      <c r="E119" s="45">
        <v>6</v>
      </c>
      <c r="F119" s="163">
        <v>2</v>
      </c>
      <c r="G119" s="163">
        <v>14</v>
      </c>
      <c r="H119" s="1">
        <f t="shared" si="5"/>
        <v>198</v>
      </c>
      <c r="I119" s="1">
        <f t="shared" si="7"/>
        <v>66</v>
      </c>
      <c r="J119" s="1">
        <f t="shared" si="6"/>
        <v>462</v>
      </c>
    </row>
    <row r="120" spans="1:10" x14ac:dyDescent="0.25">
      <c r="A120" s="7">
        <v>116</v>
      </c>
      <c r="B120" s="34" t="s">
        <v>111</v>
      </c>
      <c r="C120" s="7">
        <v>15</v>
      </c>
      <c r="D120" s="35" t="s">
        <v>49</v>
      </c>
      <c r="E120" s="45">
        <v>9</v>
      </c>
      <c r="F120" s="163">
        <v>5</v>
      </c>
      <c r="G120" s="163">
        <v>56</v>
      </c>
      <c r="H120" s="1">
        <f t="shared" si="5"/>
        <v>135</v>
      </c>
      <c r="I120" s="1">
        <f t="shared" si="7"/>
        <v>75</v>
      </c>
      <c r="J120" s="1">
        <f t="shared" si="6"/>
        <v>840</v>
      </c>
    </row>
    <row r="121" spans="1:10" x14ac:dyDescent="0.25">
      <c r="A121" s="7">
        <v>117</v>
      </c>
      <c r="B121" s="34" t="s">
        <v>112</v>
      </c>
      <c r="C121" s="7">
        <v>27</v>
      </c>
      <c r="D121" s="35" t="s">
        <v>49</v>
      </c>
      <c r="E121" s="45">
        <v>6</v>
      </c>
      <c r="F121" s="163">
        <v>-2</v>
      </c>
      <c r="G121" s="163">
        <v>14</v>
      </c>
      <c r="H121" s="1">
        <f t="shared" si="5"/>
        <v>162</v>
      </c>
      <c r="I121" s="1">
        <f t="shared" si="7"/>
        <v>-54</v>
      </c>
      <c r="J121" s="1">
        <f t="shared" si="6"/>
        <v>378</v>
      </c>
    </row>
    <row r="122" spans="1:10" x14ac:dyDescent="0.25">
      <c r="A122" s="7">
        <v>118</v>
      </c>
      <c r="B122" s="34" t="s">
        <v>113</v>
      </c>
      <c r="C122" s="7">
        <v>20</v>
      </c>
      <c r="D122" s="35" t="s">
        <v>49</v>
      </c>
      <c r="E122" s="45">
        <v>6</v>
      </c>
      <c r="F122" s="163">
        <v>5</v>
      </c>
      <c r="G122" s="163">
        <v>35</v>
      </c>
      <c r="H122" s="1">
        <f t="shared" si="5"/>
        <v>120</v>
      </c>
      <c r="I122" s="1">
        <f t="shared" si="7"/>
        <v>100</v>
      </c>
      <c r="J122" s="1">
        <f t="shared" si="6"/>
        <v>700</v>
      </c>
    </row>
    <row r="123" spans="1:10" x14ac:dyDescent="0.25">
      <c r="A123" s="32">
        <v>119</v>
      </c>
      <c r="B123" s="34" t="s">
        <v>184</v>
      </c>
      <c r="C123" s="32">
        <v>22</v>
      </c>
      <c r="D123" s="35" t="s">
        <v>49</v>
      </c>
      <c r="E123" s="45">
        <v>6</v>
      </c>
      <c r="F123" s="163">
        <v>-5</v>
      </c>
      <c r="G123" s="163">
        <v>28</v>
      </c>
      <c r="H123" s="1">
        <f t="shared" si="5"/>
        <v>132</v>
      </c>
      <c r="I123" s="1">
        <f t="shared" si="7"/>
        <v>-110</v>
      </c>
      <c r="J123" s="1">
        <f t="shared" si="6"/>
        <v>616</v>
      </c>
    </row>
    <row r="124" spans="1:10" x14ac:dyDescent="0.25">
      <c r="A124" s="32">
        <v>120</v>
      </c>
      <c r="B124" s="34" t="s">
        <v>185</v>
      </c>
      <c r="C124" s="31">
        <v>20</v>
      </c>
      <c r="D124" s="35" t="s">
        <v>49</v>
      </c>
      <c r="E124" s="45">
        <v>6</v>
      </c>
      <c r="F124" s="163">
        <v>-5</v>
      </c>
      <c r="G124" s="163">
        <v>35</v>
      </c>
      <c r="H124" s="1">
        <f t="shared" si="5"/>
        <v>120</v>
      </c>
      <c r="I124" s="1">
        <f t="shared" si="7"/>
        <v>-100</v>
      </c>
      <c r="J124" s="1">
        <f t="shared" si="6"/>
        <v>700</v>
      </c>
    </row>
    <row r="125" spans="1:10" x14ac:dyDescent="0.25">
      <c r="E125" s="75"/>
      <c r="H125" s="39"/>
    </row>
  </sheetData>
  <autoFilter ref="B1:J124"/>
  <mergeCells count="1">
    <mergeCell ref="L16:O16"/>
  </mergeCells>
  <pageMargins left="0.7" right="0.7" top="0.75" bottom="0.75" header="0.3" footer="0.3"/>
  <pageSetup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5"/>
  <sheetViews>
    <sheetView topLeftCell="E1" zoomScale="70" zoomScaleNormal="70" workbookViewId="0">
      <selection activeCell="L4" sqref="L4"/>
    </sheetView>
  </sheetViews>
  <sheetFormatPr baseColWidth="10" defaultColWidth="11.42578125" defaultRowHeight="15" x14ac:dyDescent="0.25"/>
  <cols>
    <col min="1" max="1" width="5.42578125" customWidth="1"/>
    <col min="2" max="2" width="13.85546875" customWidth="1"/>
    <col min="3" max="3" width="8.28515625" customWidth="1"/>
    <col min="4" max="4" width="10.7109375" customWidth="1"/>
    <col min="6" max="10" width="8.28515625" customWidth="1"/>
  </cols>
  <sheetData>
    <row r="1" spans="1:22" x14ac:dyDescent="0.25">
      <c r="B1" s="42"/>
      <c r="C1" s="42" t="s">
        <v>0</v>
      </c>
      <c r="D1" s="42" t="s">
        <v>46</v>
      </c>
      <c r="E1" s="42" t="s">
        <v>5</v>
      </c>
      <c r="F1" s="42" t="s">
        <v>3</v>
      </c>
      <c r="G1" s="42" t="s">
        <v>4</v>
      </c>
      <c r="H1" s="42" t="s">
        <v>7</v>
      </c>
      <c r="I1" s="42" t="s">
        <v>2</v>
      </c>
      <c r="J1" s="42" t="s">
        <v>6</v>
      </c>
    </row>
    <row r="2" spans="1:22" ht="15.75" thickBot="1" x14ac:dyDescent="0.3">
      <c r="B2" s="43" t="s">
        <v>163</v>
      </c>
      <c r="C2" s="42">
        <f>SUM(C3:C122)</f>
        <v>5864</v>
      </c>
      <c r="D2" s="42"/>
      <c r="E2" s="42"/>
      <c r="F2" s="42"/>
      <c r="G2" s="42"/>
      <c r="H2" s="42">
        <f>SUM(H3:H124)</f>
        <v>32833</v>
      </c>
      <c r="I2" s="42">
        <f>SUM(I3:I124)</f>
        <v>-28</v>
      </c>
      <c r="J2" s="42">
        <f>SUM(J3:J124)</f>
        <v>233457</v>
      </c>
    </row>
    <row r="3" spans="1:22" x14ac:dyDescent="0.25">
      <c r="B3" s="40" t="s">
        <v>1</v>
      </c>
      <c r="C3" s="40">
        <v>4200</v>
      </c>
      <c r="D3" s="40"/>
      <c r="E3">
        <v>6</v>
      </c>
      <c r="F3" s="40"/>
      <c r="G3" s="40">
        <v>44</v>
      </c>
      <c r="H3" s="40">
        <v>25200</v>
      </c>
      <c r="I3" s="40">
        <v>0</v>
      </c>
      <c r="J3" s="40">
        <v>184800</v>
      </c>
      <c r="L3" s="105" t="s">
        <v>187</v>
      </c>
      <c r="M3" s="106" t="s">
        <v>188</v>
      </c>
      <c r="N3" s="107" t="s">
        <v>189</v>
      </c>
      <c r="P3" t="s">
        <v>161</v>
      </c>
      <c r="Q3">
        <v>2</v>
      </c>
      <c r="R3" t="s">
        <v>153</v>
      </c>
    </row>
    <row r="4" spans="1:22" ht="18" thickBot="1" x14ac:dyDescent="0.35">
      <c r="A4" t="s">
        <v>171</v>
      </c>
      <c r="B4" s="171" t="s">
        <v>155</v>
      </c>
      <c r="C4" s="167">
        <f>20</f>
        <v>20</v>
      </c>
      <c r="D4" s="171"/>
      <c r="E4" s="44">
        <v>3</v>
      </c>
      <c r="F4">
        <v>0</v>
      </c>
      <c r="G4">
        <v>0</v>
      </c>
      <c r="H4" s="171">
        <f t="shared" ref="H4:H67" si="0">C4*E4</f>
        <v>60</v>
      </c>
      <c r="I4" s="171">
        <f>C4*F4</f>
        <v>0</v>
      </c>
      <c r="J4" s="171">
        <f>C4*G4</f>
        <v>0</v>
      </c>
      <c r="K4" s="41"/>
      <c r="L4" s="108">
        <f>H2/C2</f>
        <v>5.5990791268758526</v>
      </c>
      <c r="M4" s="109">
        <f>I2/C2</f>
        <v>-4.7748976807639835E-3</v>
      </c>
      <c r="N4" s="110">
        <f>J2/C2</f>
        <v>39.811903137789905</v>
      </c>
      <c r="P4" t="s">
        <v>162</v>
      </c>
      <c r="Q4">
        <v>4</v>
      </c>
      <c r="R4" t="s">
        <v>153</v>
      </c>
    </row>
    <row r="5" spans="1:22" x14ac:dyDescent="0.25">
      <c r="A5" s="165">
        <v>1</v>
      </c>
      <c r="B5" s="193" t="s">
        <v>8</v>
      </c>
      <c r="C5" s="214">
        <v>0</v>
      </c>
      <c r="D5" s="178" t="s">
        <v>47</v>
      </c>
      <c r="E5" s="179">
        <v>16</v>
      </c>
      <c r="F5" s="180">
        <v>5</v>
      </c>
      <c r="G5" s="180">
        <v>42</v>
      </c>
      <c r="H5" s="181">
        <f t="shared" si="0"/>
        <v>0</v>
      </c>
      <c r="I5" s="181">
        <f>C5*F5</f>
        <v>0</v>
      </c>
      <c r="J5" s="182">
        <f t="shared" ref="J5:J68" si="1">C5*G5</f>
        <v>0</v>
      </c>
      <c r="L5" s="111"/>
      <c r="M5" s="109"/>
      <c r="N5" s="112"/>
      <c r="P5" t="s">
        <v>156</v>
      </c>
      <c r="Q5">
        <v>20</v>
      </c>
      <c r="R5" t="s">
        <v>151</v>
      </c>
      <c r="T5" t="s">
        <v>159</v>
      </c>
      <c r="U5" t="s">
        <v>207</v>
      </c>
    </row>
    <row r="6" spans="1:22" x14ac:dyDescent="0.25">
      <c r="A6" s="165">
        <v>2</v>
      </c>
      <c r="B6" s="194" t="s">
        <v>9</v>
      </c>
      <c r="C6" s="215">
        <v>0</v>
      </c>
      <c r="D6" s="36" t="s">
        <v>47</v>
      </c>
      <c r="E6" s="45">
        <v>16</v>
      </c>
      <c r="F6" s="163">
        <v>-5</v>
      </c>
      <c r="G6" s="163">
        <v>42</v>
      </c>
      <c r="H6" s="1">
        <f t="shared" si="0"/>
        <v>0</v>
      </c>
      <c r="I6" s="1">
        <f t="shared" ref="I6:I69" si="2">C6*F6</f>
        <v>0</v>
      </c>
      <c r="J6" s="184">
        <f t="shared" si="1"/>
        <v>0</v>
      </c>
      <c r="L6" s="111" t="s">
        <v>190</v>
      </c>
      <c r="M6" s="109"/>
      <c r="N6" s="112" t="s">
        <v>191</v>
      </c>
      <c r="P6" t="s">
        <v>159</v>
      </c>
      <c r="Q6">
        <v>6</v>
      </c>
      <c r="R6" t="s">
        <v>152</v>
      </c>
      <c r="T6" t="s">
        <v>208</v>
      </c>
      <c r="U6" t="s">
        <v>209</v>
      </c>
    </row>
    <row r="7" spans="1:22" x14ac:dyDescent="0.25">
      <c r="A7" s="165">
        <v>3</v>
      </c>
      <c r="B7" s="194" t="s">
        <v>10</v>
      </c>
      <c r="C7" s="215">
        <v>0</v>
      </c>
      <c r="D7" s="36" t="s">
        <v>47</v>
      </c>
      <c r="E7" s="45">
        <v>16</v>
      </c>
      <c r="F7" s="163">
        <v>2</v>
      </c>
      <c r="G7" s="163">
        <v>42</v>
      </c>
      <c r="H7" s="1">
        <f t="shared" si="0"/>
        <v>0</v>
      </c>
      <c r="I7" s="1">
        <f t="shared" si="2"/>
        <v>0</v>
      </c>
      <c r="J7" s="184">
        <f t="shared" si="1"/>
        <v>0</v>
      </c>
      <c r="L7" s="111">
        <f>C2/200</f>
        <v>29.32</v>
      </c>
      <c r="M7" s="109"/>
      <c r="N7" s="112">
        <v>4</v>
      </c>
      <c r="P7" t="s">
        <v>164</v>
      </c>
      <c r="Q7">
        <v>38</v>
      </c>
      <c r="R7" t="s">
        <v>153</v>
      </c>
      <c r="T7" t="s">
        <v>210</v>
      </c>
      <c r="U7" t="s">
        <v>211</v>
      </c>
    </row>
    <row r="8" spans="1:22" ht="15.75" thickBot="1" x14ac:dyDescent="0.3">
      <c r="A8" s="165">
        <v>4</v>
      </c>
      <c r="B8" s="194" t="s">
        <v>11</v>
      </c>
      <c r="C8" s="215">
        <v>0</v>
      </c>
      <c r="D8" s="36" t="s">
        <v>47</v>
      </c>
      <c r="E8" s="45">
        <v>16</v>
      </c>
      <c r="F8" s="163">
        <v>-2</v>
      </c>
      <c r="G8" s="163">
        <v>42</v>
      </c>
      <c r="H8" s="1">
        <f t="shared" si="0"/>
        <v>0</v>
      </c>
      <c r="I8" s="1">
        <f t="shared" si="2"/>
        <v>0</v>
      </c>
      <c r="J8" s="184">
        <f t="shared" si="1"/>
        <v>0</v>
      </c>
      <c r="L8" s="234"/>
      <c r="M8" s="109"/>
      <c r="N8" s="112"/>
      <c r="P8" t="s">
        <v>165</v>
      </c>
      <c r="Q8">
        <v>44</v>
      </c>
      <c r="R8" t="s">
        <v>152</v>
      </c>
      <c r="T8" t="s">
        <v>212</v>
      </c>
      <c r="U8">
        <v>4200</v>
      </c>
    </row>
    <row r="9" spans="1:22" x14ac:dyDescent="0.25">
      <c r="A9" s="165">
        <v>5</v>
      </c>
      <c r="B9" s="194" t="s">
        <v>12</v>
      </c>
      <c r="C9" s="215">
        <v>0</v>
      </c>
      <c r="D9" s="50" t="s">
        <v>48</v>
      </c>
      <c r="E9" s="45">
        <v>16</v>
      </c>
      <c r="F9" s="163">
        <v>2</v>
      </c>
      <c r="G9" s="163">
        <v>35</v>
      </c>
      <c r="H9" s="1">
        <f t="shared" si="0"/>
        <v>0</v>
      </c>
      <c r="I9" s="1">
        <f t="shared" si="2"/>
        <v>0</v>
      </c>
      <c r="J9" s="184">
        <f t="shared" si="1"/>
        <v>0</v>
      </c>
      <c r="L9" s="235" t="s">
        <v>192</v>
      </c>
      <c r="M9" s="230" t="s">
        <v>193</v>
      </c>
      <c r="N9" s="231" t="s">
        <v>194</v>
      </c>
    </row>
    <row r="10" spans="1:22" ht="15.75" thickBot="1" x14ac:dyDescent="0.3">
      <c r="A10" s="165">
        <v>6</v>
      </c>
      <c r="B10" s="194" t="s">
        <v>13</v>
      </c>
      <c r="C10" s="215">
        <v>0</v>
      </c>
      <c r="D10" s="50" t="s">
        <v>48</v>
      </c>
      <c r="E10" s="45">
        <v>16</v>
      </c>
      <c r="F10" s="163">
        <v>-2</v>
      </c>
      <c r="G10" s="163">
        <v>35</v>
      </c>
      <c r="H10" s="1">
        <f t="shared" si="0"/>
        <v>0</v>
      </c>
      <c r="I10" s="1">
        <f t="shared" si="2"/>
        <v>0</v>
      </c>
      <c r="J10" s="184">
        <f t="shared" si="1"/>
        <v>0</v>
      </c>
      <c r="L10" s="114">
        <v>8</v>
      </c>
      <c r="M10" s="113">
        <f>L10-L4</f>
        <v>2.4009208731241474</v>
      </c>
      <c r="N10" s="115">
        <f>J2/C2</f>
        <v>39.811903137789905</v>
      </c>
      <c r="Q10" s="233" t="s">
        <v>214</v>
      </c>
    </row>
    <row r="11" spans="1:22" x14ac:dyDescent="0.25">
      <c r="A11" s="165">
        <v>7</v>
      </c>
      <c r="B11" s="194" t="s">
        <v>14</v>
      </c>
      <c r="C11" s="215">
        <v>0</v>
      </c>
      <c r="D11" s="50" t="s">
        <v>48</v>
      </c>
      <c r="E11" s="45">
        <v>13</v>
      </c>
      <c r="F11" s="163">
        <v>-2</v>
      </c>
      <c r="G11" s="163">
        <v>35</v>
      </c>
      <c r="H11" s="1">
        <f t="shared" si="0"/>
        <v>0</v>
      </c>
      <c r="I11" s="1">
        <f t="shared" si="2"/>
        <v>0</v>
      </c>
      <c r="J11" s="184">
        <f t="shared" si="1"/>
        <v>0</v>
      </c>
      <c r="Q11" s="232">
        <f>32*0.25</f>
        <v>8</v>
      </c>
    </row>
    <row r="12" spans="1:22" x14ac:dyDescent="0.25">
      <c r="A12" s="165">
        <v>8</v>
      </c>
      <c r="B12" s="194" t="s">
        <v>15</v>
      </c>
      <c r="C12" s="215">
        <v>0</v>
      </c>
      <c r="D12" s="50" t="s">
        <v>48</v>
      </c>
      <c r="E12" s="45">
        <v>16</v>
      </c>
      <c r="F12" s="163">
        <v>2</v>
      </c>
      <c r="G12" s="163">
        <v>35</v>
      </c>
      <c r="H12" s="1">
        <f t="shared" si="0"/>
        <v>0</v>
      </c>
      <c r="I12" s="1">
        <f t="shared" si="2"/>
        <v>0</v>
      </c>
      <c r="J12" s="184">
        <f t="shared" si="1"/>
        <v>0</v>
      </c>
      <c r="L12" t="s">
        <v>195</v>
      </c>
    </row>
    <row r="13" spans="1:22" x14ac:dyDescent="0.25">
      <c r="A13" s="165">
        <v>9</v>
      </c>
      <c r="B13" s="194" t="s">
        <v>16</v>
      </c>
      <c r="C13" s="215">
        <v>0</v>
      </c>
      <c r="D13" s="50" t="s">
        <v>48</v>
      </c>
      <c r="E13" s="45">
        <v>16</v>
      </c>
      <c r="F13" s="163">
        <v>-5</v>
      </c>
      <c r="G13" s="163">
        <v>49</v>
      </c>
      <c r="H13" s="1">
        <f t="shared" si="0"/>
        <v>0</v>
      </c>
      <c r="I13" s="1">
        <f t="shared" si="2"/>
        <v>0</v>
      </c>
      <c r="J13" s="184">
        <f t="shared" si="1"/>
        <v>0</v>
      </c>
      <c r="L13" t="s">
        <v>196</v>
      </c>
    </row>
    <row r="14" spans="1:22" x14ac:dyDescent="0.25">
      <c r="A14" s="165">
        <v>10</v>
      </c>
      <c r="B14" s="194" t="s">
        <v>17</v>
      </c>
      <c r="C14" s="215">
        <v>0</v>
      </c>
      <c r="D14" s="50" t="s">
        <v>48</v>
      </c>
      <c r="E14" s="45">
        <v>13</v>
      </c>
      <c r="F14" s="163">
        <v>5</v>
      </c>
      <c r="G14" s="163">
        <v>35</v>
      </c>
      <c r="H14" s="1">
        <f t="shared" si="0"/>
        <v>0</v>
      </c>
      <c r="I14" s="1">
        <f t="shared" si="2"/>
        <v>0</v>
      </c>
      <c r="J14" s="184">
        <f t="shared" si="1"/>
        <v>0</v>
      </c>
    </row>
    <row r="15" spans="1:22" x14ac:dyDescent="0.25">
      <c r="A15" s="165">
        <v>11</v>
      </c>
      <c r="B15" s="194" t="s">
        <v>18</v>
      </c>
      <c r="C15" s="215">
        <v>0</v>
      </c>
      <c r="D15" s="50" t="s">
        <v>48</v>
      </c>
      <c r="E15" s="45">
        <v>13</v>
      </c>
      <c r="F15" s="163">
        <v>-2</v>
      </c>
      <c r="G15" s="163">
        <v>49</v>
      </c>
      <c r="H15" s="1">
        <f t="shared" si="0"/>
        <v>0</v>
      </c>
      <c r="I15" s="1">
        <f t="shared" si="2"/>
        <v>0</v>
      </c>
      <c r="J15" s="184">
        <f t="shared" si="1"/>
        <v>0</v>
      </c>
    </row>
    <row r="16" spans="1:22" ht="19.5" thickBot="1" x14ac:dyDescent="0.35">
      <c r="A16" s="165">
        <v>12</v>
      </c>
      <c r="B16" s="194" t="s">
        <v>19</v>
      </c>
      <c r="C16" s="215">
        <v>0</v>
      </c>
      <c r="D16" s="50" t="s">
        <v>48</v>
      </c>
      <c r="E16" s="45">
        <v>16</v>
      </c>
      <c r="F16" s="163">
        <v>5</v>
      </c>
      <c r="G16" s="163">
        <v>49</v>
      </c>
      <c r="H16" s="1">
        <f t="shared" si="0"/>
        <v>0</v>
      </c>
      <c r="I16" s="1">
        <f t="shared" si="2"/>
        <v>0</v>
      </c>
      <c r="J16" s="184">
        <f t="shared" si="1"/>
        <v>0</v>
      </c>
      <c r="L16" s="245" t="s">
        <v>200</v>
      </c>
      <c r="M16" s="245"/>
      <c r="N16" s="245"/>
      <c r="O16" s="245"/>
      <c r="P16" s="73"/>
      <c r="Q16" s="73"/>
      <c r="R16" s="73"/>
      <c r="S16" s="73"/>
      <c r="T16" s="73"/>
      <c r="U16" s="73"/>
      <c r="V16" s="73"/>
    </row>
    <row r="17" spans="1:22" ht="15.75" thickBot="1" x14ac:dyDescent="0.3">
      <c r="A17" s="165">
        <v>13</v>
      </c>
      <c r="B17" s="194" t="s">
        <v>88</v>
      </c>
      <c r="C17" s="215">
        <v>0</v>
      </c>
      <c r="D17" s="50" t="s">
        <v>48</v>
      </c>
      <c r="E17" s="45">
        <v>16</v>
      </c>
      <c r="F17" s="163">
        <v>2</v>
      </c>
      <c r="G17" s="163">
        <v>49</v>
      </c>
      <c r="H17" s="1">
        <f t="shared" si="0"/>
        <v>0</v>
      </c>
      <c r="I17" s="1">
        <f t="shared" si="2"/>
        <v>0</v>
      </c>
      <c r="J17" s="184">
        <f t="shared" si="1"/>
        <v>0</v>
      </c>
      <c r="L17" s="129"/>
      <c r="M17" s="136" t="s">
        <v>59</v>
      </c>
      <c r="N17" s="130" t="s">
        <v>60</v>
      </c>
      <c r="O17" s="130" t="s">
        <v>61</v>
      </c>
      <c r="P17" s="130" t="s">
        <v>62</v>
      </c>
      <c r="Q17" s="130" t="s">
        <v>63</v>
      </c>
      <c r="R17" s="130" t="s">
        <v>71</v>
      </c>
      <c r="S17" s="130" t="s">
        <v>72</v>
      </c>
      <c r="T17" s="137" t="s">
        <v>73</v>
      </c>
      <c r="U17" s="129" t="s">
        <v>197</v>
      </c>
      <c r="V17" s="104"/>
    </row>
    <row r="18" spans="1:22" x14ac:dyDescent="0.25">
      <c r="A18" s="165">
        <v>14</v>
      </c>
      <c r="B18" s="194" t="s">
        <v>89</v>
      </c>
      <c r="C18" s="215">
        <v>0</v>
      </c>
      <c r="D18" s="50" t="s">
        <v>48</v>
      </c>
      <c r="E18" s="45">
        <v>13</v>
      </c>
      <c r="F18" s="163">
        <v>-5</v>
      </c>
      <c r="G18" s="163">
        <v>35</v>
      </c>
      <c r="H18" s="1">
        <f t="shared" si="0"/>
        <v>0</v>
      </c>
      <c r="I18" s="1">
        <f t="shared" si="2"/>
        <v>0</v>
      </c>
      <c r="J18" s="184">
        <f t="shared" si="1"/>
        <v>0</v>
      </c>
      <c r="L18" s="131">
        <v>-5</v>
      </c>
      <c r="M18" s="29">
        <f>SUMIFS($C$5:$C$124,$F$5:$F$124,$L18,$G$5:$G$124,M$23)</f>
        <v>43</v>
      </c>
      <c r="N18" s="29">
        <f t="shared" ref="N18:T18" si="3">SUMIFS($C$5:$C$124,$F$5:$F$124,$L18,$G$5:$G$124,N$23)</f>
        <v>59</v>
      </c>
      <c r="O18" s="29">
        <f t="shared" si="3"/>
        <v>40</v>
      </c>
      <c r="P18" s="29">
        <f t="shared" si="3"/>
        <v>40</v>
      </c>
      <c r="Q18" s="29">
        <f t="shared" si="3"/>
        <v>40</v>
      </c>
      <c r="R18" s="29">
        <f t="shared" si="3"/>
        <v>40</v>
      </c>
      <c r="S18" s="29">
        <f t="shared" si="3"/>
        <v>66</v>
      </c>
      <c r="T18" s="29">
        <f t="shared" si="3"/>
        <v>88</v>
      </c>
      <c r="U18" s="125">
        <f>SUM(M18:T18)</f>
        <v>416</v>
      </c>
      <c r="V18" s="104"/>
    </row>
    <row r="19" spans="1:22" x14ac:dyDescent="0.25">
      <c r="A19" s="165">
        <v>15</v>
      </c>
      <c r="B19" s="194" t="s">
        <v>90</v>
      </c>
      <c r="C19" s="215">
        <v>0</v>
      </c>
      <c r="D19" s="35" t="s">
        <v>49</v>
      </c>
      <c r="E19" s="45">
        <v>6</v>
      </c>
      <c r="F19" s="163">
        <v>2</v>
      </c>
      <c r="G19" s="163">
        <v>42</v>
      </c>
      <c r="H19" s="1">
        <f t="shared" si="0"/>
        <v>0</v>
      </c>
      <c r="I19" s="1">
        <f t="shared" si="2"/>
        <v>0</v>
      </c>
      <c r="J19" s="184">
        <f t="shared" si="1"/>
        <v>0</v>
      </c>
      <c r="L19" s="132">
        <v>-2</v>
      </c>
      <c r="M19" s="29">
        <f t="shared" ref="M19:T21" si="4">SUMIFS($C$5:$C$124,$F$5:$F$124,$L19,$G$5:$G$124,M$23)</f>
        <v>63</v>
      </c>
      <c r="N19" s="29">
        <f t="shared" si="4"/>
        <v>55</v>
      </c>
      <c r="O19" s="29">
        <f t="shared" si="4"/>
        <v>40</v>
      </c>
      <c r="P19" s="29">
        <f t="shared" si="4"/>
        <v>40</v>
      </c>
      <c r="Q19" s="29">
        <f t="shared" si="4"/>
        <v>40</v>
      </c>
      <c r="R19" s="29">
        <f t="shared" si="4"/>
        <v>40</v>
      </c>
      <c r="S19" s="29">
        <f t="shared" si="4"/>
        <v>66</v>
      </c>
      <c r="T19" s="29">
        <f t="shared" si="4"/>
        <v>66</v>
      </c>
      <c r="U19" s="126">
        <f>SUM(M19:T19)</f>
        <v>410</v>
      </c>
      <c r="V19" s="104"/>
    </row>
    <row r="20" spans="1:22" x14ac:dyDescent="0.25">
      <c r="A20" s="165">
        <v>16</v>
      </c>
      <c r="B20" s="194" t="s">
        <v>91</v>
      </c>
      <c r="C20" s="215">
        <v>0</v>
      </c>
      <c r="D20" s="35" t="s">
        <v>49</v>
      </c>
      <c r="E20" s="45">
        <v>6</v>
      </c>
      <c r="F20" s="163">
        <v>-5</v>
      </c>
      <c r="G20" s="163">
        <v>42</v>
      </c>
      <c r="H20" s="1">
        <f t="shared" si="0"/>
        <v>0</v>
      </c>
      <c r="I20" s="1">
        <f t="shared" si="2"/>
        <v>0</v>
      </c>
      <c r="J20" s="184">
        <f t="shared" si="1"/>
        <v>0</v>
      </c>
      <c r="L20" s="132">
        <v>2</v>
      </c>
      <c r="M20" s="29">
        <f t="shared" si="4"/>
        <v>40</v>
      </c>
      <c r="N20" s="29">
        <f t="shared" si="4"/>
        <v>74</v>
      </c>
      <c r="O20" s="29">
        <f t="shared" si="4"/>
        <v>40</v>
      </c>
      <c r="P20" s="29">
        <f t="shared" si="4"/>
        <v>40</v>
      </c>
      <c r="Q20" s="29">
        <f t="shared" si="4"/>
        <v>40</v>
      </c>
      <c r="R20" s="29">
        <f t="shared" si="4"/>
        <v>40</v>
      </c>
      <c r="S20" s="29">
        <f t="shared" si="4"/>
        <v>66</v>
      </c>
      <c r="T20" s="29">
        <f t="shared" si="4"/>
        <v>66</v>
      </c>
      <c r="U20" s="127">
        <f>SUM(M20:T20)</f>
        <v>406</v>
      </c>
      <c r="V20" s="104"/>
    </row>
    <row r="21" spans="1:22" ht="15.75" thickBot="1" x14ac:dyDescent="0.3">
      <c r="A21" s="165">
        <v>17</v>
      </c>
      <c r="B21" s="194" t="s">
        <v>92</v>
      </c>
      <c r="C21" s="215">
        <v>0</v>
      </c>
      <c r="D21" s="35" t="s">
        <v>49</v>
      </c>
      <c r="E21" s="45">
        <v>6</v>
      </c>
      <c r="F21" s="163">
        <v>-2</v>
      </c>
      <c r="G21" s="163">
        <v>28</v>
      </c>
      <c r="H21" s="1">
        <f t="shared" si="0"/>
        <v>0</v>
      </c>
      <c r="I21" s="1">
        <f t="shared" si="2"/>
        <v>0</v>
      </c>
      <c r="J21" s="184">
        <f t="shared" si="1"/>
        <v>0</v>
      </c>
      <c r="L21" s="133">
        <v>5</v>
      </c>
      <c r="M21" s="29">
        <f t="shared" si="4"/>
        <v>41</v>
      </c>
      <c r="N21" s="29">
        <f t="shared" si="4"/>
        <v>61</v>
      </c>
      <c r="O21" s="29">
        <f t="shared" si="4"/>
        <v>40</v>
      </c>
      <c r="P21" s="29">
        <f t="shared" si="4"/>
        <v>40</v>
      </c>
      <c r="Q21" s="29">
        <f t="shared" si="4"/>
        <v>40</v>
      </c>
      <c r="R21" s="29">
        <f t="shared" si="4"/>
        <v>40</v>
      </c>
      <c r="S21" s="29">
        <f t="shared" si="4"/>
        <v>66</v>
      </c>
      <c r="T21" s="29">
        <f t="shared" si="4"/>
        <v>84</v>
      </c>
      <c r="U21" s="128">
        <f>SUM(M21:T21)</f>
        <v>412</v>
      </c>
      <c r="V21" s="104"/>
    </row>
    <row r="22" spans="1:22" x14ac:dyDescent="0.25">
      <c r="A22" s="165">
        <v>18</v>
      </c>
      <c r="B22" s="194" t="s">
        <v>93</v>
      </c>
      <c r="C22" s="215">
        <v>0</v>
      </c>
      <c r="D22" s="35" t="s">
        <v>49</v>
      </c>
      <c r="E22" s="45">
        <v>6</v>
      </c>
      <c r="F22" s="163">
        <v>-2</v>
      </c>
      <c r="G22" s="163">
        <v>35</v>
      </c>
      <c r="H22" s="1">
        <f t="shared" si="0"/>
        <v>0</v>
      </c>
      <c r="I22" s="1">
        <f t="shared" si="2"/>
        <v>0</v>
      </c>
      <c r="J22" s="184">
        <f t="shared" si="1"/>
        <v>0</v>
      </c>
      <c r="L22" s="104"/>
      <c r="M22" s="123"/>
      <c r="N22" s="134" t="s">
        <v>198</v>
      </c>
      <c r="O22" s="134">
        <f>SUM(M18:O21)</f>
        <v>596</v>
      </c>
      <c r="P22" s="124"/>
      <c r="Q22" s="124"/>
      <c r="R22" s="124"/>
      <c r="S22" s="134" t="s">
        <v>199</v>
      </c>
      <c r="T22" s="135">
        <f>SUM(P18:T21)</f>
        <v>1048</v>
      </c>
      <c r="U22" s="104"/>
      <c r="V22" s="104"/>
    </row>
    <row r="23" spans="1:22" ht="15.75" thickBot="1" x14ac:dyDescent="0.3">
      <c r="A23" s="165">
        <v>19</v>
      </c>
      <c r="B23" s="194" t="s">
        <v>94</v>
      </c>
      <c r="C23" s="215">
        <v>0</v>
      </c>
      <c r="D23" s="35" t="s">
        <v>49</v>
      </c>
      <c r="E23" s="45">
        <v>6</v>
      </c>
      <c r="F23" s="163">
        <v>2</v>
      </c>
      <c r="G23" s="163">
        <v>35</v>
      </c>
      <c r="H23" s="1">
        <f t="shared" si="0"/>
        <v>0</v>
      </c>
      <c r="I23" s="1">
        <f t="shared" si="2"/>
        <v>0</v>
      </c>
      <c r="J23" s="184">
        <f t="shared" si="1"/>
        <v>0</v>
      </c>
      <c r="L23" s="29"/>
      <c r="M23" s="120">
        <v>56</v>
      </c>
      <c r="N23" s="121">
        <v>49</v>
      </c>
      <c r="O23" s="121">
        <v>42</v>
      </c>
      <c r="P23" s="121">
        <v>35</v>
      </c>
      <c r="Q23" s="121">
        <v>28</v>
      </c>
      <c r="R23" s="121">
        <v>21</v>
      </c>
      <c r="S23" s="121">
        <v>14</v>
      </c>
      <c r="T23" s="122">
        <v>7</v>
      </c>
      <c r="U23" s="29"/>
      <c r="V23" s="29"/>
    </row>
    <row r="24" spans="1:22" ht="15.75" thickBot="1" x14ac:dyDescent="0.3">
      <c r="A24" s="165">
        <v>20</v>
      </c>
      <c r="B24" s="195" t="s">
        <v>95</v>
      </c>
      <c r="C24" s="216">
        <v>0</v>
      </c>
      <c r="D24" s="199" t="s">
        <v>49</v>
      </c>
      <c r="E24" s="188">
        <v>6</v>
      </c>
      <c r="F24" s="189">
        <v>-2</v>
      </c>
      <c r="G24" s="189">
        <v>42</v>
      </c>
      <c r="H24" s="190">
        <f t="shared" si="0"/>
        <v>0</v>
      </c>
      <c r="I24" s="190">
        <f t="shared" si="2"/>
        <v>0</v>
      </c>
      <c r="J24" s="191">
        <f t="shared" si="1"/>
        <v>0</v>
      </c>
    </row>
    <row r="25" spans="1:22" x14ac:dyDescent="0.25">
      <c r="A25" s="7">
        <v>21</v>
      </c>
      <c r="B25" s="192" t="s">
        <v>114</v>
      </c>
      <c r="C25" s="173">
        <v>21</v>
      </c>
      <c r="D25" s="197" t="s">
        <v>97</v>
      </c>
      <c r="E25" s="198">
        <v>6</v>
      </c>
      <c r="F25" s="176">
        <v>5</v>
      </c>
      <c r="G25" s="176">
        <v>49</v>
      </c>
      <c r="H25" s="40">
        <f t="shared" si="0"/>
        <v>126</v>
      </c>
      <c r="I25" s="40">
        <f t="shared" si="2"/>
        <v>105</v>
      </c>
      <c r="J25" s="40">
        <f t="shared" si="1"/>
        <v>1029</v>
      </c>
    </row>
    <row r="26" spans="1:22" x14ac:dyDescent="0.25">
      <c r="A26" s="7">
        <v>22</v>
      </c>
      <c r="B26" s="33" t="s">
        <v>115</v>
      </c>
      <c r="C26" s="7">
        <v>18</v>
      </c>
      <c r="D26" s="48" t="s">
        <v>97</v>
      </c>
      <c r="E26" s="46">
        <v>6</v>
      </c>
      <c r="F26" s="163">
        <v>5</v>
      </c>
      <c r="G26" s="163">
        <v>7</v>
      </c>
      <c r="H26" s="1">
        <f t="shared" si="0"/>
        <v>108</v>
      </c>
      <c r="I26" s="1">
        <f t="shared" si="2"/>
        <v>90</v>
      </c>
      <c r="J26" s="1">
        <f t="shared" si="1"/>
        <v>126</v>
      </c>
    </row>
    <row r="27" spans="1:22" x14ac:dyDescent="0.25">
      <c r="A27" s="7">
        <v>23</v>
      </c>
      <c r="B27" s="33" t="s">
        <v>116</v>
      </c>
      <c r="C27" s="7">
        <v>17</v>
      </c>
      <c r="D27" s="48" t="s">
        <v>97</v>
      </c>
      <c r="E27" s="46">
        <v>6</v>
      </c>
      <c r="F27" s="163">
        <v>5</v>
      </c>
      <c r="G27" s="163">
        <v>56</v>
      </c>
      <c r="H27" s="1">
        <f t="shared" si="0"/>
        <v>102</v>
      </c>
      <c r="I27" s="1">
        <f t="shared" si="2"/>
        <v>85</v>
      </c>
      <c r="J27" s="1">
        <f t="shared" si="1"/>
        <v>952</v>
      </c>
    </row>
    <row r="28" spans="1:22" x14ac:dyDescent="0.25">
      <c r="A28" s="7">
        <v>24</v>
      </c>
      <c r="B28" s="33" t="s">
        <v>117</v>
      </c>
      <c r="C28" s="7">
        <v>24</v>
      </c>
      <c r="D28" s="48" t="s">
        <v>97</v>
      </c>
      <c r="E28" s="46">
        <v>3</v>
      </c>
      <c r="F28" s="163">
        <v>5</v>
      </c>
      <c r="G28" s="163">
        <v>56</v>
      </c>
      <c r="H28" s="1">
        <f t="shared" si="0"/>
        <v>72</v>
      </c>
      <c r="I28" s="1">
        <f t="shared" si="2"/>
        <v>120</v>
      </c>
      <c r="J28" s="1">
        <f t="shared" si="1"/>
        <v>1344</v>
      </c>
    </row>
    <row r="29" spans="1:22" x14ac:dyDescent="0.25">
      <c r="A29" s="7">
        <v>25</v>
      </c>
      <c r="B29" s="33" t="s">
        <v>118</v>
      </c>
      <c r="C29" s="7">
        <v>15</v>
      </c>
      <c r="D29" s="48" t="s">
        <v>97</v>
      </c>
      <c r="E29" s="46">
        <v>6</v>
      </c>
      <c r="F29" s="163">
        <v>2</v>
      </c>
      <c r="G29" s="163">
        <v>49</v>
      </c>
      <c r="H29" s="1">
        <f t="shared" si="0"/>
        <v>90</v>
      </c>
      <c r="I29" s="1">
        <f t="shared" si="2"/>
        <v>30</v>
      </c>
      <c r="J29" s="1">
        <f t="shared" si="1"/>
        <v>735</v>
      </c>
    </row>
    <row r="30" spans="1:22" x14ac:dyDescent="0.25">
      <c r="A30" s="7">
        <v>26</v>
      </c>
      <c r="B30" s="33" t="s">
        <v>119</v>
      </c>
      <c r="C30" s="7">
        <v>19</v>
      </c>
      <c r="D30" s="48" t="s">
        <v>97</v>
      </c>
      <c r="E30" s="46">
        <v>6</v>
      </c>
      <c r="F30" s="163">
        <v>2</v>
      </c>
      <c r="G30" s="163">
        <v>49</v>
      </c>
      <c r="H30" s="1">
        <f t="shared" si="0"/>
        <v>114</v>
      </c>
      <c r="I30" s="1">
        <f t="shared" si="2"/>
        <v>38</v>
      </c>
      <c r="J30" s="1">
        <f t="shared" si="1"/>
        <v>931</v>
      </c>
    </row>
    <row r="31" spans="1:22" x14ac:dyDescent="0.25">
      <c r="A31" s="7">
        <v>27</v>
      </c>
      <c r="B31" s="33" t="s">
        <v>120</v>
      </c>
      <c r="C31" s="7">
        <v>15</v>
      </c>
      <c r="D31" s="48" t="s">
        <v>97</v>
      </c>
      <c r="E31" s="46">
        <v>6</v>
      </c>
      <c r="F31" s="163">
        <v>-2</v>
      </c>
      <c r="G31" s="163">
        <v>49</v>
      </c>
      <c r="H31" s="1">
        <f t="shared" si="0"/>
        <v>90</v>
      </c>
      <c r="I31" s="1">
        <f t="shared" si="2"/>
        <v>-30</v>
      </c>
      <c r="J31" s="1">
        <f t="shared" si="1"/>
        <v>735</v>
      </c>
    </row>
    <row r="32" spans="1:22" x14ac:dyDescent="0.25">
      <c r="A32" s="7">
        <v>28</v>
      </c>
      <c r="B32" s="33" t="s">
        <v>121</v>
      </c>
      <c r="C32" s="7">
        <v>23</v>
      </c>
      <c r="D32" s="48" t="s">
        <v>97</v>
      </c>
      <c r="E32" s="46">
        <v>6</v>
      </c>
      <c r="F32" s="163">
        <v>-2</v>
      </c>
      <c r="G32" s="163">
        <v>56</v>
      </c>
      <c r="H32" s="1">
        <f t="shared" si="0"/>
        <v>138</v>
      </c>
      <c r="I32" s="1">
        <f t="shared" si="2"/>
        <v>-46</v>
      </c>
      <c r="J32" s="1">
        <f t="shared" si="1"/>
        <v>1288</v>
      </c>
    </row>
    <row r="33" spans="1:10" x14ac:dyDescent="0.25">
      <c r="A33" s="7">
        <v>29</v>
      </c>
      <c r="B33" s="33" t="s">
        <v>122</v>
      </c>
      <c r="C33" s="7">
        <v>18</v>
      </c>
      <c r="D33" s="48" t="s">
        <v>97</v>
      </c>
      <c r="E33" s="45">
        <v>6</v>
      </c>
      <c r="F33" s="163">
        <v>-5</v>
      </c>
      <c r="G33" s="163">
        <v>56</v>
      </c>
      <c r="H33" s="1">
        <f t="shared" si="0"/>
        <v>108</v>
      </c>
      <c r="I33" s="1">
        <f t="shared" si="2"/>
        <v>-90</v>
      </c>
      <c r="J33" s="1">
        <f t="shared" si="1"/>
        <v>1008</v>
      </c>
    </row>
    <row r="34" spans="1:10" x14ac:dyDescent="0.25">
      <c r="A34" s="7">
        <v>30</v>
      </c>
      <c r="B34" s="33" t="s">
        <v>123</v>
      </c>
      <c r="C34" s="7">
        <v>19</v>
      </c>
      <c r="D34" s="48" t="s">
        <v>97</v>
      </c>
      <c r="E34" s="46">
        <v>6</v>
      </c>
      <c r="F34" s="163">
        <v>-5</v>
      </c>
      <c r="G34" s="163">
        <v>49</v>
      </c>
      <c r="H34" s="1">
        <f t="shared" si="0"/>
        <v>114</v>
      </c>
      <c r="I34" s="1">
        <f t="shared" si="2"/>
        <v>-95</v>
      </c>
      <c r="J34" s="1">
        <f t="shared" si="1"/>
        <v>931</v>
      </c>
    </row>
    <row r="35" spans="1:10" x14ac:dyDescent="0.25">
      <c r="A35" s="7">
        <v>31</v>
      </c>
      <c r="B35" s="33" t="s">
        <v>124</v>
      </c>
      <c r="C35" s="7">
        <v>22</v>
      </c>
      <c r="D35" s="48" t="s">
        <v>97</v>
      </c>
      <c r="E35" s="46">
        <v>6</v>
      </c>
      <c r="F35" s="163">
        <v>-5</v>
      </c>
      <c r="G35" s="163">
        <v>7</v>
      </c>
      <c r="H35" s="1">
        <f t="shared" si="0"/>
        <v>132</v>
      </c>
      <c r="I35" s="1">
        <f t="shared" si="2"/>
        <v>-110</v>
      </c>
      <c r="J35" s="1">
        <f t="shared" si="1"/>
        <v>154</v>
      </c>
    </row>
    <row r="36" spans="1:10" x14ac:dyDescent="0.25">
      <c r="A36" s="7">
        <v>32</v>
      </c>
      <c r="B36" s="33" t="s">
        <v>125</v>
      </c>
      <c r="C36" s="7">
        <v>25</v>
      </c>
      <c r="D36" s="48" t="s">
        <v>97</v>
      </c>
      <c r="E36" s="46">
        <v>3</v>
      </c>
      <c r="F36" s="163">
        <v>-5</v>
      </c>
      <c r="G36" s="163">
        <v>56</v>
      </c>
      <c r="H36" s="1">
        <f t="shared" si="0"/>
        <v>75</v>
      </c>
      <c r="I36" s="1">
        <f t="shared" si="2"/>
        <v>-125</v>
      </c>
      <c r="J36" s="1">
        <f t="shared" si="1"/>
        <v>1400</v>
      </c>
    </row>
    <row r="37" spans="1:10" x14ac:dyDescent="0.25">
      <c r="A37" s="7">
        <v>33</v>
      </c>
      <c r="B37" s="38" t="s">
        <v>20</v>
      </c>
      <c r="C37" s="7">
        <v>26</v>
      </c>
      <c r="D37" s="49" t="s">
        <v>96</v>
      </c>
      <c r="E37" s="46">
        <v>13</v>
      </c>
      <c r="F37" s="163">
        <v>5</v>
      </c>
      <c r="G37" s="163">
        <v>7</v>
      </c>
      <c r="H37" s="1">
        <f t="shared" si="0"/>
        <v>338</v>
      </c>
      <c r="I37" s="1">
        <f t="shared" si="2"/>
        <v>130</v>
      </c>
      <c r="J37" s="1">
        <f t="shared" si="1"/>
        <v>182</v>
      </c>
    </row>
    <row r="38" spans="1:10" x14ac:dyDescent="0.25">
      <c r="A38" s="7">
        <v>34</v>
      </c>
      <c r="B38" s="38" t="s">
        <v>21</v>
      </c>
      <c r="C38" s="7">
        <v>26</v>
      </c>
      <c r="D38" s="49" t="s">
        <v>96</v>
      </c>
      <c r="E38" s="47">
        <v>13</v>
      </c>
      <c r="F38" s="163">
        <v>2</v>
      </c>
      <c r="G38" s="163">
        <v>7</v>
      </c>
      <c r="H38" s="1">
        <f t="shared" si="0"/>
        <v>338</v>
      </c>
      <c r="I38" s="1">
        <f t="shared" si="2"/>
        <v>52</v>
      </c>
      <c r="J38" s="1">
        <f t="shared" si="1"/>
        <v>182</v>
      </c>
    </row>
    <row r="39" spans="1:10" x14ac:dyDescent="0.25">
      <c r="A39" s="7">
        <v>35</v>
      </c>
      <c r="B39" s="38" t="s">
        <v>22</v>
      </c>
      <c r="C39" s="7">
        <v>26</v>
      </c>
      <c r="D39" s="49" t="s">
        <v>96</v>
      </c>
      <c r="E39" s="47">
        <v>13</v>
      </c>
      <c r="F39" s="163">
        <v>-2</v>
      </c>
      <c r="G39" s="163">
        <v>7</v>
      </c>
      <c r="H39" s="1">
        <f t="shared" si="0"/>
        <v>338</v>
      </c>
      <c r="I39" s="1">
        <f t="shared" si="2"/>
        <v>-52</v>
      </c>
      <c r="J39" s="1">
        <f t="shared" si="1"/>
        <v>182</v>
      </c>
    </row>
    <row r="40" spans="1:10" x14ac:dyDescent="0.25">
      <c r="A40" s="7">
        <v>36</v>
      </c>
      <c r="B40" s="38" t="s">
        <v>23</v>
      </c>
      <c r="C40" s="7">
        <v>26</v>
      </c>
      <c r="D40" s="49" t="s">
        <v>96</v>
      </c>
      <c r="E40" s="47">
        <v>13</v>
      </c>
      <c r="F40" s="163">
        <v>-5</v>
      </c>
      <c r="G40" s="163">
        <v>7</v>
      </c>
      <c r="H40" s="1">
        <f t="shared" si="0"/>
        <v>338</v>
      </c>
      <c r="I40" s="1">
        <f t="shared" si="2"/>
        <v>-130</v>
      </c>
      <c r="J40" s="1">
        <f t="shared" si="1"/>
        <v>182</v>
      </c>
    </row>
    <row r="41" spans="1:10" x14ac:dyDescent="0.25">
      <c r="A41" s="7">
        <v>37</v>
      </c>
      <c r="B41" s="38" t="s">
        <v>24</v>
      </c>
      <c r="C41" s="7">
        <v>26</v>
      </c>
      <c r="D41" s="49" t="s">
        <v>96</v>
      </c>
      <c r="E41" s="47">
        <v>13</v>
      </c>
      <c r="F41" s="163">
        <v>5</v>
      </c>
      <c r="G41" s="163">
        <v>14</v>
      </c>
      <c r="H41" s="1">
        <f t="shared" si="0"/>
        <v>338</v>
      </c>
      <c r="I41" s="1">
        <f t="shared" si="2"/>
        <v>130</v>
      </c>
      <c r="J41" s="1">
        <f t="shared" si="1"/>
        <v>364</v>
      </c>
    </row>
    <row r="42" spans="1:10" x14ac:dyDescent="0.25">
      <c r="A42" s="7">
        <v>38</v>
      </c>
      <c r="B42" s="38" t="s">
        <v>25</v>
      </c>
      <c r="C42" s="7">
        <v>26</v>
      </c>
      <c r="D42" s="49" t="s">
        <v>96</v>
      </c>
      <c r="E42" s="47">
        <v>13</v>
      </c>
      <c r="F42" s="163">
        <v>2</v>
      </c>
      <c r="G42" s="163">
        <v>14</v>
      </c>
      <c r="H42" s="1">
        <f t="shared" si="0"/>
        <v>338</v>
      </c>
      <c r="I42" s="1">
        <f t="shared" si="2"/>
        <v>52</v>
      </c>
      <c r="J42" s="1">
        <f t="shared" si="1"/>
        <v>364</v>
      </c>
    </row>
    <row r="43" spans="1:10" x14ac:dyDescent="0.25">
      <c r="A43" s="7">
        <v>39</v>
      </c>
      <c r="B43" s="38" t="s">
        <v>26</v>
      </c>
      <c r="C43" s="7">
        <v>26</v>
      </c>
      <c r="D43" s="49" t="s">
        <v>96</v>
      </c>
      <c r="E43" s="47">
        <v>13</v>
      </c>
      <c r="F43" s="163">
        <v>-2</v>
      </c>
      <c r="G43" s="163">
        <v>14</v>
      </c>
      <c r="H43" s="1">
        <f t="shared" si="0"/>
        <v>338</v>
      </c>
      <c r="I43" s="1">
        <f t="shared" si="2"/>
        <v>-52</v>
      </c>
      <c r="J43" s="1">
        <f t="shared" si="1"/>
        <v>364</v>
      </c>
    </row>
    <row r="44" spans="1:10" ht="15.75" thickBot="1" x14ac:dyDescent="0.3">
      <c r="A44" s="7">
        <v>40</v>
      </c>
      <c r="B44" s="166" t="s">
        <v>27</v>
      </c>
      <c r="C44" s="167">
        <v>26</v>
      </c>
      <c r="D44" s="220" t="s">
        <v>96</v>
      </c>
      <c r="E44" s="221">
        <v>13</v>
      </c>
      <c r="F44" s="170">
        <v>-5</v>
      </c>
      <c r="G44" s="170">
        <v>14</v>
      </c>
      <c r="H44" s="171">
        <f t="shared" si="0"/>
        <v>338</v>
      </c>
      <c r="I44" s="171">
        <f t="shared" si="2"/>
        <v>-130</v>
      </c>
      <c r="J44" s="171">
        <f t="shared" si="1"/>
        <v>364</v>
      </c>
    </row>
    <row r="45" spans="1:10" x14ac:dyDescent="0.25">
      <c r="A45" s="165">
        <v>41</v>
      </c>
      <c r="B45" s="177" t="s">
        <v>98</v>
      </c>
      <c r="C45" s="214">
        <v>0</v>
      </c>
      <c r="D45" s="207" t="s">
        <v>49</v>
      </c>
      <c r="E45" s="222">
        <v>16</v>
      </c>
      <c r="F45" s="180">
        <v>-5</v>
      </c>
      <c r="G45" s="180">
        <v>14</v>
      </c>
      <c r="H45" s="181">
        <f t="shared" si="0"/>
        <v>0</v>
      </c>
      <c r="I45" s="181">
        <f t="shared" si="2"/>
        <v>0</v>
      </c>
      <c r="J45" s="182">
        <f t="shared" si="1"/>
        <v>0</v>
      </c>
    </row>
    <row r="46" spans="1:10" x14ac:dyDescent="0.25">
      <c r="A46" s="165">
        <v>42</v>
      </c>
      <c r="B46" s="183" t="s">
        <v>99</v>
      </c>
      <c r="C46" s="215">
        <v>0</v>
      </c>
      <c r="D46" s="35" t="s">
        <v>49</v>
      </c>
      <c r="E46" s="45">
        <v>16</v>
      </c>
      <c r="F46" s="163">
        <v>-2</v>
      </c>
      <c r="G46" s="163">
        <v>14</v>
      </c>
      <c r="H46" s="1">
        <f t="shared" si="0"/>
        <v>0</v>
      </c>
      <c r="I46" s="1">
        <f t="shared" si="2"/>
        <v>0</v>
      </c>
      <c r="J46" s="184">
        <f t="shared" si="1"/>
        <v>0</v>
      </c>
    </row>
    <row r="47" spans="1:10" x14ac:dyDescent="0.25">
      <c r="A47" s="165">
        <v>43</v>
      </c>
      <c r="B47" s="183" t="s">
        <v>100</v>
      </c>
      <c r="C47" s="215">
        <v>0</v>
      </c>
      <c r="D47" s="35" t="s">
        <v>49</v>
      </c>
      <c r="E47" s="45">
        <v>16</v>
      </c>
      <c r="F47" s="163">
        <v>2</v>
      </c>
      <c r="G47" s="163">
        <v>14</v>
      </c>
      <c r="H47" s="1">
        <f t="shared" si="0"/>
        <v>0</v>
      </c>
      <c r="I47" s="1">
        <f t="shared" si="2"/>
        <v>0</v>
      </c>
      <c r="J47" s="184">
        <f t="shared" si="1"/>
        <v>0</v>
      </c>
    </row>
    <row r="48" spans="1:10" x14ac:dyDescent="0.25">
      <c r="A48" s="165">
        <v>44</v>
      </c>
      <c r="B48" s="183" t="s">
        <v>101</v>
      </c>
      <c r="C48" s="215">
        <v>0</v>
      </c>
      <c r="D48" s="35" t="s">
        <v>49</v>
      </c>
      <c r="E48" s="45">
        <v>16</v>
      </c>
      <c r="F48" s="163">
        <v>5</v>
      </c>
      <c r="G48" s="163">
        <v>14</v>
      </c>
      <c r="H48" s="1">
        <f t="shared" si="0"/>
        <v>0</v>
      </c>
      <c r="I48" s="1">
        <f t="shared" si="2"/>
        <v>0</v>
      </c>
      <c r="J48" s="184">
        <f t="shared" si="1"/>
        <v>0</v>
      </c>
    </row>
    <row r="49" spans="1:14" x14ac:dyDescent="0.25">
      <c r="A49" s="165">
        <v>45</v>
      </c>
      <c r="B49" s="183" t="s">
        <v>102</v>
      </c>
      <c r="C49" s="215">
        <v>0</v>
      </c>
      <c r="D49" s="35" t="s">
        <v>49</v>
      </c>
      <c r="E49" s="45">
        <v>16</v>
      </c>
      <c r="F49" s="163">
        <v>-5</v>
      </c>
      <c r="G49" s="163">
        <v>7</v>
      </c>
      <c r="H49" s="1">
        <f t="shared" si="0"/>
        <v>0</v>
      </c>
      <c r="I49" s="1">
        <f t="shared" si="2"/>
        <v>0</v>
      </c>
      <c r="J49" s="184">
        <f t="shared" si="1"/>
        <v>0</v>
      </c>
    </row>
    <row r="50" spans="1:14" x14ac:dyDescent="0.25">
      <c r="A50" s="165">
        <v>46</v>
      </c>
      <c r="B50" s="183" t="s">
        <v>103</v>
      </c>
      <c r="C50" s="215">
        <v>0</v>
      </c>
      <c r="D50" s="35" t="s">
        <v>49</v>
      </c>
      <c r="E50" s="45">
        <v>16</v>
      </c>
      <c r="F50" s="163">
        <v>-2</v>
      </c>
      <c r="G50" s="163">
        <v>7</v>
      </c>
      <c r="H50" s="1">
        <f t="shared" si="0"/>
        <v>0</v>
      </c>
      <c r="I50" s="1">
        <f t="shared" si="2"/>
        <v>0</v>
      </c>
      <c r="J50" s="184">
        <f t="shared" si="1"/>
        <v>0</v>
      </c>
    </row>
    <row r="51" spans="1:14" x14ac:dyDescent="0.25">
      <c r="A51" s="165">
        <v>47</v>
      </c>
      <c r="B51" s="183" t="s">
        <v>104</v>
      </c>
      <c r="C51" s="215">
        <v>0</v>
      </c>
      <c r="D51" s="35" t="s">
        <v>49</v>
      </c>
      <c r="E51" s="45">
        <v>16</v>
      </c>
      <c r="F51" s="163">
        <v>2</v>
      </c>
      <c r="G51" s="163">
        <v>7</v>
      </c>
      <c r="H51" s="1">
        <f t="shared" si="0"/>
        <v>0</v>
      </c>
      <c r="I51" s="1">
        <f t="shared" si="2"/>
        <v>0</v>
      </c>
      <c r="J51" s="184">
        <f t="shared" si="1"/>
        <v>0</v>
      </c>
    </row>
    <row r="52" spans="1:14" x14ac:dyDescent="0.25">
      <c r="A52" s="165">
        <v>48</v>
      </c>
      <c r="B52" s="223" t="s">
        <v>105</v>
      </c>
      <c r="C52" s="227">
        <v>0</v>
      </c>
      <c r="D52" s="168" t="s">
        <v>49</v>
      </c>
      <c r="E52" s="169">
        <v>16</v>
      </c>
      <c r="F52" s="170">
        <v>5</v>
      </c>
      <c r="G52" s="170">
        <v>7</v>
      </c>
      <c r="H52" s="171">
        <f t="shared" si="0"/>
        <v>0</v>
      </c>
      <c r="I52" s="171">
        <f t="shared" si="2"/>
        <v>0</v>
      </c>
      <c r="J52" s="224">
        <f t="shared" si="1"/>
        <v>0</v>
      </c>
    </row>
    <row r="53" spans="1:14" x14ac:dyDescent="0.25">
      <c r="A53" s="165">
        <v>49</v>
      </c>
      <c r="B53" s="225" t="s">
        <v>142</v>
      </c>
      <c r="C53" s="215">
        <v>0</v>
      </c>
      <c r="D53" s="36" t="s">
        <v>47</v>
      </c>
      <c r="E53" s="45">
        <v>13</v>
      </c>
      <c r="F53" s="163">
        <v>-5</v>
      </c>
      <c r="G53" s="163">
        <v>21</v>
      </c>
      <c r="H53" s="1">
        <f t="shared" si="0"/>
        <v>0</v>
      </c>
      <c r="I53" s="1">
        <f t="shared" si="2"/>
        <v>0</v>
      </c>
      <c r="J53" s="1">
        <f t="shared" si="1"/>
        <v>0</v>
      </c>
      <c r="K53" s="5"/>
    </row>
    <row r="54" spans="1:14" x14ac:dyDescent="0.25">
      <c r="A54" s="165">
        <v>50</v>
      </c>
      <c r="B54" s="217" t="s">
        <v>143</v>
      </c>
      <c r="C54" s="228">
        <v>0</v>
      </c>
      <c r="D54" s="218" t="s">
        <v>47</v>
      </c>
      <c r="E54" s="175">
        <v>13</v>
      </c>
      <c r="F54" s="176">
        <v>-2</v>
      </c>
      <c r="G54" s="176">
        <v>21</v>
      </c>
      <c r="H54" s="40">
        <f t="shared" si="0"/>
        <v>0</v>
      </c>
      <c r="I54" s="40">
        <f t="shared" si="2"/>
        <v>0</v>
      </c>
      <c r="J54" s="219">
        <f t="shared" si="1"/>
        <v>0</v>
      </c>
    </row>
    <row r="55" spans="1:14" x14ac:dyDescent="0.25">
      <c r="A55" s="165">
        <v>51</v>
      </c>
      <c r="B55" s="183" t="s">
        <v>144</v>
      </c>
      <c r="C55" s="215">
        <v>0</v>
      </c>
      <c r="D55" s="36" t="s">
        <v>47</v>
      </c>
      <c r="E55" s="45">
        <v>13</v>
      </c>
      <c r="F55" s="163">
        <v>2</v>
      </c>
      <c r="G55" s="163">
        <v>21</v>
      </c>
      <c r="H55" s="1">
        <f t="shared" si="0"/>
        <v>0</v>
      </c>
      <c r="I55" s="1">
        <f t="shared" si="2"/>
        <v>0</v>
      </c>
      <c r="J55" s="184">
        <f t="shared" si="1"/>
        <v>0</v>
      </c>
      <c r="L55" s="6"/>
    </row>
    <row r="56" spans="1:14" x14ac:dyDescent="0.25">
      <c r="A56" s="165">
        <v>52</v>
      </c>
      <c r="B56" s="183" t="s">
        <v>145</v>
      </c>
      <c r="C56" s="215">
        <v>0</v>
      </c>
      <c r="D56" s="36" t="s">
        <v>47</v>
      </c>
      <c r="E56" s="45">
        <v>13</v>
      </c>
      <c r="F56" s="163">
        <v>5</v>
      </c>
      <c r="G56" s="163">
        <v>21</v>
      </c>
      <c r="H56" s="1">
        <f t="shared" si="0"/>
        <v>0</v>
      </c>
      <c r="I56" s="1">
        <f t="shared" si="2"/>
        <v>0</v>
      </c>
      <c r="J56" s="184">
        <f t="shared" si="1"/>
        <v>0</v>
      </c>
    </row>
    <row r="57" spans="1:14" x14ac:dyDescent="0.25">
      <c r="A57" s="165">
        <v>53</v>
      </c>
      <c r="B57" s="183" t="s">
        <v>146</v>
      </c>
      <c r="C57" s="215">
        <v>0</v>
      </c>
      <c r="D57" s="36" t="s">
        <v>47</v>
      </c>
      <c r="E57" s="45">
        <v>13</v>
      </c>
      <c r="F57" s="163">
        <v>5</v>
      </c>
      <c r="G57" s="163">
        <v>28</v>
      </c>
      <c r="H57" s="1">
        <f t="shared" si="0"/>
        <v>0</v>
      </c>
      <c r="I57" s="1">
        <f t="shared" si="2"/>
        <v>0</v>
      </c>
      <c r="J57" s="184">
        <f t="shared" si="1"/>
        <v>0</v>
      </c>
    </row>
    <row r="58" spans="1:14" x14ac:dyDescent="0.25">
      <c r="A58" s="165">
        <v>54</v>
      </c>
      <c r="B58" s="183" t="s">
        <v>147</v>
      </c>
      <c r="C58" s="215">
        <v>0</v>
      </c>
      <c r="D58" s="36" t="s">
        <v>47</v>
      </c>
      <c r="E58" s="45">
        <v>13</v>
      </c>
      <c r="F58" s="163">
        <v>2</v>
      </c>
      <c r="G58" s="163">
        <v>28</v>
      </c>
      <c r="H58" s="1">
        <f t="shared" si="0"/>
        <v>0</v>
      </c>
      <c r="I58" s="1">
        <f t="shared" si="2"/>
        <v>0</v>
      </c>
      <c r="J58" s="184">
        <f t="shared" si="1"/>
        <v>0</v>
      </c>
    </row>
    <row r="59" spans="1:14" x14ac:dyDescent="0.25">
      <c r="A59" s="165">
        <v>55</v>
      </c>
      <c r="B59" s="183" t="s">
        <v>148</v>
      </c>
      <c r="C59" s="215">
        <v>0</v>
      </c>
      <c r="D59" s="36" t="s">
        <v>47</v>
      </c>
      <c r="E59" s="45">
        <v>13</v>
      </c>
      <c r="F59" s="163">
        <v>-2</v>
      </c>
      <c r="G59" s="163">
        <v>28</v>
      </c>
      <c r="H59" s="1">
        <f t="shared" si="0"/>
        <v>0</v>
      </c>
      <c r="I59" s="1">
        <f t="shared" si="2"/>
        <v>0</v>
      </c>
      <c r="J59" s="184">
        <f t="shared" si="1"/>
        <v>0</v>
      </c>
      <c r="N59" s="226"/>
    </row>
    <row r="60" spans="1:14" x14ac:dyDescent="0.25">
      <c r="A60" s="165">
        <v>56</v>
      </c>
      <c r="B60" s="183" t="s">
        <v>149</v>
      </c>
      <c r="C60" s="215">
        <v>0</v>
      </c>
      <c r="D60" s="36" t="s">
        <v>47</v>
      </c>
      <c r="E60" s="45">
        <v>13</v>
      </c>
      <c r="F60" s="163">
        <v>-5</v>
      </c>
      <c r="G60" s="163">
        <v>28</v>
      </c>
      <c r="H60" s="1">
        <f t="shared" si="0"/>
        <v>0</v>
      </c>
      <c r="I60" s="1">
        <f t="shared" si="2"/>
        <v>0</v>
      </c>
      <c r="J60" s="184">
        <f t="shared" si="1"/>
        <v>0</v>
      </c>
    </row>
    <row r="61" spans="1:14" x14ac:dyDescent="0.25">
      <c r="A61" s="165">
        <v>57</v>
      </c>
      <c r="B61" s="185" t="s">
        <v>29</v>
      </c>
      <c r="C61" s="215">
        <v>0</v>
      </c>
      <c r="D61" s="36" t="s">
        <v>47</v>
      </c>
      <c r="E61" s="45">
        <v>16</v>
      </c>
      <c r="F61" s="163">
        <v>-5</v>
      </c>
      <c r="G61" s="163">
        <v>56</v>
      </c>
      <c r="H61" s="1">
        <f t="shared" si="0"/>
        <v>0</v>
      </c>
      <c r="I61" s="1">
        <f t="shared" si="2"/>
        <v>0</v>
      </c>
      <c r="J61" s="184">
        <f t="shared" si="1"/>
        <v>0</v>
      </c>
    </row>
    <row r="62" spans="1:14" x14ac:dyDescent="0.25">
      <c r="A62" s="165">
        <v>58</v>
      </c>
      <c r="B62" s="185" t="s">
        <v>28</v>
      </c>
      <c r="C62" s="215">
        <v>0</v>
      </c>
      <c r="D62" s="36" t="s">
        <v>47</v>
      </c>
      <c r="E62" s="45">
        <v>16</v>
      </c>
      <c r="F62" s="163">
        <v>-2</v>
      </c>
      <c r="G62" s="163">
        <v>56</v>
      </c>
      <c r="H62" s="1">
        <f t="shared" si="0"/>
        <v>0</v>
      </c>
      <c r="I62" s="1">
        <f t="shared" si="2"/>
        <v>0</v>
      </c>
      <c r="J62" s="184">
        <f t="shared" si="1"/>
        <v>0</v>
      </c>
    </row>
    <row r="63" spans="1:14" x14ac:dyDescent="0.25">
      <c r="A63" s="165">
        <v>59</v>
      </c>
      <c r="B63" s="185" t="s">
        <v>30</v>
      </c>
      <c r="C63" s="215">
        <v>0</v>
      </c>
      <c r="D63" s="36" t="s">
        <v>47</v>
      </c>
      <c r="E63" s="45">
        <v>16</v>
      </c>
      <c r="F63" s="163">
        <v>2</v>
      </c>
      <c r="G63" s="163">
        <v>56</v>
      </c>
      <c r="H63" s="1">
        <f t="shared" si="0"/>
        <v>0</v>
      </c>
      <c r="I63" s="1">
        <f t="shared" si="2"/>
        <v>0</v>
      </c>
      <c r="J63" s="184">
        <f t="shared" si="1"/>
        <v>0</v>
      </c>
    </row>
    <row r="64" spans="1:14" x14ac:dyDescent="0.25">
      <c r="A64" s="165">
        <v>60</v>
      </c>
      <c r="B64" s="185" t="s">
        <v>31</v>
      </c>
      <c r="C64" s="215">
        <v>0</v>
      </c>
      <c r="D64" s="36" t="s">
        <v>47</v>
      </c>
      <c r="E64" s="45">
        <v>13</v>
      </c>
      <c r="F64" s="163">
        <v>-5</v>
      </c>
      <c r="G64" s="163">
        <v>42</v>
      </c>
      <c r="H64" s="1">
        <f t="shared" si="0"/>
        <v>0</v>
      </c>
      <c r="I64" s="1">
        <f t="shared" si="2"/>
        <v>0</v>
      </c>
      <c r="J64" s="184">
        <f t="shared" si="1"/>
        <v>0</v>
      </c>
    </row>
    <row r="65" spans="1:10" x14ac:dyDescent="0.25">
      <c r="A65" s="165">
        <v>61</v>
      </c>
      <c r="B65" s="185" t="s">
        <v>32</v>
      </c>
      <c r="C65" s="215">
        <v>0</v>
      </c>
      <c r="D65" s="36" t="s">
        <v>47</v>
      </c>
      <c r="E65" s="45">
        <v>13</v>
      </c>
      <c r="F65" s="163">
        <v>5</v>
      </c>
      <c r="G65" s="163">
        <v>42</v>
      </c>
      <c r="H65" s="1">
        <f t="shared" si="0"/>
        <v>0</v>
      </c>
      <c r="I65" s="1">
        <f t="shared" si="2"/>
        <v>0</v>
      </c>
      <c r="J65" s="184">
        <f t="shared" si="1"/>
        <v>0</v>
      </c>
    </row>
    <row r="66" spans="1:10" x14ac:dyDescent="0.25">
      <c r="A66" s="165">
        <v>62</v>
      </c>
      <c r="B66" s="185" t="s">
        <v>33</v>
      </c>
      <c r="C66" s="215">
        <v>0</v>
      </c>
      <c r="D66" s="36" t="s">
        <v>47</v>
      </c>
      <c r="E66" s="45">
        <v>16</v>
      </c>
      <c r="F66" s="163">
        <v>5</v>
      </c>
      <c r="G66" s="163">
        <v>56</v>
      </c>
      <c r="H66" s="1">
        <f t="shared" si="0"/>
        <v>0</v>
      </c>
      <c r="I66" s="1">
        <f t="shared" si="2"/>
        <v>0</v>
      </c>
      <c r="J66" s="184">
        <f t="shared" si="1"/>
        <v>0</v>
      </c>
    </row>
    <row r="67" spans="1:10" x14ac:dyDescent="0.25">
      <c r="A67" s="165">
        <v>63</v>
      </c>
      <c r="B67" s="185" t="s">
        <v>34</v>
      </c>
      <c r="C67" s="215">
        <v>0</v>
      </c>
      <c r="D67" s="50" t="s">
        <v>48</v>
      </c>
      <c r="E67" s="45">
        <v>13</v>
      </c>
      <c r="F67" s="163">
        <v>-5</v>
      </c>
      <c r="G67" s="163">
        <v>49</v>
      </c>
      <c r="H67" s="1">
        <f t="shared" si="0"/>
        <v>0</v>
      </c>
      <c r="I67" s="1">
        <f t="shared" si="2"/>
        <v>0</v>
      </c>
      <c r="J67" s="184">
        <f t="shared" si="1"/>
        <v>0</v>
      </c>
    </row>
    <row r="68" spans="1:10" x14ac:dyDescent="0.25">
      <c r="A68" s="165">
        <v>64</v>
      </c>
      <c r="B68" s="185" t="s">
        <v>35</v>
      </c>
      <c r="C68" s="215">
        <v>0</v>
      </c>
      <c r="D68" s="50" t="s">
        <v>48</v>
      </c>
      <c r="E68" s="45">
        <v>13</v>
      </c>
      <c r="F68" s="163">
        <v>-2</v>
      </c>
      <c r="G68" s="163">
        <v>42</v>
      </c>
      <c r="H68" s="1">
        <f t="shared" ref="H68:H124" si="5">C68*E68</f>
        <v>0</v>
      </c>
      <c r="I68" s="1">
        <f t="shared" si="2"/>
        <v>0</v>
      </c>
      <c r="J68" s="184">
        <f t="shared" si="1"/>
        <v>0</v>
      </c>
    </row>
    <row r="69" spans="1:10" x14ac:dyDescent="0.25">
      <c r="A69" s="165">
        <v>65</v>
      </c>
      <c r="B69" s="185" t="s">
        <v>80</v>
      </c>
      <c r="C69" s="215">
        <v>0</v>
      </c>
      <c r="D69" s="50" t="s">
        <v>48</v>
      </c>
      <c r="E69" s="45">
        <v>13</v>
      </c>
      <c r="F69" s="163">
        <v>-2</v>
      </c>
      <c r="G69" s="163">
        <v>49</v>
      </c>
      <c r="H69" s="1">
        <f t="shared" si="5"/>
        <v>0</v>
      </c>
      <c r="I69" s="1">
        <f t="shared" si="2"/>
        <v>0</v>
      </c>
      <c r="J69" s="184">
        <f t="shared" ref="J69:J124" si="6">C69*G69</f>
        <v>0</v>
      </c>
    </row>
    <row r="70" spans="1:10" x14ac:dyDescent="0.25">
      <c r="A70" s="165">
        <v>66</v>
      </c>
      <c r="B70" s="185" t="s">
        <v>81</v>
      </c>
      <c r="C70" s="215">
        <v>0</v>
      </c>
      <c r="D70" s="50" t="s">
        <v>48</v>
      </c>
      <c r="E70" s="45">
        <v>13</v>
      </c>
      <c r="F70" s="163">
        <v>2</v>
      </c>
      <c r="G70" s="163">
        <v>42</v>
      </c>
      <c r="H70" s="1">
        <f t="shared" si="5"/>
        <v>0</v>
      </c>
      <c r="I70" s="1">
        <f t="shared" ref="I70:I124" si="7">C70*F70</f>
        <v>0</v>
      </c>
      <c r="J70" s="184">
        <f t="shared" si="6"/>
        <v>0</v>
      </c>
    </row>
    <row r="71" spans="1:10" x14ac:dyDescent="0.25">
      <c r="A71" s="165">
        <v>67</v>
      </c>
      <c r="B71" s="185" t="s">
        <v>82</v>
      </c>
      <c r="C71" s="215">
        <v>0</v>
      </c>
      <c r="D71" s="50" t="s">
        <v>48</v>
      </c>
      <c r="E71" s="45">
        <v>13</v>
      </c>
      <c r="F71" s="163">
        <v>5</v>
      </c>
      <c r="G71" s="163">
        <v>49</v>
      </c>
      <c r="H71" s="1">
        <f t="shared" si="5"/>
        <v>0</v>
      </c>
      <c r="I71" s="1">
        <f t="shared" si="7"/>
        <v>0</v>
      </c>
      <c r="J71" s="184">
        <f t="shared" si="6"/>
        <v>0</v>
      </c>
    </row>
    <row r="72" spans="1:10" x14ac:dyDescent="0.25">
      <c r="A72" s="165">
        <v>68</v>
      </c>
      <c r="B72" s="185" t="s">
        <v>83</v>
      </c>
      <c r="C72" s="215">
        <v>0</v>
      </c>
      <c r="D72" s="50" t="s">
        <v>48</v>
      </c>
      <c r="E72" s="45">
        <v>13</v>
      </c>
      <c r="F72" s="163">
        <v>2</v>
      </c>
      <c r="G72" s="163">
        <v>49</v>
      </c>
      <c r="H72" s="1">
        <f t="shared" si="5"/>
        <v>0</v>
      </c>
      <c r="I72" s="1">
        <f t="shared" si="7"/>
        <v>0</v>
      </c>
      <c r="J72" s="184">
        <f t="shared" si="6"/>
        <v>0</v>
      </c>
    </row>
    <row r="73" spans="1:10" x14ac:dyDescent="0.25">
      <c r="A73" s="165">
        <v>69</v>
      </c>
      <c r="B73" s="185" t="s">
        <v>84</v>
      </c>
      <c r="C73" s="215">
        <v>0</v>
      </c>
      <c r="D73" s="35" t="s">
        <v>49</v>
      </c>
      <c r="E73" s="45">
        <v>13</v>
      </c>
      <c r="F73" s="163">
        <v>-2</v>
      </c>
      <c r="G73" s="163">
        <v>56</v>
      </c>
      <c r="H73" s="1">
        <f t="shared" si="5"/>
        <v>0</v>
      </c>
      <c r="I73" s="1">
        <f t="shared" si="7"/>
        <v>0</v>
      </c>
      <c r="J73" s="184">
        <f t="shared" si="6"/>
        <v>0</v>
      </c>
    </row>
    <row r="74" spans="1:10" x14ac:dyDescent="0.25">
      <c r="A74" s="165">
        <v>70</v>
      </c>
      <c r="B74" s="185" t="s">
        <v>85</v>
      </c>
      <c r="C74" s="215">
        <v>0</v>
      </c>
      <c r="D74" s="35" t="s">
        <v>49</v>
      </c>
      <c r="E74" s="45">
        <v>13</v>
      </c>
      <c r="F74" s="163">
        <v>5</v>
      </c>
      <c r="G74" s="163">
        <v>56</v>
      </c>
      <c r="H74" s="1">
        <f t="shared" si="5"/>
        <v>0</v>
      </c>
      <c r="I74" s="1">
        <f t="shared" si="7"/>
        <v>0</v>
      </c>
      <c r="J74" s="184">
        <f t="shared" si="6"/>
        <v>0</v>
      </c>
    </row>
    <row r="75" spans="1:10" x14ac:dyDescent="0.25">
      <c r="A75" s="165">
        <v>71</v>
      </c>
      <c r="B75" s="185" t="s">
        <v>86</v>
      </c>
      <c r="C75" s="215">
        <v>0</v>
      </c>
      <c r="D75" s="35" t="s">
        <v>49</v>
      </c>
      <c r="E75" s="45">
        <v>13</v>
      </c>
      <c r="F75" s="163">
        <v>2</v>
      </c>
      <c r="G75" s="163">
        <v>56</v>
      </c>
      <c r="H75" s="1">
        <f t="shared" si="5"/>
        <v>0</v>
      </c>
      <c r="I75" s="1">
        <f t="shared" si="7"/>
        <v>0</v>
      </c>
      <c r="J75" s="184">
        <f t="shared" si="6"/>
        <v>0</v>
      </c>
    </row>
    <row r="76" spans="1:10" ht="15.75" thickBot="1" x14ac:dyDescent="0.3">
      <c r="A76" s="165">
        <v>72</v>
      </c>
      <c r="B76" s="186" t="s">
        <v>87</v>
      </c>
      <c r="C76" s="216">
        <v>0</v>
      </c>
      <c r="D76" s="199" t="s">
        <v>49</v>
      </c>
      <c r="E76" s="188">
        <v>13</v>
      </c>
      <c r="F76" s="189">
        <v>-5</v>
      </c>
      <c r="G76" s="189">
        <v>56</v>
      </c>
      <c r="H76" s="190">
        <f t="shared" si="5"/>
        <v>0</v>
      </c>
      <c r="I76" s="190">
        <f t="shared" si="7"/>
        <v>0</v>
      </c>
      <c r="J76" s="191">
        <f t="shared" si="6"/>
        <v>0</v>
      </c>
    </row>
    <row r="77" spans="1:10" x14ac:dyDescent="0.25">
      <c r="A77" s="7">
        <v>73</v>
      </c>
      <c r="B77" s="200" t="s">
        <v>36</v>
      </c>
      <c r="C77" s="173">
        <v>40</v>
      </c>
      <c r="D77" s="197" t="s">
        <v>97</v>
      </c>
      <c r="E77" s="175">
        <v>3</v>
      </c>
      <c r="F77" s="201">
        <v>2</v>
      </c>
      <c r="G77" s="201">
        <v>56</v>
      </c>
      <c r="H77" s="40">
        <f t="shared" si="5"/>
        <v>120</v>
      </c>
      <c r="I77" s="40">
        <f t="shared" si="7"/>
        <v>80</v>
      </c>
      <c r="J77" s="40">
        <f t="shared" si="6"/>
        <v>2240</v>
      </c>
    </row>
    <row r="78" spans="1:10" x14ac:dyDescent="0.25">
      <c r="A78" s="7">
        <v>74</v>
      </c>
      <c r="B78" s="37" t="s">
        <v>37</v>
      </c>
      <c r="C78" s="7">
        <v>40</v>
      </c>
      <c r="D78" s="48" t="s">
        <v>97</v>
      </c>
      <c r="E78" s="45">
        <v>3</v>
      </c>
      <c r="F78" s="164">
        <v>-2</v>
      </c>
      <c r="G78" s="164">
        <v>56</v>
      </c>
      <c r="H78" s="1">
        <f t="shared" si="5"/>
        <v>120</v>
      </c>
      <c r="I78" s="1">
        <f t="shared" si="7"/>
        <v>-80</v>
      </c>
      <c r="J78" s="1">
        <f t="shared" si="6"/>
        <v>2240</v>
      </c>
    </row>
    <row r="79" spans="1:10" x14ac:dyDescent="0.25">
      <c r="A79" s="7">
        <v>75</v>
      </c>
      <c r="B79" s="37" t="s">
        <v>38</v>
      </c>
      <c r="C79" s="7">
        <v>40</v>
      </c>
      <c r="D79" s="48" t="s">
        <v>97</v>
      </c>
      <c r="E79" s="45">
        <v>3</v>
      </c>
      <c r="F79" s="164">
        <v>5</v>
      </c>
      <c r="G79" s="164">
        <v>49</v>
      </c>
      <c r="H79" s="1">
        <f t="shared" si="5"/>
        <v>120</v>
      </c>
      <c r="I79" s="1">
        <f t="shared" si="7"/>
        <v>200</v>
      </c>
      <c r="J79" s="1">
        <f t="shared" si="6"/>
        <v>1960</v>
      </c>
    </row>
    <row r="80" spans="1:10" x14ac:dyDescent="0.25">
      <c r="A80" s="7">
        <v>76</v>
      </c>
      <c r="B80" s="37" t="s">
        <v>39</v>
      </c>
      <c r="C80" s="7">
        <v>40</v>
      </c>
      <c r="D80" s="48" t="s">
        <v>97</v>
      </c>
      <c r="E80" s="45">
        <v>3</v>
      </c>
      <c r="F80" s="164">
        <v>2</v>
      </c>
      <c r="G80" s="164">
        <v>49</v>
      </c>
      <c r="H80" s="1">
        <f t="shared" si="5"/>
        <v>120</v>
      </c>
      <c r="I80" s="1">
        <f t="shared" si="7"/>
        <v>80</v>
      </c>
      <c r="J80" s="1">
        <f t="shared" si="6"/>
        <v>1960</v>
      </c>
    </row>
    <row r="81" spans="1:10" x14ac:dyDescent="0.25">
      <c r="A81" s="7">
        <v>77</v>
      </c>
      <c r="B81" s="37" t="s">
        <v>40</v>
      </c>
      <c r="C81" s="7">
        <v>40</v>
      </c>
      <c r="D81" s="48" t="s">
        <v>97</v>
      </c>
      <c r="E81" s="45">
        <v>3</v>
      </c>
      <c r="F81" s="164">
        <v>-2</v>
      </c>
      <c r="G81" s="164">
        <v>49</v>
      </c>
      <c r="H81" s="1">
        <f t="shared" si="5"/>
        <v>120</v>
      </c>
      <c r="I81" s="1">
        <f t="shared" si="7"/>
        <v>-80</v>
      </c>
      <c r="J81" s="1">
        <f t="shared" si="6"/>
        <v>1960</v>
      </c>
    </row>
    <row r="82" spans="1:10" x14ac:dyDescent="0.25">
      <c r="A82" s="7">
        <v>78</v>
      </c>
      <c r="B82" s="37" t="s">
        <v>41</v>
      </c>
      <c r="C82" s="7">
        <v>40</v>
      </c>
      <c r="D82" s="48" t="s">
        <v>97</v>
      </c>
      <c r="E82" s="45">
        <v>3</v>
      </c>
      <c r="F82" s="164">
        <v>-5</v>
      </c>
      <c r="G82" s="164">
        <v>49</v>
      </c>
      <c r="H82" s="1">
        <f t="shared" si="5"/>
        <v>120</v>
      </c>
      <c r="I82" s="1">
        <f t="shared" si="7"/>
        <v>-200</v>
      </c>
      <c r="J82" s="1">
        <f t="shared" si="6"/>
        <v>1960</v>
      </c>
    </row>
    <row r="83" spans="1:10" x14ac:dyDescent="0.25">
      <c r="A83" s="7">
        <v>79</v>
      </c>
      <c r="B83" s="37" t="s">
        <v>42</v>
      </c>
      <c r="C83" s="7">
        <v>40</v>
      </c>
      <c r="D83" s="48" t="s">
        <v>97</v>
      </c>
      <c r="E83" s="45">
        <v>3</v>
      </c>
      <c r="F83" s="164">
        <v>5</v>
      </c>
      <c r="G83" s="164">
        <v>42</v>
      </c>
      <c r="H83" s="1">
        <f t="shared" si="5"/>
        <v>120</v>
      </c>
      <c r="I83" s="1">
        <f t="shared" si="7"/>
        <v>200</v>
      </c>
      <c r="J83" s="1">
        <f t="shared" si="6"/>
        <v>1680</v>
      </c>
    </row>
    <row r="84" spans="1:10" x14ac:dyDescent="0.25">
      <c r="A84" s="7">
        <v>80</v>
      </c>
      <c r="B84" s="37" t="s">
        <v>43</v>
      </c>
      <c r="C84" s="7">
        <v>40</v>
      </c>
      <c r="D84" s="48" t="s">
        <v>97</v>
      </c>
      <c r="E84" s="45">
        <v>3</v>
      </c>
      <c r="F84" s="164">
        <v>2</v>
      </c>
      <c r="G84" s="164">
        <v>42</v>
      </c>
      <c r="H84" s="1">
        <f t="shared" si="5"/>
        <v>120</v>
      </c>
      <c r="I84" s="1">
        <f t="shared" si="7"/>
        <v>80</v>
      </c>
      <c r="J84" s="1">
        <f t="shared" si="6"/>
        <v>1680</v>
      </c>
    </row>
    <row r="85" spans="1:10" x14ac:dyDescent="0.25">
      <c r="A85" s="7">
        <v>81</v>
      </c>
      <c r="B85" s="37" t="s">
        <v>44</v>
      </c>
      <c r="C85" s="7">
        <v>40</v>
      </c>
      <c r="D85" s="48" t="s">
        <v>97</v>
      </c>
      <c r="E85" s="45">
        <v>3</v>
      </c>
      <c r="F85" s="164">
        <v>-2</v>
      </c>
      <c r="G85" s="164">
        <v>42</v>
      </c>
      <c r="H85" s="1">
        <f t="shared" si="5"/>
        <v>120</v>
      </c>
      <c r="I85" s="1">
        <f t="shared" si="7"/>
        <v>-80</v>
      </c>
      <c r="J85" s="1">
        <f t="shared" si="6"/>
        <v>1680</v>
      </c>
    </row>
    <row r="86" spans="1:10" x14ac:dyDescent="0.25">
      <c r="A86" s="7">
        <v>82</v>
      </c>
      <c r="B86" s="37" t="s">
        <v>45</v>
      </c>
      <c r="C86" s="7">
        <v>40</v>
      </c>
      <c r="D86" s="48" t="s">
        <v>97</v>
      </c>
      <c r="E86" s="45">
        <v>3</v>
      </c>
      <c r="F86" s="164">
        <v>-5</v>
      </c>
      <c r="G86" s="164">
        <v>42</v>
      </c>
      <c r="H86" s="1">
        <f t="shared" si="5"/>
        <v>120</v>
      </c>
      <c r="I86" s="1">
        <f t="shared" si="7"/>
        <v>-200</v>
      </c>
      <c r="J86" s="1">
        <f t="shared" si="6"/>
        <v>1680</v>
      </c>
    </row>
    <row r="87" spans="1:10" x14ac:dyDescent="0.25">
      <c r="A87" s="7">
        <v>83</v>
      </c>
      <c r="B87" s="37" t="s">
        <v>76</v>
      </c>
      <c r="C87" s="7">
        <v>40</v>
      </c>
      <c r="D87" s="48" t="s">
        <v>97</v>
      </c>
      <c r="E87" s="45">
        <v>3</v>
      </c>
      <c r="F87" s="164">
        <v>5</v>
      </c>
      <c r="G87" s="164">
        <v>35</v>
      </c>
      <c r="H87" s="1">
        <f t="shared" si="5"/>
        <v>120</v>
      </c>
      <c r="I87" s="1">
        <f t="shared" si="7"/>
        <v>200</v>
      </c>
      <c r="J87" s="1">
        <f t="shared" si="6"/>
        <v>1400</v>
      </c>
    </row>
    <row r="88" spans="1:10" x14ac:dyDescent="0.25">
      <c r="A88" s="7">
        <v>84</v>
      </c>
      <c r="B88" s="37" t="s">
        <v>77</v>
      </c>
      <c r="C88" s="7">
        <v>40</v>
      </c>
      <c r="D88" s="48" t="s">
        <v>97</v>
      </c>
      <c r="E88" s="45">
        <v>3</v>
      </c>
      <c r="F88" s="164">
        <v>2</v>
      </c>
      <c r="G88" s="164">
        <v>35</v>
      </c>
      <c r="H88" s="1">
        <f t="shared" si="5"/>
        <v>120</v>
      </c>
      <c r="I88" s="1">
        <f t="shared" si="7"/>
        <v>80</v>
      </c>
      <c r="J88" s="1">
        <f t="shared" si="6"/>
        <v>1400</v>
      </c>
    </row>
    <row r="89" spans="1:10" x14ac:dyDescent="0.25">
      <c r="A89" s="7">
        <v>85</v>
      </c>
      <c r="B89" s="37" t="s">
        <v>78</v>
      </c>
      <c r="C89" s="7">
        <v>40</v>
      </c>
      <c r="D89" s="48" t="s">
        <v>97</v>
      </c>
      <c r="E89" s="45">
        <v>3</v>
      </c>
      <c r="F89" s="164">
        <v>-2</v>
      </c>
      <c r="G89" s="164">
        <v>35</v>
      </c>
      <c r="H89" s="1">
        <f t="shared" si="5"/>
        <v>120</v>
      </c>
      <c r="I89" s="1">
        <f t="shared" si="7"/>
        <v>-80</v>
      </c>
      <c r="J89" s="1">
        <f t="shared" si="6"/>
        <v>1400</v>
      </c>
    </row>
    <row r="90" spans="1:10" x14ac:dyDescent="0.25">
      <c r="A90" s="7">
        <v>86</v>
      </c>
      <c r="B90" s="37" t="s">
        <v>79</v>
      </c>
      <c r="C90" s="7">
        <v>40</v>
      </c>
      <c r="D90" s="48" t="s">
        <v>97</v>
      </c>
      <c r="E90" s="45">
        <v>3</v>
      </c>
      <c r="F90" s="164">
        <v>-5</v>
      </c>
      <c r="G90" s="164">
        <v>35</v>
      </c>
      <c r="H90" s="1">
        <f t="shared" si="5"/>
        <v>120</v>
      </c>
      <c r="I90" s="1">
        <f t="shared" si="7"/>
        <v>-200</v>
      </c>
      <c r="J90" s="1">
        <f t="shared" si="6"/>
        <v>1400</v>
      </c>
    </row>
    <row r="91" spans="1:10" x14ac:dyDescent="0.25">
      <c r="A91" s="7">
        <v>87</v>
      </c>
      <c r="B91" s="37" t="s">
        <v>126</v>
      </c>
      <c r="C91" s="7">
        <v>40</v>
      </c>
      <c r="D91" s="48" t="s">
        <v>97</v>
      </c>
      <c r="E91" s="45">
        <v>3</v>
      </c>
      <c r="F91" s="164">
        <v>5</v>
      </c>
      <c r="G91" s="164">
        <v>28</v>
      </c>
      <c r="H91" s="1">
        <f t="shared" si="5"/>
        <v>120</v>
      </c>
      <c r="I91" s="1">
        <f t="shared" si="7"/>
        <v>200</v>
      </c>
      <c r="J91" s="1">
        <f t="shared" si="6"/>
        <v>1120</v>
      </c>
    </row>
    <row r="92" spans="1:10" x14ac:dyDescent="0.25">
      <c r="A92" s="7">
        <v>88</v>
      </c>
      <c r="B92" s="37" t="s">
        <v>127</v>
      </c>
      <c r="C92" s="7">
        <v>40</v>
      </c>
      <c r="D92" s="48" t="s">
        <v>97</v>
      </c>
      <c r="E92" s="45">
        <v>3</v>
      </c>
      <c r="F92" s="164">
        <v>2</v>
      </c>
      <c r="G92" s="164">
        <v>28</v>
      </c>
      <c r="H92" s="1">
        <f t="shared" si="5"/>
        <v>120</v>
      </c>
      <c r="I92" s="1">
        <f t="shared" si="7"/>
        <v>80</v>
      </c>
      <c r="J92" s="1">
        <f t="shared" si="6"/>
        <v>1120</v>
      </c>
    </row>
    <row r="93" spans="1:10" x14ac:dyDescent="0.25">
      <c r="A93" s="7">
        <v>89</v>
      </c>
      <c r="B93" s="37" t="s">
        <v>128</v>
      </c>
      <c r="C93" s="7">
        <v>40</v>
      </c>
      <c r="D93" s="48" t="s">
        <v>97</v>
      </c>
      <c r="E93" s="45">
        <v>3</v>
      </c>
      <c r="F93" s="164">
        <v>-2</v>
      </c>
      <c r="G93" s="164">
        <v>28</v>
      </c>
      <c r="H93" s="1">
        <f t="shared" si="5"/>
        <v>120</v>
      </c>
      <c r="I93" s="1">
        <f t="shared" si="7"/>
        <v>-80</v>
      </c>
      <c r="J93" s="1">
        <f t="shared" si="6"/>
        <v>1120</v>
      </c>
    </row>
    <row r="94" spans="1:10" x14ac:dyDescent="0.25">
      <c r="A94" s="7">
        <v>90</v>
      </c>
      <c r="B94" s="37" t="s">
        <v>129</v>
      </c>
      <c r="C94" s="7">
        <v>40</v>
      </c>
      <c r="D94" s="48" t="s">
        <v>97</v>
      </c>
      <c r="E94" s="45">
        <v>3</v>
      </c>
      <c r="F94" s="164">
        <v>-5</v>
      </c>
      <c r="G94" s="164">
        <v>28</v>
      </c>
      <c r="H94" s="1">
        <f t="shared" si="5"/>
        <v>120</v>
      </c>
      <c r="I94" s="1">
        <f t="shared" si="7"/>
        <v>-200</v>
      </c>
      <c r="J94" s="1">
        <f t="shared" si="6"/>
        <v>1120</v>
      </c>
    </row>
    <row r="95" spans="1:10" x14ac:dyDescent="0.25">
      <c r="A95" s="7">
        <v>91</v>
      </c>
      <c r="B95" s="37" t="s">
        <v>130</v>
      </c>
      <c r="C95" s="7">
        <v>40</v>
      </c>
      <c r="D95" s="48" t="s">
        <v>97</v>
      </c>
      <c r="E95" s="45">
        <v>3</v>
      </c>
      <c r="F95" s="164">
        <v>5</v>
      </c>
      <c r="G95" s="164">
        <v>21</v>
      </c>
      <c r="H95" s="1">
        <f t="shared" si="5"/>
        <v>120</v>
      </c>
      <c r="I95" s="1">
        <f t="shared" si="7"/>
        <v>200</v>
      </c>
      <c r="J95" s="1">
        <f t="shared" si="6"/>
        <v>840</v>
      </c>
    </row>
    <row r="96" spans="1:10" x14ac:dyDescent="0.25">
      <c r="A96" s="7">
        <v>92</v>
      </c>
      <c r="B96" s="37" t="s">
        <v>131</v>
      </c>
      <c r="C96" s="7">
        <v>40</v>
      </c>
      <c r="D96" s="48" t="s">
        <v>97</v>
      </c>
      <c r="E96" s="45">
        <v>3</v>
      </c>
      <c r="F96" s="164">
        <v>2</v>
      </c>
      <c r="G96" s="164">
        <v>21</v>
      </c>
      <c r="H96" s="1">
        <f t="shared" si="5"/>
        <v>120</v>
      </c>
      <c r="I96" s="1">
        <f t="shared" si="7"/>
        <v>80</v>
      </c>
      <c r="J96" s="1">
        <f t="shared" si="6"/>
        <v>840</v>
      </c>
    </row>
    <row r="97" spans="1:10" x14ac:dyDescent="0.25">
      <c r="A97" s="7">
        <v>93</v>
      </c>
      <c r="B97" s="37" t="s">
        <v>132</v>
      </c>
      <c r="C97" s="7">
        <v>40</v>
      </c>
      <c r="D97" s="48" t="s">
        <v>97</v>
      </c>
      <c r="E97" s="45">
        <v>3</v>
      </c>
      <c r="F97" s="164">
        <v>-2</v>
      </c>
      <c r="G97" s="164">
        <v>21</v>
      </c>
      <c r="H97" s="1">
        <f t="shared" si="5"/>
        <v>120</v>
      </c>
      <c r="I97" s="1">
        <f t="shared" si="7"/>
        <v>-80</v>
      </c>
      <c r="J97" s="1">
        <f t="shared" si="6"/>
        <v>840</v>
      </c>
    </row>
    <row r="98" spans="1:10" x14ac:dyDescent="0.25">
      <c r="A98" s="7">
        <v>94</v>
      </c>
      <c r="B98" s="37" t="s">
        <v>133</v>
      </c>
      <c r="C98" s="7">
        <v>40</v>
      </c>
      <c r="D98" s="48" t="s">
        <v>97</v>
      </c>
      <c r="E98" s="45">
        <v>3</v>
      </c>
      <c r="F98" s="164">
        <v>-5</v>
      </c>
      <c r="G98" s="164">
        <v>21</v>
      </c>
      <c r="H98" s="1">
        <f t="shared" si="5"/>
        <v>120</v>
      </c>
      <c r="I98" s="1">
        <f t="shared" si="7"/>
        <v>-200</v>
      </c>
      <c r="J98" s="1">
        <f t="shared" si="6"/>
        <v>840</v>
      </c>
    </row>
    <row r="99" spans="1:10" x14ac:dyDescent="0.25">
      <c r="A99" s="7">
        <v>95</v>
      </c>
      <c r="B99" s="37" t="s">
        <v>134</v>
      </c>
      <c r="C99" s="7">
        <v>40</v>
      </c>
      <c r="D99" s="48" t="s">
        <v>97</v>
      </c>
      <c r="E99" s="45">
        <v>3</v>
      </c>
      <c r="F99" s="164">
        <v>5</v>
      </c>
      <c r="G99" s="164">
        <v>14</v>
      </c>
      <c r="H99" s="1">
        <f t="shared" si="5"/>
        <v>120</v>
      </c>
      <c r="I99" s="1">
        <f t="shared" si="7"/>
        <v>200</v>
      </c>
      <c r="J99" s="1">
        <f t="shared" si="6"/>
        <v>560</v>
      </c>
    </row>
    <row r="100" spans="1:10" x14ac:dyDescent="0.25">
      <c r="A100" s="7">
        <v>96</v>
      </c>
      <c r="B100" s="37" t="s">
        <v>135</v>
      </c>
      <c r="C100" s="7">
        <v>40</v>
      </c>
      <c r="D100" s="48" t="s">
        <v>97</v>
      </c>
      <c r="E100" s="45">
        <v>3</v>
      </c>
      <c r="F100" s="164">
        <v>2</v>
      </c>
      <c r="G100" s="164">
        <v>14</v>
      </c>
      <c r="H100" s="1">
        <f t="shared" si="5"/>
        <v>120</v>
      </c>
      <c r="I100" s="1">
        <f t="shared" si="7"/>
        <v>80</v>
      </c>
      <c r="J100" s="1">
        <f t="shared" si="6"/>
        <v>560</v>
      </c>
    </row>
    <row r="101" spans="1:10" x14ac:dyDescent="0.25">
      <c r="A101" s="7">
        <v>97</v>
      </c>
      <c r="B101" s="37" t="s">
        <v>136</v>
      </c>
      <c r="C101" s="7">
        <v>40</v>
      </c>
      <c r="D101" s="48" t="s">
        <v>97</v>
      </c>
      <c r="E101" s="45">
        <v>3</v>
      </c>
      <c r="F101" s="164">
        <v>-2</v>
      </c>
      <c r="G101" s="164">
        <v>14</v>
      </c>
      <c r="H101" s="1">
        <f t="shared" si="5"/>
        <v>120</v>
      </c>
      <c r="I101" s="1">
        <f t="shared" si="7"/>
        <v>-80</v>
      </c>
      <c r="J101" s="1">
        <f t="shared" si="6"/>
        <v>560</v>
      </c>
    </row>
    <row r="102" spans="1:10" x14ac:dyDescent="0.25">
      <c r="A102" s="7">
        <v>98</v>
      </c>
      <c r="B102" s="37" t="s">
        <v>137</v>
      </c>
      <c r="C102" s="7">
        <v>40</v>
      </c>
      <c r="D102" s="48" t="s">
        <v>97</v>
      </c>
      <c r="E102" s="45">
        <v>3</v>
      </c>
      <c r="F102" s="164">
        <v>-5</v>
      </c>
      <c r="G102" s="164">
        <v>14</v>
      </c>
      <c r="H102" s="1">
        <f t="shared" si="5"/>
        <v>120</v>
      </c>
      <c r="I102" s="1">
        <f t="shared" si="7"/>
        <v>-200</v>
      </c>
      <c r="J102" s="1">
        <f t="shared" si="6"/>
        <v>560</v>
      </c>
    </row>
    <row r="103" spans="1:10" x14ac:dyDescent="0.25">
      <c r="A103" s="7">
        <v>99</v>
      </c>
      <c r="B103" s="37" t="s">
        <v>138</v>
      </c>
      <c r="C103" s="7">
        <v>40</v>
      </c>
      <c r="D103" s="48" t="s">
        <v>97</v>
      </c>
      <c r="E103" s="45">
        <v>3</v>
      </c>
      <c r="F103" s="164">
        <v>5</v>
      </c>
      <c r="G103" s="164">
        <v>7</v>
      </c>
      <c r="H103" s="1">
        <f t="shared" si="5"/>
        <v>120</v>
      </c>
      <c r="I103" s="1">
        <f t="shared" si="7"/>
        <v>200</v>
      </c>
      <c r="J103" s="1">
        <f t="shared" si="6"/>
        <v>280</v>
      </c>
    </row>
    <row r="104" spans="1:10" x14ac:dyDescent="0.25">
      <c r="A104" s="7">
        <v>100</v>
      </c>
      <c r="B104" s="37" t="s">
        <v>139</v>
      </c>
      <c r="C104" s="7">
        <v>40</v>
      </c>
      <c r="D104" s="48" t="s">
        <v>97</v>
      </c>
      <c r="E104" s="45">
        <v>3</v>
      </c>
      <c r="F104" s="164">
        <v>2</v>
      </c>
      <c r="G104" s="164">
        <v>7</v>
      </c>
      <c r="H104" s="1">
        <f t="shared" si="5"/>
        <v>120</v>
      </c>
      <c r="I104" s="1">
        <f t="shared" si="7"/>
        <v>80</v>
      </c>
      <c r="J104" s="1">
        <f t="shared" si="6"/>
        <v>280</v>
      </c>
    </row>
    <row r="105" spans="1:10" x14ac:dyDescent="0.25">
      <c r="A105" s="7">
        <v>101</v>
      </c>
      <c r="B105" s="37" t="s">
        <v>140</v>
      </c>
      <c r="C105" s="7">
        <v>40</v>
      </c>
      <c r="D105" s="48" t="s">
        <v>97</v>
      </c>
      <c r="E105" s="45">
        <v>3</v>
      </c>
      <c r="F105" s="164">
        <v>-2</v>
      </c>
      <c r="G105" s="164">
        <v>7</v>
      </c>
      <c r="H105" s="1">
        <f t="shared" si="5"/>
        <v>120</v>
      </c>
      <c r="I105" s="1">
        <f t="shared" si="7"/>
        <v>-80</v>
      </c>
      <c r="J105" s="1">
        <f t="shared" si="6"/>
        <v>280</v>
      </c>
    </row>
    <row r="106" spans="1:10" ht="15.75" thickBot="1" x14ac:dyDescent="0.3">
      <c r="A106" s="7">
        <v>102</v>
      </c>
      <c r="B106" s="203" t="s">
        <v>141</v>
      </c>
      <c r="C106" s="167">
        <v>40</v>
      </c>
      <c r="D106" s="204" t="s">
        <v>97</v>
      </c>
      <c r="E106" s="169">
        <v>3</v>
      </c>
      <c r="F106" s="205">
        <v>-5</v>
      </c>
      <c r="G106" s="205">
        <v>7</v>
      </c>
      <c r="H106" s="171">
        <f t="shared" si="5"/>
        <v>120</v>
      </c>
      <c r="I106" s="171">
        <f t="shared" si="7"/>
        <v>-200</v>
      </c>
      <c r="J106" s="171">
        <f t="shared" si="6"/>
        <v>280</v>
      </c>
    </row>
    <row r="107" spans="1:10" x14ac:dyDescent="0.25">
      <c r="A107" s="165">
        <v>103</v>
      </c>
      <c r="B107" s="206" t="s">
        <v>50</v>
      </c>
      <c r="C107" s="214">
        <v>0</v>
      </c>
      <c r="D107" s="207" t="s">
        <v>49</v>
      </c>
      <c r="E107" s="179">
        <v>9</v>
      </c>
      <c r="F107" s="180">
        <v>-2</v>
      </c>
      <c r="G107" s="180">
        <v>28</v>
      </c>
      <c r="H107" s="181">
        <f t="shared" si="5"/>
        <v>0</v>
      </c>
      <c r="I107" s="181">
        <f t="shared" si="7"/>
        <v>0</v>
      </c>
      <c r="J107" s="182">
        <f t="shared" si="6"/>
        <v>0</v>
      </c>
    </row>
    <row r="108" spans="1:10" x14ac:dyDescent="0.25">
      <c r="A108" s="165">
        <v>104</v>
      </c>
      <c r="B108" s="208" t="s">
        <v>51</v>
      </c>
      <c r="C108" s="215">
        <v>0</v>
      </c>
      <c r="D108" s="35" t="s">
        <v>49</v>
      </c>
      <c r="E108" s="45">
        <v>6</v>
      </c>
      <c r="F108" s="163">
        <v>-5</v>
      </c>
      <c r="G108" s="163">
        <v>14</v>
      </c>
      <c r="H108" s="1">
        <f t="shared" si="5"/>
        <v>0</v>
      </c>
      <c r="I108" s="1">
        <f t="shared" si="7"/>
        <v>0</v>
      </c>
      <c r="J108" s="184">
        <f t="shared" si="6"/>
        <v>0</v>
      </c>
    </row>
    <row r="109" spans="1:10" x14ac:dyDescent="0.25">
      <c r="A109" s="165">
        <v>105</v>
      </c>
      <c r="B109" s="208" t="s">
        <v>52</v>
      </c>
      <c r="C109" s="215">
        <v>0</v>
      </c>
      <c r="D109" s="35" t="s">
        <v>49</v>
      </c>
      <c r="E109" s="45">
        <v>6</v>
      </c>
      <c r="F109" s="163">
        <v>2</v>
      </c>
      <c r="G109" s="163">
        <v>14</v>
      </c>
      <c r="H109" s="1">
        <f t="shared" si="5"/>
        <v>0</v>
      </c>
      <c r="I109" s="1">
        <f t="shared" si="7"/>
        <v>0</v>
      </c>
      <c r="J109" s="184">
        <f t="shared" si="6"/>
        <v>0</v>
      </c>
    </row>
    <row r="110" spans="1:10" x14ac:dyDescent="0.25">
      <c r="A110" s="165">
        <v>106</v>
      </c>
      <c r="B110" s="208" t="s">
        <v>53</v>
      </c>
      <c r="C110" s="215">
        <v>0</v>
      </c>
      <c r="D110" s="35" t="s">
        <v>49</v>
      </c>
      <c r="E110" s="45">
        <v>6</v>
      </c>
      <c r="F110" s="163">
        <v>5</v>
      </c>
      <c r="G110" s="163">
        <v>21</v>
      </c>
      <c r="H110" s="1">
        <f t="shared" si="5"/>
        <v>0</v>
      </c>
      <c r="I110" s="1">
        <f t="shared" si="7"/>
        <v>0</v>
      </c>
      <c r="J110" s="184">
        <f t="shared" si="6"/>
        <v>0</v>
      </c>
    </row>
    <row r="111" spans="1:10" x14ac:dyDescent="0.25">
      <c r="A111" s="165">
        <v>107</v>
      </c>
      <c r="B111" s="208" t="s">
        <v>54</v>
      </c>
      <c r="C111" s="215">
        <v>0</v>
      </c>
      <c r="D111" s="35" t="s">
        <v>49</v>
      </c>
      <c r="E111" s="45">
        <v>6</v>
      </c>
      <c r="F111" s="163">
        <v>5</v>
      </c>
      <c r="G111" s="163">
        <v>28</v>
      </c>
      <c r="H111" s="1">
        <f t="shared" si="5"/>
        <v>0</v>
      </c>
      <c r="I111" s="1">
        <f t="shared" si="7"/>
        <v>0</v>
      </c>
      <c r="J111" s="184">
        <f t="shared" si="6"/>
        <v>0</v>
      </c>
    </row>
    <row r="112" spans="1:10" x14ac:dyDescent="0.25">
      <c r="A112" s="165">
        <v>108</v>
      </c>
      <c r="B112" s="208" t="s">
        <v>55</v>
      </c>
      <c r="C112" s="215">
        <v>0</v>
      </c>
      <c r="D112" s="35" t="s">
        <v>49</v>
      </c>
      <c r="E112" s="45">
        <v>9</v>
      </c>
      <c r="F112" s="163">
        <v>-2</v>
      </c>
      <c r="G112" s="163">
        <v>56</v>
      </c>
      <c r="H112" s="1">
        <f t="shared" si="5"/>
        <v>0</v>
      </c>
      <c r="I112" s="1">
        <f t="shared" si="7"/>
        <v>0</v>
      </c>
      <c r="J112" s="184">
        <f t="shared" si="6"/>
        <v>0</v>
      </c>
    </row>
    <row r="113" spans="1:10" x14ac:dyDescent="0.25">
      <c r="A113" s="165">
        <v>109</v>
      </c>
      <c r="B113" s="208" t="s">
        <v>56</v>
      </c>
      <c r="C113" s="215">
        <v>0</v>
      </c>
      <c r="D113" s="35" t="s">
        <v>49</v>
      </c>
      <c r="E113" s="45">
        <v>6</v>
      </c>
      <c r="F113" s="163">
        <v>2</v>
      </c>
      <c r="G113" s="163">
        <v>7</v>
      </c>
      <c r="H113" s="1">
        <f t="shared" si="5"/>
        <v>0</v>
      </c>
      <c r="I113" s="1">
        <f t="shared" si="7"/>
        <v>0</v>
      </c>
      <c r="J113" s="184">
        <f t="shared" si="6"/>
        <v>0</v>
      </c>
    </row>
    <row r="114" spans="1:10" x14ac:dyDescent="0.25">
      <c r="A114" s="165">
        <v>110</v>
      </c>
      <c r="B114" s="208" t="s">
        <v>57</v>
      </c>
      <c r="C114" s="215">
        <v>0</v>
      </c>
      <c r="D114" s="35" t="s">
        <v>49</v>
      </c>
      <c r="E114" s="45">
        <v>6</v>
      </c>
      <c r="F114" s="163">
        <v>-2</v>
      </c>
      <c r="G114" s="163">
        <v>21</v>
      </c>
      <c r="H114" s="1">
        <f t="shared" si="5"/>
        <v>0</v>
      </c>
      <c r="I114" s="1">
        <f t="shared" si="7"/>
        <v>0</v>
      </c>
      <c r="J114" s="184">
        <f t="shared" si="6"/>
        <v>0</v>
      </c>
    </row>
    <row r="115" spans="1:10" x14ac:dyDescent="0.25">
      <c r="A115" s="165">
        <v>111</v>
      </c>
      <c r="B115" s="208" t="s">
        <v>106</v>
      </c>
      <c r="C115" s="215">
        <v>0</v>
      </c>
      <c r="D115" s="35" t="s">
        <v>49</v>
      </c>
      <c r="E115" s="45">
        <v>6</v>
      </c>
      <c r="F115" s="163">
        <v>5</v>
      </c>
      <c r="G115" s="163">
        <v>42</v>
      </c>
      <c r="H115" s="1">
        <f t="shared" si="5"/>
        <v>0</v>
      </c>
      <c r="I115" s="1">
        <f t="shared" si="7"/>
        <v>0</v>
      </c>
      <c r="J115" s="184">
        <f t="shared" si="6"/>
        <v>0</v>
      </c>
    </row>
    <row r="116" spans="1:10" x14ac:dyDescent="0.25">
      <c r="A116" s="165">
        <v>112</v>
      </c>
      <c r="B116" s="208" t="s">
        <v>107</v>
      </c>
      <c r="C116" s="215">
        <v>0</v>
      </c>
      <c r="D116" s="35" t="s">
        <v>49</v>
      </c>
      <c r="E116" s="45">
        <v>6</v>
      </c>
      <c r="F116" s="163">
        <v>-5</v>
      </c>
      <c r="G116" s="163">
        <v>21</v>
      </c>
      <c r="H116" s="1">
        <f t="shared" si="5"/>
        <v>0</v>
      </c>
      <c r="I116" s="1">
        <f t="shared" si="7"/>
        <v>0</v>
      </c>
      <c r="J116" s="184">
        <f t="shared" si="6"/>
        <v>0</v>
      </c>
    </row>
    <row r="117" spans="1:10" x14ac:dyDescent="0.25">
      <c r="A117" s="165">
        <v>113</v>
      </c>
      <c r="B117" s="208" t="s">
        <v>108</v>
      </c>
      <c r="C117" s="215">
        <v>0</v>
      </c>
      <c r="D117" s="35" t="s">
        <v>49</v>
      </c>
      <c r="E117" s="45">
        <v>6</v>
      </c>
      <c r="F117" s="163">
        <v>2</v>
      </c>
      <c r="G117" s="163">
        <v>21</v>
      </c>
      <c r="H117" s="1">
        <f t="shared" si="5"/>
        <v>0</v>
      </c>
      <c r="I117" s="1">
        <f t="shared" si="7"/>
        <v>0</v>
      </c>
      <c r="J117" s="184">
        <f t="shared" si="6"/>
        <v>0</v>
      </c>
    </row>
    <row r="118" spans="1:10" x14ac:dyDescent="0.25">
      <c r="A118" s="165">
        <v>114</v>
      </c>
      <c r="B118" s="208" t="s">
        <v>109</v>
      </c>
      <c r="C118" s="215">
        <v>0</v>
      </c>
      <c r="D118" s="35" t="s">
        <v>49</v>
      </c>
      <c r="E118" s="45">
        <v>6</v>
      </c>
      <c r="F118" s="163">
        <v>2</v>
      </c>
      <c r="G118" s="163">
        <v>7</v>
      </c>
      <c r="H118" s="1">
        <f t="shared" si="5"/>
        <v>0</v>
      </c>
      <c r="I118" s="1">
        <f t="shared" si="7"/>
        <v>0</v>
      </c>
      <c r="J118" s="184">
        <f t="shared" si="6"/>
        <v>0</v>
      </c>
    </row>
    <row r="119" spans="1:10" x14ac:dyDescent="0.25">
      <c r="A119" s="165">
        <v>115</v>
      </c>
      <c r="B119" s="208" t="s">
        <v>110</v>
      </c>
      <c r="C119" s="215">
        <v>0</v>
      </c>
      <c r="D119" s="35" t="s">
        <v>49</v>
      </c>
      <c r="E119" s="45">
        <v>6</v>
      </c>
      <c r="F119" s="163">
        <v>2</v>
      </c>
      <c r="G119" s="163">
        <v>14</v>
      </c>
      <c r="H119" s="1">
        <f t="shared" si="5"/>
        <v>0</v>
      </c>
      <c r="I119" s="1">
        <f t="shared" si="7"/>
        <v>0</v>
      </c>
      <c r="J119" s="184">
        <f t="shared" si="6"/>
        <v>0</v>
      </c>
    </row>
    <row r="120" spans="1:10" x14ac:dyDescent="0.25">
      <c r="A120" s="165">
        <v>116</v>
      </c>
      <c r="B120" s="208" t="s">
        <v>111</v>
      </c>
      <c r="C120" s="215">
        <v>0</v>
      </c>
      <c r="D120" s="35" t="s">
        <v>49</v>
      </c>
      <c r="E120" s="45">
        <v>9</v>
      </c>
      <c r="F120" s="163">
        <v>5</v>
      </c>
      <c r="G120" s="163">
        <v>56</v>
      </c>
      <c r="H120" s="1">
        <f t="shared" si="5"/>
        <v>0</v>
      </c>
      <c r="I120" s="1">
        <f t="shared" si="7"/>
        <v>0</v>
      </c>
      <c r="J120" s="184">
        <f t="shared" si="6"/>
        <v>0</v>
      </c>
    </row>
    <row r="121" spans="1:10" x14ac:dyDescent="0.25">
      <c r="A121" s="165">
        <v>117</v>
      </c>
      <c r="B121" s="208" t="s">
        <v>112</v>
      </c>
      <c r="C121" s="215">
        <v>0</v>
      </c>
      <c r="D121" s="35" t="s">
        <v>49</v>
      </c>
      <c r="E121" s="45">
        <v>6</v>
      </c>
      <c r="F121" s="163">
        <v>-2</v>
      </c>
      <c r="G121" s="163">
        <v>14</v>
      </c>
      <c r="H121" s="1">
        <f t="shared" si="5"/>
        <v>0</v>
      </c>
      <c r="I121" s="1">
        <f t="shared" si="7"/>
        <v>0</v>
      </c>
      <c r="J121" s="184">
        <f t="shared" si="6"/>
        <v>0</v>
      </c>
    </row>
    <row r="122" spans="1:10" x14ac:dyDescent="0.25">
      <c r="A122" s="165">
        <v>118</v>
      </c>
      <c r="B122" s="208" t="s">
        <v>113</v>
      </c>
      <c r="C122" s="215">
        <v>0</v>
      </c>
      <c r="D122" s="35" t="s">
        <v>49</v>
      </c>
      <c r="E122" s="45">
        <v>6</v>
      </c>
      <c r="F122" s="163">
        <v>5</v>
      </c>
      <c r="G122" s="163">
        <v>35</v>
      </c>
      <c r="H122" s="1">
        <f t="shared" si="5"/>
        <v>0</v>
      </c>
      <c r="I122" s="1">
        <f t="shared" si="7"/>
        <v>0</v>
      </c>
      <c r="J122" s="184">
        <f t="shared" si="6"/>
        <v>0</v>
      </c>
    </row>
    <row r="123" spans="1:10" x14ac:dyDescent="0.25">
      <c r="A123" s="202">
        <v>119</v>
      </c>
      <c r="B123" s="208" t="s">
        <v>184</v>
      </c>
      <c r="C123" s="215">
        <v>0</v>
      </c>
      <c r="D123" s="35" t="s">
        <v>49</v>
      </c>
      <c r="E123" s="45">
        <v>6</v>
      </c>
      <c r="F123" s="163">
        <v>-5</v>
      </c>
      <c r="G123" s="163">
        <v>28</v>
      </c>
      <c r="H123" s="1">
        <f t="shared" si="5"/>
        <v>0</v>
      </c>
      <c r="I123" s="1">
        <f t="shared" si="7"/>
        <v>0</v>
      </c>
      <c r="J123" s="184">
        <f t="shared" si="6"/>
        <v>0</v>
      </c>
    </row>
    <row r="124" spans="1:10" ht="15.75" thickBot="1" x14ac:dyDescent="0.3">
      <c r="A124" s="202">
        <v>120</v>
      </c>
      <c r="B124" s="209" t="s">
        <v>185</v>
      </c>
      <c r="C124" s="216">
        <v>0</v>
      </c>
      <c r="D124" s="199" t="s">
        <v>49</v>
      </c>
      <c r="E124" s="188">
        <v>6</v>
      </c>
      <c r="F124" s="189">
        <v>-5</v>
      </c>
      <c r="G124" s="189">
        <v>35</v>
      </c>
      <c r="H124" s="190">
        <f t="shared" si="5"/>
        <v>0</v>
      </c>
      <c r="I124" s="190">
        <f t="shared" si="7"/>
        <v>0</v>
      </c>
      <c r="J124" s="191">
        <f t="shared" si="6"/>
        <v>0</v>
      </c>
    </row>
    <row r="125" spans="1:10" x14ac:dyDescent="0.25">
      <c r="E125" s="75"/>
      <c r="H125" s="39"/>
    </row>
  </sheetData>
  <autoFilter ref="B1:J124"/>
  <mergeCells count="1">
    <mergeCell ref="L16:O16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5"/>
  <sheetViews>
    <sheetView topLeftCell="I1" zoomScale="70" zoomScaleNormal="70" workbookViewId="0">
      <selection activeCell="L4" sqref="L4"/>
    </sheetView>
  </sheetViews>
  <sheetFormatPr baseColWidth="10" defaultColWidth="11.42578125" defaultRowHeight="15" x14ac:dyDescent="0.25"/>
  <cols>
    <col min="1" max="1" width="5.42578125" customWidth="1"/>
    <col min="2" max="2" width="13.85546875" customWidth="1"/>
    <col min="3" max="3" width="8.28515625" customWidth="1"/>
    <col min="4" max="4" width="10.7109375" customWidth="1"/>
    <col min="6" max="10" width="8.28515625" customWidth="1"/>
  </cols>
  <sheetData>
    <row r="1" spans="1:22" x14ac:dyDescent="0.25">
      <c r="B1" s="42"/>
      <c r="C1" s="42" t="s">
        <v>0</v>
      </c>
      <c r="D1" s="42" t="s">
        <v>46</v>
      </c>
      <c r="E1" s="42" t="s">
        <v>5</v>
      </c>
      <c r="F1" s="42" t="s">
        <v>3</v>
      </c>
      <c r="G1" s="42" t="s">
        <v>4</v>
      </c>
      <c r="H1" s="42" t="s">
        <v>7</v>
      </c>
      <c r="I1" s="42" t="s">
        <v>2</v>
      </c>
      <c r="J1" s="42" t="s">
        <v>6</v>
      </c>
    </row>
    <row r="2" spans="1:22" ht="15.75" thickBot="1" x14ac:dyDescent="0.3">
      <c r="B2" s="43" t="s">
        <v>163</v>
      </c>
      <c r="C2" s="42">
        <f>SUM(C3:C122)</f>
        <v>5656</v>
      </c>
      <c r="D2" s="42"/>
      <c r="E2" s="42"/>
      <c r="F2" s="42"/>
      <c r="G2" s="42"/>
      <c r="H2" s="42">
        <f>SUM(H3:H124)</f>
        <v>30129</v>
      </c>
      <c r="I2" s="42">
        <f>SUM(I3:I124)</f>
        <v>-28</v>
      </c>
      <c r="J2" s="42">
        <f>SUM(J3:J124)</f>
        <v>231273</v>
      </c>
    </row>
    <row r="3" spans="1:22" x14ac:dyDescent="0.25">
      <c r="B3" s="40" t="s">
        <v>1</v>
      </c>
      <c r="C3" s="40">
        <v>4200</v>
      </c>
      <c r="D3" s="40"/>
      <c r="E3">
        <v>6</v>
      </c>
      <c r="F3" s="40"/>
      <c r="G3" s="40">
        <v>44</v>
      </c>
      <c r="H3" s="40">
        <v>25200</v>
      </c>
      <c r="I3" s="40">
        <v>0</v>
      </c>
      <c r="J3" s="40">
        <v>184800</v>
      </c>
      <c r="L3" s="105" t="s">
        <v>187</v>
      </c>
      <c r="M3" s="106" t="s">
        <v>188</v>
      </c>
      <c r="N3" s="107" t="s">
        <v>189</v>
      </c>
      <c r="P3" t="s">
        <v>161</v>
      </c>
      <c r="Q3">
        <v>2</v>
      </c>
      <c r="R3" t="s">
        <v>153</v>
      </c>
    </row>
    <row r="4" spans="1:22" ht="18" thickBot="1" x14ac:dyDescent="0.35">
      <c r="A4" t="s">
        <v>171</v>
      </c>
      <c r="B4" s="171" t="s">
        <v>155</v>
      </c>
      <c r="C4" s="167">
        <f>20</f>
        <v>20</v>
      </c>
      <c r="D4" s="171"/>
      <c r="E4" s="44">
        <v>3</v>
      </c>
      <c r="F4">
        <v>0</v>
      </c>
      <c r="G4">
        <v>0</v>
      </c>
      <c r="H4" s="171">
        <f t="shared" ref="H4:H67" si="0">C4*E4</f>
        <v>60</v>
      </c>
      <c r="I4" s="171">
        <f>C4*F4</f>
        <v>0</v>
      </c>
      <c r="J4" s="171">
        <f>C4*G4</f>
        <v>0</v>
      </c>
      <c r="K4" s="41"/>
      <c r="L4" s="108">
        <f>H2/C2</f>
        <v>5.3269094766619522</v>
      </c>
      <c r="M4" s="109">
        <f>I2/C2</f>
        <v>-4.9504950495049506E-3</v>
      </c>
      <c r="N4" s="110">
        <f>J2/C2</f>
        <v>40.889851485148512</v>
      </c>
      <c r="P4" t="s">
        <v>162</v>
      </c>
      <c r="Q4">
        <v>4</v>
      </c>
      <c r="R4" t="s">
        <v>153</v>
      </c>
    </row>
    <row r="5" spans="1:22" x14ac:dyDescent="0.25">
      <c r="A5" s="165">
        <v>1</v>
      </c>
      <c r="B5" s="193" t="s">
        <v>8</v>
      </c>
      <c r="C5" s="214">
        <v>0</v>
      </c>
      <c r="D5" s="178" t="s">
        <v>47</v>
      </c>
      <c r="E5" s="179">
        <v>16</v>
      </c>
      <c r="F5" s="180">
        <v>5</v>
      </c>
      <c r="G5" s="180">
        <v>42</v>
      </c>
      <c r="H5" s="181">
        <f t="shared" si="0"/>
        <v>0</v>
      </c>
      <c r="I5" s="181">
        <f>C5*F5</f>
        <v>0</v>
      </c>
      <c r="J5" s="182">
        <f t="shared" ref="J5:J68" si="1">C5*G5</f>
        <v>0</v>
      </c>
      <c r="L5" s="111"/>
      <c r="M5" s="109"/>
      <c r="N5" s="112"/>
      <c r="P5" t="s">
        <v>156</v>
      </c>
      <c r="Q5">
        <v>20</v>
      </c>
      <c r="R5" t="s">
        <v>151</v>
      </c>
      <c r="T5" t="s">
        <v>159</v>
      </c>
      <c r="U5" t="s">
        <v>207</v>
      </c>
    </row>
    <row r="6" spans="1:22" x14ac:dyDescent="0.25">
      <c r="A6" s="165">
        <v>2</v>
      </c>
      <c r="B6" s="194" t="s">
        <v>9</v>
      </c>
      <c r="C6" s="215">
        <v>0</v>
      </c>
      <c r="D6" s="36" t="s">
        <v>47</v>
      </c>
      <c r="E6" s="45">
        <v>16</v>
      </c>
      <c r="F6" s="163">
        <v>-5</v>
      </c>
      <c r="G6" s="163">
        <v>42</v>
      </c>
      <c r="H6" s="1">
        <f t="shared" si="0"/>
        <v>0</v>
      </c>
      <c r="I6" s="1">
        <f t="shared" ref="I6:I69" si="2">C6*F6</f>
        <v>0</v>
      </c>
      <c r="J6" s="184">
        <f t="shared" si="1"/>
        <v>0</v>
      </c>
      <c r="L6" s="111" t="s">
        <v>190</v>
      </c>
      <c r="M6" s="109"/>
      <c r="N6" s="112" t="s">
        <v>191</v>
      </c>
      <c r="P6" t="s">
        <v>159</v>
      </c>
      <c r="Q6">
        <v>6</v>
      </c>
      <c r="R6" t="s">
        <v>152</v>
      </c>
      <c r="T6" t="s">
        <v>208</v>
      </c>
      <c r="U6" t="s">
        <v>209</v>
      </c>
    </row>
    <row r="7" spans="1:22" x14ac:dyDescent="0.25">
      <c r="A7" s="165">
        <v>3</v>
      </c>
      <c r="B7" s="194" t="s">
        <v>10</v>
      </c>
      <c r="C7" s="215">
        <v>0</v>
      </c>
      <c r="D7" s="36" t="s">
        <v>47</v>
      </c>
      <c r="E7" s="45">
        <v>16</v>
      </c>
      <c r="F7" s="163">
        <v>2</v>
      </c>
      <c r="G7" s="163">
        <v>42</v>
      </c>
      <c r="H7" s="1">
        <f t="shared" si="0"/>
        <v>0</v>
      </c>
      <c r="I7" s="1">
        <f t="shared" si="2"/>
        <v>0</v>
      </c>
      <c r="J7" s="184">
        <f t="shared" si="1"/>
        <v>0</v>
      </c>
      <c r="L7" s="111">
        <f>C2/200</f>
        <v>28.28</v>
      </c>
      <c r="M7" s="109"/>
      <c r="N7" s="112">
        <v>3.8</v>
      </c>
      <c r="P7" t="s">
        <v>164</v>
      </c>
      <c r="Q7">
        <v>38</v>
      </c>
      <c r="R7" t="s">
        <v>153</v>
      </c>
      <c r="T7" t="s">
        <v>210</v>
      </c>
      <c r="U7" t="s">
        <v>211</v>
      </c>
    </row>
    <row r="8" spans="1:22" ht="15.75" thickBot="1" x14ac:dyDescent="0.3">
      <c r="A8" s="165">
        <v>4</v>
      </c>
      <c r="B8" s="194" t="s">
        <v>11</v>
      </c>
      <c r="C8" s="215">
        <v>0</v>
      </c>
      <c r="D8" s="36" t="s">
        <v>47</v>
      </c>
      <c r="E8" s="45">
        <v>16</v>
      </c>
      <c r="F8" s="163">
        <v>-2</v>
      </c>
      <c r="G8" s="163">
        <v>42</v>
      </c>
      <c r="H8" s="1">
        <f t="shared" si="0"/>
        <v>0</v>
      </c>
      <c r="I8" s="1">
        <f t="shared" si="2"/>
        <v>0</v>
      </c>
      <c r="J8" s="184">
        <f t="shared" si="1"/>
        <v>0</v>
      </c>
      <c r="L8" s="234"/>
      <c r="M8" s="109"/>
      <c r="N8" s="112"/>
      <c r="P8" t="s">
        <v>165</v>
      </c>
      <c r="Q8">
        <v>44</v>
      </c>
      <c r="R8" t="s">
        <v>152</v>
      </c>
      <c r="T8" t="s">
        <v>212</v>
      </c>
      <c r="U8">
        <v>4200</v>
      </c>
    </row>
    <row r="9" spans="1:22" x14ac:dyDescent="0.25">
      <c r="A9" s="165">
        <v>5</v>
      </c>
      <c r="B9" s="194" t="s">
        <v>12</v>
      </c>
      <c r="C9" s="215">
        <v>0</v>
      </c>
      <c r="D9" s="50" t="s">
        <v>48</v>
      </c>
      <c r="E9" s="45">
        <v>16</v>
      </c>
      <c r="F9" s="163">
        <v>2</v>
      </c>
      <c r="G9" s="163">
        <v>35</v>
      </c>
      <c r="H9" s="1">
        <f t="shared" si="0"/>
        <v>0</v>
      </c>
      <c r="I9" s="1">
        <f t="shared" si="2"/>
        <v>0</v>
      </c>
      <c r="J9" s="184">
        <f t="shared" si="1"/>
        <v>0</v>
      </c>
      <c r="L9" s="235" t="s">
        <v>192</v>
      </c>
      <c r="M9" s="230" t="s">
        <v>193</v>
      </c>
      <c r="N9" s="231" t="s">
        <v>194</v>
      </c>
    </row>
    <row r="10" spans="1:22" ht="15.75" thickBot="1" x14ac:dyDescent="0.3">
      <c r="A10" s="165">
        <v>6</v>
      </c>
      <c r="B10" s="194" t="s">
        <v>13</v>
      </c>
      <c r="C10" s="215">
        <v>0</v>
      </c>
      <c r="D10" s="50" t="s">
        <v>48</v>
      </c>
      <c r="E10" s="45">
        <v>16</v>
      </c>
      <c r="F10" s="163">
        <v>-2</v>
      </c>
      <c r="G10" s="163">
        <v>35</v>
      </c>
      <c r="H10" s="1">
        <f t="shared" si="0"/>
        <v>0</v>
      </c>
      <c r="I10" s="1">
        <f t="shared" si="2"/>
        <v>0</v>
      </c>
      <c r="J10" s="184">
        <f t="shared" si="1"/>
        <v>0</v>
      </c>
      <c r="L10" s="114">
        <v>8.0749999999999993</v>
      </c>
      <c r="M10" s="113">
        <f>L10-L4</f>
        <v>2.748090523338047</v>
      </c>
      <c r="N10" s="115">
        <f>J2/C2</f>
        <v>40.889851485148512</v>
      </c>
      <c r="R10" s="233" t="s">
        <v>214</v>
      </c>
    </row>
    <row r="11" spans="1:22" x14ac:dyDescent="0.25">
      <c r="A11" s="165">
        <v>7</v>
      </c>
      <c r="B11" s="194" t="s">
        <v>14</v>
      </c>
      <c r="C11" s="215">
        <v>0</v>
      </c>
      <c r="D11" s="50" t="s">
        <v>48</v>
      </c>
      <c r="E11" s="45">
        <v>13</v>
      </c>
      <c r="F11" s="163">
        <v>-2</v>
      </c>
      <c r="G11" s="163">
        <v>35</v>
      </c>
      <c r="H11" s="1">
        <f t="shared" si="0"/>
        <v>0</v>
      </c>
      <c r="I11" s="1">
        <f t="shared" si="2"/>
        <v>0</v>
      </c>
      <c r="J11" s="184">
        <f t="shared" si="1"/>
        <v>0</v>
      </c>
      <c r="R11" s="232">
        <f>32.3*0.25</f>
        <v>8.0749999999999993</v>
      </c>
    </row>
    <row r="12" spans="1:22" x14ac:dyDescent="0.25">
      <c r="A12" s="165">
        <v>8</v>
      </c>
      <c r="B12" s="194" t="s">
        <v>15</v>
      </c>
      <c r="C12" s="215">
        <v>0</v>
      </c>
      <c r="D12" s="50" t="s">
        <v>48</v>
      </c>
      <c r="E12" s="45">
        <v>16</v>
      </c>
      <c r="F12" s="163">
        <v>2</v>
      </c>
      <c r="G12" s="163">
        <v>35</v>
      </c>
      <c r="H12" s="1">
        <f t="shared" si="0"/>
        <v>0</v>
      </c>
      <c r="I12" s="1">
        <f t="shared" si="2"/>
        <v>0</v>
      </c>
      <c r="J12" s="184">
        <f t="shared" si="1"/>
        <v>0</v>
      </c>
      <c r="L12" t="s">
        <v>195</v>
      </c>
    </row>
    <row r="13" spans="1:22" x14ac:dyDescent="0.25">
      <c r="A13" s="165">
        <v>9</v>
      </c>
      <c r="B13" s="194" t="s">
        <v>16</v>
      </c>
      <c r="C13" s="215">
        <v>0</v>
      </c>
      <c r="D13" s="50" t="s">
        <v>48</v>
      </c>
      <c r="E13" s="45">
        <v>16</v>
      </c>
      <c r="F13" s="163">
        <v>-5</v>
      </c>
      <c r="G13" s="163">
        <v>49</v>
      </c>
      <c r="H13" s="1">
        <f t="shared" si="0"/>
        <v>0</v>
      </c>
      <c r="I13" s="1">
        <f t="shared" si="2"/>
        <v>0</v>
      </c>
      <c r="J13" s="184">
        <f t="shared" si="1"/>
        <v>0</v>
      </c>
      <c r="L13" t="s">
        <v>196</v>
      </c>
    </row>
    <row r="14" spans="1:22" x14ac:dyDescent="0.25">
      <c r="A14" s="165">
        <v>10</v>
      </c>
      <c r="B14" s="194" t="s">
        <v>17</v>
      </c>
      <c r="C14" s="215">
        <v>0</v>
      </c>
      <c r="D14" s="50" t="s">
        <v>48</v>
      </c>
      <c r="E14" s="45">
        <v>13</v>
      </c>
      <c r="F14" s="163">
        <v>5</v>
      </c>
      <c r="G14" s="163">
        <v>35</v>
      </c>
      <c r="H14" s="1">
        <f t="shared" si="0"/>
        <v>0</v>
      </c>
      <c r="I14" s="1">
        <f t="shared" si="2"/>
        <v>0</v>
      </c>
      <c r="J14" s="184">
        <f t="shared" si="1"/>
        <v>0</v>
      </c>
    </row>
    <row r="15" spans="1:22" x14ac:dyDescent="0.25">
      <c r="A15" s="165">
        <v>11</v>
      </c>
      <c r="B15" s="194" t="s">
        <v>18</v>
      </c>
      <c r="C15" s="215">
        <v>0</v>
      </c>
      <c r="D15" s="50" t="s">
        <v>48</v>
      </c>
      <c r="E15" s="45">
        <v>13</v>
      </c>
      <c r="F15" s="163">
        <v>-2</v>
      </c>
      <c r="G15" s="163">
        <v>49</v>
      </c>
      <c r="H15" s="1">
        <f t="shared" si="0"/>
        <v>0</v>
      </c>
      <c r="I15" s="1">
        <f t="shared" si="2"/>
        <v>0</v>
      </c>
      <c r="J15" s="184">
        <f t="shared" si="1"/>
        <v>0</v>
      </c>
    </row>
    <row r="16" spans="1:22" ht="19.5" thickBot="1" x14ac:dyDescent="0.35">
      <c r="A16" s="165">
        <v>12</v>
      </c>
      <c r="B16" s="194" t="s">
        <v>19</v>
      </c>
      <c r="C16" s="215">
        <v>0</v>
      </c>
      <c r="D16" s="50" t="s">
        <v>48</v>
      </c>
      <c r="E16" s="45">
        <v>16</v>
      </c>
      <c r="F16" s="163">
        <v>5</v>
      </c>
      <c r="G16" s="163">
        <v>49</v>
      </c>
      <c r="H16" s="1">
        <f t="shared" si="0"/>
        <v>0</v>
      </c>
      <c r="I16" s="1">
        <f t="shared" si="2"/>
        <v>0</v>
      </c>
      <c r="J16" s="184">
        <f t="shared" si="1"/>
        <v>0</v>
      </c>
      <c r="L16" s="245" t="s">
        <v>200</v>
      </c>
      <c r="M16" s="245"/>
      <c r="N16" s="245"/>
      <c r="O16" s="245"/>
      <c r="P16" s="73"/>
      <c r="Q16" s="73"/>
      <c r="R16" s="73"/>
      <c r="S16" s="73"/>
      <c r="T16" s="73"/>
      <c r="U16" s="73"/>
      <c r="V16" s="73"/>
    </row>
    <row r="17" spans="1:22" ht="15.75" thickBot="1" x14ac:dyDescent="0.3">
      <c r="A17" s="165">
        <v>13</v>
      </c>
      <c r="B17" s="194" t="s">
        <v>88</v>
      </c>
      <c r="C17" s="215">
        <v>0</v>
      </c>
      <c r="D17" s="50" t="s">
        <v>48</v>
      </c>
      <c r="E17" s="45">
        <v>16</v>
      </c>
      <c r="F17" s="163">
        <v>2</v>
      </c>
      <c r="G17" s="163">
        <v>49</v>
      </c>
      <c r="H17" s="1">
        <f t="shared" si="0"/>
        <v>0</v>
      </c>
      <c r="I17" s="1">
        <f t="shared" si="2"/>
        <v>0</v>
      </c>
      <c r="J17" s="184">
        <f t="shared" si="1"/>
        <v>0</v>
      </c>
      <c r="L17" s="129"/>
      <c r="M17" s="136" t="s">
        <v>59</v>
      </c>
      <c r="N17" s="130" t="s">
        <v>60</v>
      </c>
      <c r="O17" s="130" t="s">
        <v>61</v>
      </c>
      <c r="P17" s="130" t="s">
        <v>62</v>
      </c>
      <c r="Q17" s="130" t="s">
        <v>63</v>
      </c>
      <c r="R17" s="130" t="s">
        <v>71</v>
      </c>
      <c r="S17" s="130" t="s">
        <v>72</v>
      </c>
      <c r="T17" s="137" t="s">
        <v>73</v>
      </c>
      <c r="U17" s="129" t="s">
        <v>197</v>
      </c>
      <c r="V17" s="104"/>
    </row>
    <row r="18" spans="1:22" x14ac:dyDescent="0.25">
      <c r="A18" s="165">
        <v>14</v>
      </c>
      <c r="B18" s="194" t="s">
        <v>89</v>
      </c>
      <c r="C18" s="215">
        <v>0</v>
      </c>
      <c r="D18" s="50" t="s">
        <v>48</v>
      </c>
      <c r="E18" s="45">
        <v>13</v>
      </c>
      <c r="F18" s="163">
        <v>-5</v>
      </c>
      <c r="G18" s="163">
        <v>35</v>
      </c>
      <c r="H18" s="1">
        <f t="shared" si="0"/>
        <v>0</v>
      </c>
      <c r="I18" s="1">
        <f t="shared" si="2"/>
        <v>0</v>
      </c>
      <c r="J18" s="184">
        <f t="shared" si="1"/>
        <v>0</v>
      </c>
      <c r="L18" s="131">
        <v>-5</v>
      </c>
      <c r="M18" s="29">
        <f>SUMIFS($C$5:$C$124,$F$5:$F$124,$L18,$G$5:$G$124,M$23)</f>
        <v>43</v>
      </c>
      <c r="N18" s="29">
        <f t="shared" ref="N18:T18" si="3">SUMIFS($C$5:$C$124,$F$5:$F$124,$L18,$G$5:$G$124,N$23)</f>
        <v>59</v>
      </c>
      <c r="O18" s="29">
        <f t="shared" si="3"/>
        <v>40</v>
      </c>
      <c r="P18" s="29">
        <f t="shared" si="3"/>
        <v>40</v>
      </c>
      <c r="Q18" s="29">
        <f t="shared" si="3"/>
        <v>40</v>
      </c>
      <c r="R18" s="29">
        <f t="shared" si="3"/>
        <v>40</v>
      </c>
      <c r="S18" s="29">
        <f t="shared" si="3"/>
        <v>40</v>
      </c>
      <c r="T18" s="29">
        <f t="shared" si="3"/>
        <v>62</v>
      </c>
      <c r="U18" s="125">
        <f>SUM(M18:T18)</f>
        <v>364</v>
      </c>
      <c r="V18" s="104"/>
    </row>
    <row r="19" spans="1:22" x14ac:dyDescent="0.25">
      <c r="A19" s="165">
        <v>15</v>
      </c>
      <c r="B19" s="194" t="s">
        <v>90</v>
      </c>
      <c r="C19" s="215">
        <v>0</v>
      </c>
      <c r="D19" s="35" t="s">
        <v>49</v>
      </c>
      <c r="E19" s="45">
        <v>6</v>
      </c>
      <c r="F19" s="163">
        <v>2</v>
      </c>
      <c r="G19" s="163">
        <v>42</v>
      </c>
      <c r="H19" s="1">
        <f t="shared" si="0"/>
        <v>0</v>
      </c>
      <c r="I19" s="1">
        <f t="shared" si="2"/>
        <v>0</v>
      </c>
      <c r="J19" s="184">
        <f t="shared" si="1"/>
        <v>0</v>
      </c>
      <c r="L19" s="132">
        <v>-2</v>
      </c>
      <c r="M19" s="29">
        <f t="shared" ref="M19:T21" si="4">SUMIFS($C$5:$C$124,$F$5:$F$124,$L19,$G$5:$G$124,M$23)</f>
        <v>63</v>
      </c>
      <c r="N19" s="29">
        <f t="shared" si="4"/>
        <v>55</v>
      </c>
      <c r="O19" s="29">
        <f t="shared" si="4"/>
        <v>40</v>
      </c>
      <c r="P19" s="29">
        <f t="shared" si="4"/>
        <v>40</v>
      </c>
      <c r="Q19" s="29">
        <f t="shared" si="4"/>
        <v>40</v>
      </c>
      <c r="R19" s="29">
        <f t="shared" si="4"/>
        <v>40</v>
      </c>
      <c r="S19" s="29">
        <f t="shared" si="4"/>
        <v>40</v>
      </c>
      <c r="T19" s="29">
        <f t="shared" si="4"/>
        <v>40</v>
      </c>
      <c r="U19" s="126">
        <f>SUM(M19:T19)</f>
        <v>358</v>
      </c>
      <c r="V19" s="104"/>
    </row>
    <row r="20" spans="1:22" x14ac:dyDescent="0.25">
      <c r="A20" s="165">
        <v>16</v>
      </c>
      <c r="B20" s="194" t="s">
        <v>91</v>
      </c>
      <c r="C20" s="215">
        <v>0</v>
      </c>
      <c r="D20" s="35" t="s">
        <v>49</v>
      </c>
      <c r="E20" s="45">
        <v>6</v>
      </c>
      <c r="F20" s="163">
        <v>-5</v>
      </c>
      <c r="G20" s="163">
        <v>42</v>
      </c>
      <c r="H20" s="1">
        <f t="shared" si="0"/>
        <v>0</v>
      </c>
      <c r="I20" s="1">
        <f t="shared" si="2"/>
        <v>0</v>
      </c>
      <c r="J20" s="184">
        <f t="shared" si="1"/>
        <v>0</v>
      </c>
      <c r="L20" s="132">
        <v>2</v>
      </c>
      <c r="M20" s="29">
        <f t="shared" si="4"/>
        <v>40</v>
      </c>
      <c r="N20" s="29">
        <f t="shared" si="4"/>
        <v>74</v>
      </c>
      <c r="O20" s="29">
        <f t="shared" si="4"/>
        <v>40</v>
      </c>
      <c r="P20" s="29">
        <f t="shared" si="4"/>
        <v>40</v>
      </c>
      <c r="Q20" s="29">
        <f t="shared" si="4"/>
        <v>40</v>
      </c>
      <c r="R20" s="29">
        <f t="shared" si="4"/>
        <v>40</v>
      </c>
      <c r="S20" s="29">
        <f t="shared" si="4"/>
        <v>40</v>
      </c>
      <c r="T20" s="29">
        <f t="shared" si="4"/>
        <v>40</v>
      </c>
      <c r="U20" s="127">
        <f>SUM(M20:T20)</f>
        <v>354</v>
      </c>
      <c r="V20" s="104"/>
    </row>
    <row r="21" spans="1:22" ht="15.75" thickBot="1" x14ac:dyDescent="0.3">
      <c r="A21" s="165">
        <v>17</v>
      </c>
      <c r="B21" s="194" t="s">
        <v>92</v>
      </c>
      <c r="C21" s="215">
        <v>0</v>
      </c>
      <c r="D21" s="35" t="s">
        <v>49</v>
      </c>
      <c r="E21" s="45">
        <v>6</v>
      </c>
      <c r="F21" s="163">
        <v>-2</v>
      </c>
      <c r="G21" s="163">
        <v>28</v>
      </c>
      <c r="H21" s="1">
        <f t="shared" si="0"/>
        <v>0</v>
      </c>
      <c r="I21" s="1">
        <f t="shared" si="2"/>
        <v>0</v>
      </c>
      <c r="J21" s="184">
        <f t="shared" si="1"/>
        <v>0</v>
      </c>
      <c r="L21" s="133">
        <v>5</v>
      </c>
      <c r="M21" s="29">
        <f t="shared" si="4"/>
        <v>41</v>
      </c>
      <c r="N21" s="29">
        <f t="shared" si="4"/>
        <v>61</v>
      </c>
      <c r="O21" s="29">
        <f t="shared" si="4"/>
        <v>40</v>
      </c>
      <c r="P21" s="29">
        <f t="shared" si="4"/>
        <v>40</v>
      </c>
      <c r="Q21" s="29">
        <f t="shared" si="4"/>
        <v>40</v>
      </c>
      <c r="R21" s="29">
        <f t="shared" si="4"/>
        <v>40</v>
      </c>
      <c r="S21" s="29">
        <f t="shared" si="4"/>
        <v>40</v>
      </c>
      <c r="T21" s="29">
        <f t="shared" si="4"/>
        <v>58</v>
      </c>
      <c r="U21" s="128">
        <f>SUM(M21:T21)</f>
        <v>360</v>
      </c>
      <c r="V21" s="104"/>
    </row>
    <row r="22" spans="1:22" x14ac:dyDescent="0.25">
      <c r="A22" s="165">
        <v>18</v>
      </c>
      <c r="B22" s="194" t="s">
        <v>93</v>
      </c>
      <c r="C22" s="215">
        <v>0</v>
      </c>
      <c r="D22" s="35" t="s">
        <v>49</v>
      </c>
      <c r="E22" s="45">
        <v>6</v>
      </c>
      <c r="F22" s="163">
        <v>-2</v>
      </c>
      <c r="G22" s="163">
        <v>35</v>
      </c>
      <c r="H22" s="1">
        <f t="shared" si="0"/>
        <v>0</v>
      </c>
      <c r="I22" s="1">
        <f t="shared" si="2"/>
        <v>0</v>
      </c>
      <c r="J22" s="184">
        <f t="shared" si="1"/>
        <v>0</v>
      </c>
      <c r="L22" s="104"/>
      <c r="M22" s="123"/>
      <c r="N22" s="134" t="s">
        <v>198</v>
      </c>
      <c r="O22" s="134">
        <f>SUM(M18:O21)</f>
        <v>596</v>
      </c>
      <c r="P22" s="124"/>
      <c r="Q22" s="124"/>
      <c r="R22" s="124"/>
      <c r="S22" s="134" t="s">
        <v>199</v>
      </c>
      <c r="T22" s="135">
        <f>SUM(P18:T21)</f>
        <v>840</v>
      </c>
      <c r="U22" s="104"/>
      <c r="V22" s="104"/>
    </row>
    <row r="23" spans="1:22" ht="15.75" thickBot="1" x14ac:dyDescent="0.3">
      <c r="A23" s="165">
        <v>19</v>
      </c>
      <c r="B23" s="194" t="s">
        <v>94</v>
      </c>
      <c r="C23" s="215">
        <v>0</v>
      </c>
      <c r="D23" s="35" t="s">
        <v>49</v>
      </c>
      <c r="E23" s="45">
        <v>6</v>
      </c>
      <c r="F23" s="163">
        <v>2</v>
      </c>
      <c r="G23" s="163">
        <v>35</v>
      </c>
      <c r="H23" s="1">
        <f t="shared" si="0"/>
        <v>0</v>
      </c>
      <c r="I23" s="1">
        <f t="shared" si="2"/>
        <v>0</v>
      </c>
      <c r="J23" s="184">
        <f t="shared" si="1"/>
        <v>0</v>
      </c>
      <c r="L23" s="29"/>
      <c r="M23" s="120">
        <v>56</v>
      </c>
      <c r="N23" s="121">
        <v>49</v>
      </c>
      <c r="O23" s="121">
        <v>42</v>
      </c>
      <c r="P23" s="121">
        <v>35</v>
      </c>
      <c r="Q23" s="121">
        <v>28</v>
      </c>
      <c r="R23" s="121">
        <v>21</v>
      </c>
      <c r="S23" s="121">
        <v>14</v>
      </c>
      <c r="T23" s="122">
        <v>7</v>
      </c>
      <c r="U23" s="29"/>
      <c r="V23" s="29"/>
    </row>
    <row r="24" spans="1:22" ht="15.75" thickBot="1" x14ac:dyDescent="0.3">
      <c r="A24" s="165">
        <v>20</v>
      </c>
      <c r="B24" s="195" t="s">
        <v>95</v>
      </c>
      <c r="C24" s="216">
        <v>0</v>
      </c>
      <c r="D24" s="199" t="s">
        <v>49</v>
      </c>
      <c r="E24" s="188">
        <v>6</v>
      </c>
      <c r="F24" s="189">
        <v>-2</v>
      </c>
      <c r="G24" s="189">
        <v>42</v>
      </c>
      <c r="H24" s="190">
        <f t="shared" si="0"/>
        <v>0</v>
      </c>
      <c r="I24" s="190">
        <f t="shared" si="2"/>
        <v>0</v>
      </c>
      <c r="J24" s="191">
        <f t="shared" si="1"/>
        <v>0</v>
      </c>
    </row>
    <row r="25" spans="1:22" x14ac:dyDescent="0.25">
      <c r="A25" s="7">
        <v>21</v>
      </c>
      <c r="B25" s="192" t="s">
        <v>114</v>
      </c>
      <c r="C25" s="173">
        <v>21</v>
      </c>
      <c r="D25" s="197" t="s">
        <v>97</v>
      </c>
      <c r="E25" s="198">
        <v>6</v>
      </c>
      <c r="F25" s="176">
        <v>5</v>
      </c>
      <c r="G25" s="176">
        <v>49</v>
      </c>
      <c r="H25" s="40">
        <f t="shared" si="0"/>
        <v>126</v>
      </c>
      <c r="I25" s="40">
        <f t="shared" si="2"/>
        <v>105</v>
      </c>
      <c r="J25" s="40">
        <f t="shared" si="1"/>
        <v>1029</v>
      </c>
    </row>
    <row r="26" spans="1:22" x14ac:dyDescent="0.25">
      <c r="A26" s="7">
        <v>22</v>
      </c>
      <c r="B26" s="33" t="s">
        <v>115</v>
      </c>
      <c r="C26" s="7">
        <v>18</v>
      </c>
      <c r="D26" s="48" t="s">
        <v>97</v>
      </c>
      <c r="E26" s="46">
        <v>6</v>
      </c>
      <c r="F26" s="163">
        <v>5</v>
      </c>
      <c r="G26" s="163">
        <v>7</v>
      </c>
      <c r="H26" s="1">
        <f t="shared" si="0"/>
        <v>108</v>
      </c>
      <c r="I26" s="1">
        <f t="shared" si="2"/>
        <v>90</v>
      </c>
      <c r="J26" s="1">
        <f t="shared" si="1"/>
        <v>126</v>
      </c>
    </row>
    <row r="27" spans="1:22" x14ac:dyDescent="0.25">
      <c r="A27" s="7">
        <v>23</v>
      </c>
      <c r="B27" s="33" t="s">
        <v>116</v>
      </c>
      <c r="C27" s="7">
        <v>17</v>
      </c>
      <c r="D27" s="48" t="s">
        <v>97</v>
      </c>
      <c r="E27" s="46">
        <v>6</v>
      </c>
      <c r="F27" s="163">
        <v>5</v>
      </c>
      <c r="G27" s="163">
        <v>56</v>
      </c>
      <c r="H27" s="1">
        <f t="shared" si="0"/>
        <v>102</v>
      </c>
      <c r="I27" s="1">
        <f t="shared" si="2"/>
        <v>85</v>
      </c>
      <c r="J27" s="1">
        <f t="shared" si="1"/>
        <v>952</v>
      </c>
    </row>
    <row r="28" spans="1:22" x14ac:dyDescent="0.25">
      <c r="A28" s="7">
        <v>24</v>
      </c>
      <c r="B28" s="33" t="s">
        <v>117</v>
      </c>
      <c r="C28" s="7">
        <v>24</v>
      </c>
      <c r="D28" s="48" t="s">
        <v>97</v>
      </c>
      <c r="E28" s="46">
        <v>3</v>
      </c>
      <c r="F28" s="163">
        <v>5</v>
      </c>
      <c r="G28" s="163">
        <v>56</v>
      </c>
      <c r="H28" s="1">
        <f t="shared" si="0"/>
        <v>72</v>
      </c>
      <c r="I28" s="1">
        <f t="shared" si="2"/>
        <v>120</v>
      </c>
      <c r="J28" s="1">
        <f t="shared" si="1"/>
        <v>1344</v>
      </c>
    </row>
    <row r="29" spans="1:22" x14ac:dyDescent="0.25">
      <c r="A29" s="7">
        <v>25</v>
      </c>
      <c r="B29" s="33" t="s">
        <v>118</v>
      </c>
      <c r="C29" s="7">
        <v>15</v>
      </c>
      <c r="D29" s="48" t="s">
        <v>97</v>
      </c>
      <c r="E29" s="46">
        <v>6</v>
      </c>
      <c r="F29" s="163">
        <v>2</v>
      </c>
      <c r="G29" s="163">
        <v>49</v>
      </c>
      <c r="H29" s="1">
        <f t="shared" si="0"/>
        <v>90</v>
      </c>
      <c r="I29" s="1">
        <f t="shared" si="2"/>
        <v>30</v>
      </c>
      <c r="J29" s="1">
        <f t="shared" si="1"/>
        <v>735</v>
      </c>
    </row>
    <row r="30" spans="1:22" x14ac:dyDescent="0.25">
      <c r="A30" s="7">
        <v>26</v>
      </c>
      <c r="B30" s="33" t="s">
        <v>119</v>
      </c>
      <c r="C30" s="7">
        <v>19</v>
      </c>
      <c r="D30" s="48" t="s">
        <v>97</v>
      </c>
      <c r="E30" s="46">
        <v>6</v>
      </c>
      <c r="F30" s="163">
        <v>2</v>
      </c>
      <c r="G30" s="163">
        <v>49</v>
      </c>
      <c r="H30" s="1">
        <f t="shared" si="0"/>
        <v>114</v>
      </c>
      <c r="I30" s="1">
        <f t="shared" si="2"/>
        <v>38</v>
      </c>
      <c r="J30" s="1">
        <f t="shared" si="1"/>
        <v>931</v>
      </c>
    </row>
    <row r="31" spans="1:22" x14ac:dyDescent="0.25">
      <c r="A31" s="7">
        <v>27</v>
      </c>
      <c r="B31" s="33" t="s">
        <v>120</v>
      </c>
      <c r="C31" s="7">
        <v>15</v>
      </c>
      <c r="D31" s="48" t="s">
        <v>97</v>
      </c>
      <c r="E31" s="46">
        <v>6</v>
      </c>
      <c r="F31" s="163">
        <v>-2</v>
      </c>
      <c r="G31" s="163">
        <v>49</v>
      </c>
      <c r="H31" s="1">
        <f t="shared" si="0"/>
        <v>90</v>
      </c>
      <c r="I31" s="1">
        <f t="shared" si="2"/>
        <v>-30</v>
      </c>
      <c r="J31" s="1">
        <f t="shared" si="1"/>
        <v>735</v>
      </c>
    </row>
    <row r="32" spans="1:22" x14ac:dyDescent="0.25">
      <c r="A32" s="7">
        <v>28</v>
      </c>
      <c r="B32" s="33" t="s">
        <v>121</v>
      </c>
      <c r="C32" s="7">
        <v>23</v>
      </c>
      <c r="D32" s="48" t="s">
        <v>97</v>
      </c>
      <c r="E32" s="46">
        <v>6</v>
      </c>
      <c r="F32" s="163">
        <v>-2</v>
      </c>
      <c r="G32" s="163">
        <v>56</v>
      </c>
      <c r="H32" s="1">
        <f t="shared" si="0"/>
        <v>138</v>
      </c>
      <c r="I32" s="1">
        <f t="shared" si="2"/>
        <v>-46</v>
      </c>
      <c r="J32" s="1">
        <f t="shared" si="1"/>
        <v>1288</v>
      </c>
    </row>
    <row r="33" spans="1:10" x14ac:dyDescent="0.25">
      <c r="A33" s="7">
        <v>29</v>
      </c>
      <c r="B33" s="33" t="s">
        <v>122</v>
      </c>
      <c r="C33" s="7">
        <v>18</v>
      </c>
      <c r="D33" s="48" t="s">
        <v>97</v>
      </c>
      <c r="E33" s="45">
        <v>6</v>
      </c>
      <c r="F33" s="163">
        <v>-5</v>
      </c>
      <c r="G33" s="163">
        <v>56</v>
      </c>
      <c r="H33" s="1">
        <f t="shared" si="0"/>
        <v>108</v>
      </c>
      <c r="I33" s="1">
        <f t="shared" si="2"/>
        <v>-90</v>
      </c>
      <c r="J33" s="1">
        <f t="shared" si="1"/>
        <v>1008</v>
      </c>
    </row>
    <row r="34" spans="1:10" x14ac:dyDescent="0.25">
      <c r="A34" s="7">
        <v>30</v>
      </c>
      <c r="B34" s="33" t="s">
        <v>123</v>
      </c>
      <c r="C34" s="7">
        <v>19</v>
      </c>
      <c r="D34" s="48" t="s">
        <v>97</v>
      </c>
      <c r="E34" s="46">
        <v>6</v>
      </c>
      <c r="F34" s="163">
        <v>-5</v>
      </c>
      <c r="G34" s="163">
        <v>49</v>
      </c>
      <c r="H34" s="1">
        <f t="shared" si="0"/>
        <v>114</v>
      </c>
      <c r="I34" s="1">
        <f t="shared" si="2"/>
        <v>-95</v>
      </c>
      <c r="J34" s="1">
        <f t="shared" si="1"/>
        <v>931</v>
      </c>
    </row>
    <row r="35" spans="1:10" x14ac:dyDescent="0.25">
      <c r="A35" s="7">
        <v>31</v>
      </c>
      <c r="B35" s="33" t="s">
        <v>124</v>
      </c>
      <c r="C35" s="7">
        <v>22</v>
      </c>
      <c r="D35" s="48" t="s">
        <v>97</v>
      </c>
      <c r="E35" s="46">
        <v>6</v>
      </c>
      <c r="F35" s="163">
        <v>-5</v>
      </c>
      <c r="G35" s="163">
        <v>7</v>
      </c>
      <c r="H35" s="1">
        <f t="shared" si="0"/>
        <v>132</v>
      </c>
      <c r="I35" s="1">
        <f t="shared" si="2"/>
        <v>-110</v>
      </c>
      <c r="J35" s="1">
        <f t="shared" si="1"/>
        <v>154</v>
      </c>
    </row>
    <row r="36" spans="1:10" ht="15.75" thickBot="1" x14ac:dyDescent="0.3">
      <c r="A36" s="7">
        <v>32</v>
      </c>
      <c r="B36" s="210" t="s">
        <v>125</v>
      </c>
      <c r="C36" s="167">
        <v>25</v>
      </c>
      <c r="D36" s="204" t="s">
        <v>97</v>
      </c>
      <c r="E36" s="211">
        <v>3</v>
      </c>
      <c r="F36" s="170">
        <v>-5</v>
      </c>
      <c r="G36" s="170">
        <v>56</v>
      </c>
      <c r="H36" s="171">
        <f t="shared" si="0"/>
        <v>75</v>
      </c>
      <c r="I36" s="171">
        <f t="shared" si="2"/>
        <v>-125</v>
      </c>
      <c r="J36" s="171">
        <f t="shared" si="1"/>
        <v>1400</v>
      </c>
    </row>
    <row r="37" spans="1:10" x14ac:dyDescent="0.25">
      <c r="A37" s="165">
        <v>33</v>
      </c>
      <c r="B37" s="177" t="s">
        <v>20</v>
      </c>
      <c r="C37" s="214">
        <v>0</v>
      </c>
      <c r="D37" s="212" t="s">
        <v>96</v>
      </c>
      <c r="E37" s="213">
        <v>13</v>
      </c>
      <c r="F37" s="180">
        <v>5</v>
      </c>
      <c r="G37" s="180">
        <v>7</v>
      </c>
      <c r="H37" s="181">
        <f t="shared" si="0"/>
        <v>0</v>
      </c>
      <c r="I37" s="181">
        <f t="shared" si="2"/>
        <v>0</v>
      </c>
      <c r="J37" s="182">
        <f t="shared" si="1"/>
        <v>0</v>
      </c>
    </row>
    <row r="38" spans="1:10" x14ac:dyDescent="0.25">
      <c r="A38" s="165">
        <v>34</v>
      </c>
      <c r="B38" s="183" t="s">
        <v>21</v>
      </c>
      <c r="C38" s="215">
        <v>0</v>
      </c>
      <c r="D38" s="49" t="s">
        <v>96</v>
      </c>
      <c r="E38" s="47">
        <v>13</v>
      </c>
      <c r="F38" s="163">
        <v>2</v>
      </c>
      <c r="G38" s="163">
        <v>7</v>
      </c>
      <c r="H38" s="1">
        <f t="shared" si="0"/>
        <v>0</v>
      </c>
      <c r="I38" s="1">
        <f t="shared" si="2"/>
        <v>0</v>
      </c>
      <c r="J38" s="184">
        <f t="shared" si="1"/>
        <v>0</v>
      </c>
    </row>
    <row r="39" spans="1:10" x14ac:dyDescent="0.25">
      <c r="A39" s="165">
        <v>35</v>
      </c>
      <c r="B39" s="183" t="s">
        <v>22</v>
      </c>
      <c r="C39" s="215">
        <v>0</v>
      </c>
      <c r="D39" s="49" t="s">
        <v>96</v>
      </c>
      <c r="E39" s="47">
        <v>13</v>
      </c>
      <c r="F39" s="163">
        <v>-2</v>
      </c>
      <c r="G39" s="163">
        <v>7</v>
      </c>
      <c r="H39" s="1">
        <f t="shared" si="0"/>
        <v>0</v>
      </c>
      <c r="I39" s="1">
        <f t="shared" si="2"/>
        <v>0</v>
      </c>
      <c r="J39" s="184">
        <f t="shared" si="1"/>
        <v>0</v>
      </c>
    </row>
    <row r="40" spans="1:10" x14ac:dyDescent="0.25">
      <c r="A40" s="165">
        <v>36</v>
      </c>
      <c r="B40" s="183" t="s">
        <v>23</v>
      </c>
      <c r="C40" s="215">
        <v>0</v>
      </c>
      <c r="D40" s="49" t="s">
        <v>96</v>
      </c>
      <c r="E40" s="47">
        <v>13</v>
      </c>
      <c r="F40" s="163">
        <v>-5</v>
      </c>
      <c r="G40" s="163">
        <v>7</v>
      </c>
      <c r="H40" s="1">
        <f t="shared" si="0"/>
        <v>0</v>
      </c>
      <c r="I40" s="1">
        <f t="shared" si="2"/>
        <v>0</v>
      </c>
      <c r="J40" s="184">
        <f t="shared" si="1"/>
        <v>0</v>
      </c>
    </row>
    <row r="41" spans="1:10" x14ac:dyDescent="0.25">
      <c r="A41" s="165">
        <v>37</v>
      </c>
      <c r="B41" s="183" t="s">
        <v>24</v>
      </c>
      <c r="C41" s="215">
        <v>0</v>
      </c>
      <c r="D41" s="49" t="s">
        <v>96</v>
      </c>
      <c r="E41" s="47">
        <v>13</v>
      </c>
      <c r="F41" s="163">
        <v>5</v>
      </c>
      <c r="G41" s="163">
        <v>14</v>
      </c>
      <c r="H41" s="1">
        <f t="shared" si="0"/>
        <v>0</v>
      </c>
      <c r="I41" s="1">
        <f t="shared" si="2"/>
        <v>0</v>
      </c>
      <c r="J41" s="184">
        <f t="shared" si="1"/>
        <v>0</v>
      </c>
    </row>
    <row r="42" spans="1:10" x14ac:dyDescent="0.25">
      <c r="A42" s="165">
        <v>38</v>
      </c>
      <c r="B42" s="183" t="s">
        <v>25</v>
      </c>
      <c r="C42" s="215">
        <v>0</v>
      </c>
      <c r="D42" s="49" t="s">
        <v>96</v>
      </c>
      <c r="E42" s="47">
        <v>13</v>
      </c>
      <c r="F42" s="163">
        <v>2</v>
      </c>
      <c r="G42" s="163">
        <v>14</v>
      </c>
      <c r="H42" s="1">
        <f t="shared" si="0"/>
        <v>0</v>
      </c>
      <c r="I42" s="1">
        <f t="shared" si="2"/>
        <v>0</v>
      </c>
      <c r="J42" s="184">
        <f t="shared" si="1"/>
        <v>0</v>
      </c>
    </row>
    <row r="43" spans="1:10" x14ac:dyDescent="0.25">
      <c r="A43" s="165">
        <v>39</v>
      </c>
      <c r="B43" s="183" t="s">
        <v>26</v>
      </c>
      <c r="C43" s="215">
        <v>0</v>
      </c>
      <c r="D43" s="49" t="s">
        <v>96</v>
      </c>
      <c r="E43" s="47">
        <v>13</v>
      </c>
      <c r="F43" s="163">
        <v>-2</v>
      </c>
      <c r="G43" s="163">
        <v>14</v>
      </c>
      <c r="H43" s="1">
        <f t="shared" si="0"/>
        <v>0</v>
      </c>
      <c r="I43" s="1">
        <f t="shared" si="2"/>
        <v>0</v>
      </c>
      <c r="J43" s="184">
        <f t="shared" si="1"/>
        <v>0</v>
      </c>
    </row>
    <row r="44" spans="1:10" x14ac:dyDescent="0.25">
      <c r="A44" s="165">
        <v>40</v>
      </c>
      <c r="B44" s="183" t="s">
        <v>27</v>
      </c>
      <c r="C44" s="215">
        <v>0</v>
      </c>
      <c r="D44" s="49" t="s">
        <v>96</v>
      </c>
      <c r="E44" s="47">
        <v>13</v>
      </c>
      <c r="F44" s="163">
        <v>-5</v>
      </c>
      <c r="G44" s="163">
        <v>14</v>
      </c>
      <c r="H44" s="1">
        <f t="shared" si="0"/>
        <v>0</v>
      </c>
      <c r="I44" s="1">
        <f t="shared" si="2"/>
        <v>0</v>
      </c>
      <c r="J44" s="184">
        <f t="shared" si="1"/>
        <v>0</v>
      </c>
    </row>
    <row r="45" spans="1:10" x14ac:dyDescent="0.25">
      <c r="A45" s="165">
        <v>41</v>
      </c>
      <c r="B45" s="183" t="s">
        <v>98</v>
      </c>
      <c r="C45" s="215">
        <v>0</v>
      </c>
      <c r="D45" s="35" t="s">
        <v>49</v>
      </c>
      <c r="E45" s="47">
        <v>16</v>
      </c>
      <c r="F45" s="163">
        <v>-5</v>
      </c>
      <c r="G45" s="163">
        <v>14</v>
      </c>
      <c r="H45" s="1">
        <f t="shared" si="0"/>
        <v>0</v>
      </c>
      <c r="I45" s="1">
        <f t="shared" si="2"/>
        <v>0</v>
      </c>
      <c r="J45" s="184">
        <f t="shared" si="1"/>
        <v>0</v>
      </c>
    </row>
    <row r="46" spans="1:10" x14ac:dyDescent="0.25">
      <c r="A46" s="165">
        <v>42</v>
      </c>
      <c r="B46" s="183" t="s">
        <v>99</v>
      </c>
      <c r="C46" s="215">
        <v>0</v>
      </c>
      <c r="D46" s="35" t="s">
        <v>49</v>
      </c>
      <c r="E46" s="45">
        <v>16</v>
      </c>
      <c r="F46" s="163">
        <v>-2</v>
      </c>
      <c r="G46" s="163">
        <v>14</v>
      </c>
      <c r="H46" s="1">
        <f t="shared" si="0"/>
        <v>0</v>
      </c>
      <c r="I46" s="1">
        <f t="shared" si="2"/>
        <v>0</v>
      </c>
      <c r="J46" s="184">
        <f t="shared" si="1"/>
        <v>0</v>
      </c>
    </row>
    <row r="47" spans="1:10" x14ac:dyDescent="0.25">
      <c r="A47" s="165">
        <v>43</v>
      </c>
      <c r="B47" s="183" t="s">
        <v>100</v>
      </c>
      <c r="C47" s="215">
        <v>0</v>
      </c>
      <c r="D47" s="35" t="s">
        <v>49</v>
      </c>
      <c r="E47" s="45">
        <v>16</v>
      </c>
      <c r="F47" s="163">
        <v>2</v>
      </c>
      <c r="G47" s="163">
        <v>14</v>
      </c>
      <c r="H47" s="1">
        <f t="shared" si="0"/>
        <v>0</v>
      </c>
      <c r="I47" s="1">
        <f t="shared" si="2"/>
        <v>0</v>
      </c>
      <c r="J47" s="184">
        <f t="shared" si="1"/>
        <v>0</v>
      </c>
    </row>
    <row r="48" spans="1:10" x14ac:dyDescent="0.25">
      <c r="A48" s="165">
        <v>44</v>
      </c>
      <c r="B48" s="183" t="s">
        <v>101</v>
      </c>
      <c r="C48" s="215">
        <v>0</v>
      </c>
      <c r="D48" s="35" t="s">
        <v>49</v>
      </c>
      <c r="E48" s="45">
        <v>16</v>
      </c>
      <c r="F48" s="163">
        <v>5</v>
      </c>
      <c r="G48" s="163">
        <v>14</v>
      </c>
      <c r="H48" s="1">
        <f t="shared" si="0"/>
        <v>0</v>
      </c>
      <c r="I48" s="1">
        <f t="shared" si="2"/>
        <v>0</v>
      </c>
      <c r="J48" s="184">
        <f t="shared" si="1"/>
        <v>0</v>
      </c>
    </row>
    <row r="49" spans="1:10" x14ac:dyDescent="0.25">
      <c r="A49" s="165">
        <v>45</v>
      </c>
      <c r="B49" s="183" t="s">
        <v>102</v>
      </c>
      <c r="C49" s="215">
        <v>0</v>
      </c>
      <c r="D49" s="35" t="s">
        <v>49</v>
      </c>
      <c r="E49" s="45">
        <v>16</v>
      </c>
      <c r="F49" s="163">
        <v>-5</v>
      </c>
      <c r="G49" s="163">
        <v>7</v>
      </c>
      <c r="H49" s="1">
        <f t="shared" si="0"/>
        <v>0</v>
      </c>
      <c r="I49" s="1">
        <f t="shared" si="2"/>
        <v>0</v>
      </c>
      <c r="J49" s="184">
        <f t="shared" si="1"/>
        <v>0</v>
      </c>
    </row>
    <row r="50" spans="1:10" x14ac:dyDescent="0.25">
      <c r="A50" s="165">
        <v>46</v>
      </c>
      <c r="B50" s="183" t="s">
        <v>103</v>
      </c>
      <c r="C50" s="215">
        <v>0</v>
      </c>
      <c r="D50" s="35" t="s">
        <v>49</v>
      </c>
      <c r="E50" s="45">
        <v>16</v>
      </c>
      <c r="F50" s="163">
        <v>-2</v>
      </c>
      <c r="G50" s="163">
        <v>7</v>
      </c>
      <c r="H50" s="1">
        <f t="shared" si="0"/>
        <v>0</v>
      </c>
      <c r="I50" s="1">
        <f t="shared" si="2"/>
        <v>0</v>
      </c>
      <c r="J50" s="184">
        <f t="shared" si="1"/>
        <v>0</v>
      </c>
    </row>
    <row r="51" spans="1:10" x14ac:dyDescent="0.25">
      <c r="A51" s="165">
        <v>47</v>
      </c>
      <c r="B51" s="183" t="s">
        <v>104</v>
      </c>
      <c r="C51" s="215">
        <v>0</v>
      </c>
      <c r="D51" s="35" t="s">
        <v>49</v>
      </c>
      <c r="E51" s="45">
        <v>16</v>
      </c>
      <c r="F51" s="163">
        <v>2</v>
      </c>
      <c r="G51" s="163">
        <v>7</v>
      </c>
      <c r="H51" s="1">
        <f t="shared" si="0"/>
        <v>0</v>
      </c>
      <c r="I51" s="1">
        <f t="shared" si="2"/>
        <v>0</v>
      </c>
      <c r="J51" s="184">
        <f t="shared" si="1"/>
        <v>0</v>
      </c>
    </row>
    <row r="52" spans="1:10" x14ac:dyDescent="0.25">
      <c r="A52" s="165">
        <v>48</v>
      </c>
      <c r="B52" s="183" t="s">
        <v>105</v>
      </c>
      <c r="C52" s="215">
        <v>0</v>
      </c>
      <c r="D52" s="35" t="s">
        <v>49</v>
      </c>
      <c r="E52" s="45">
        <v>16</v>
      </c>
      <c r="F52" s="163">
        <v>5</v>
      </c>
      <c r="G52" s="163">
        <v>7</v>
      </c>
      <c r="H52" s="1">
        <f t="shared" si="0"/>
        <v>0</v>
      </c>
      <c r="I52" s="1">
        <f t="shared" si="2"/>
        <v>0</v>
      </c>
      <c r="J52" s="184">
        <f t="shared" si="1"/>
        <v>0</v>
      </c>
    </row>
    <row r="53" spans="1:10" x14ac:dyDescent="0.25">
      <c r="A53" s="165">
        <v>49</v>
      </c>
      <c r="B53" s="183" t="s">
        <v>142</v>
      </c>
      <c r="C53" s="215">
        <v>0</v>
      </c>
      <c r="D53" s="36" t="s">
        <v>47</v>
      </c>
      <c r="E53" s="45">
        <v>13</v>
      </c>
      <c r="F53" s="163">
        <v>-5</v>
      </c>
      <c r="G53" s="163">
        <v>21</v>
      </c>
      <c r="H53" s="1">
        <f t="shared" si="0"/>
        <v>0</v>
      </c>
      <c r="I53" s="1">
        <f t="shared" si="2"/>
        <v>0</v>
      </c>
      <c r="J53" s="184">
        <f t="shared" si="1"/>
        <v>0</v>
      </c>
    </row>
    <row r="54" spans="1:10" x14ac:dyDescent="0.25">
      <c r="A54" s="165">
        <v>50</v>
      </c>
      <c r="B54" s="183" t="s">
        <v>143</v>
      </c>
      <c r="C54" s="215">
        <v>0</v>
      </c>
      <c r="D54" s="36" t="s">
        <v>47</v>
      </c>
      <c r="E54" s="45">
        <v>13</v>
      </c>
      <c r="F54" s="163">
        <v>-2</v>
      </c>
      <c r="G54" s="163">
        <v>21</v>
      </c>
      <c r="H54" s="1">
        <f t="shared" si="0"/>
        <v>0</v>
      </c>
      <c r="I54" s="1">
        <f t="shared" si="2"/>
        <v>0</v>
      </c>
      <c r="J54" s="184">
        <f t="shared" si="1"/>
        <v>0</v>
      </c>
    </row>
    <row r="55" spans="1:10" x14ac:dyDescent="0.25">
      <c r="A55" s="165">
        <v>51</v>
      </c>
      <c r="B55" s="183" t="s">
        <v>144</v>
      </c>
      <c r="C55" s="215">
        <v>0</v>
      </c>
      <c r="D55" s="36" t="s">
        <v>47</v>
      </c>
      <c r="E55" s="45">
        <v>13</v>
      </c>
      <c r="F55" s="163">
        <v>2</v>
      </c>
      <c r="G55" s="163">
        <v>21</v>
      </c>
      <c r="H55" s="1">
        <f t="shared" si="0"/>
        <v>0</v>
      </c>
      <c r="I55" s="1">
        <f t="shared" si="2"/>
        <v>0</v>
      </c>
      <c r="J55" s="184">
        <f t="shared" si="1"/>
        <v>0</v>
      </c>
    </row>
    <row r="56" spans="1:10" x14ac:dyDescent="0.25">
      <c r="A56" s="165">
        <v>52</v>
      </c>
      <c r="B56" s="183" t="s">
        <v>145</v>
      </c>
      <c r="C56" s="215">
        <v>0</v>
      </c>
      <c r="D56" s="36" t="s">
        <v>47</v>
      </c>
      <c r="E56" s="45">
        <v>13</v>
      </c>
      <c r="F56" s="163">
        <v>5</v>
      </c>
      <c r="G56" s="163">
        <v>21</v>
      </c>
      <c r="H56" s="1">
        <f t="shared" si="0"/>
        <v>0</v>
      </c>
      <c r="I56" s="1">
        <f t="shared" si="2"/>
        <v>0</v>
      </c>
      <c r="J56" s="184">
        <f t="shared" si="1"/>
        <v>0</v>
      </c>
    </row>
    <row r="57" spans="1:10" x14ac:dyDescent="0.25">
      <c r="A57" s="165">
        <v>53</v>
      </c>
      <c r="B57" s="183" t="s">
        <v>146</v>
      </c>
      <c r="C57" s="215">
        <v>0</v>
      </c>
      <c r="D57" s="36" t="s">
        <v>47</v>
      </c>
      <c r="E57" s="45">
        <v>13</v>
      </c>
      <c r="F57" s="163">
        <v>5</v>
      </c>
      <c r="G57" s="163">
        <v>28</v>
      </c>
      <c r="H57" s="1">
        <f t="shared" si="0"/>
        <v>0</v>
      </c>
      <c r="I57" s="1">
        <f t="shared" si="2"/>
        <v>0</v>
      </c>
      <c r="J57" s="184">
        <f t="shared" si="1"/>
        <v>0</v>
      </c>
    </row>
    <row r="58" spans="1:10" x14ac:dyDescent="0.25">
      <c r="A58" s="165">
        <v>54</v>
      </c>
      <c r="B58" s="183" t="s">
        <v>147</v>
      </c>
      <c r="C58" s="215">
        <v>0</v>
      </c>
      <c r="D58" s="36" t="s">
        <v>47</v>
      </c>
      <c r="E58" s="45">
        <v>13</v>
      </c>
      <c r="F58" s="163">
        <v>2</v>
      </c>
      <c r="G58" s="163">
        <v>28</v>
      </c>
      <c r="H58" s="1">
        <f t="shared" si="0"/>
        <v>0</v>
      </c>
      <c r="I58" s="1">
        <f t="shared" si="2"/>
        <v>0</v>
      </c>
      <c r="J58" s="184">
        <f t="shared" si="1"/>
        <v>0</v>
      </c>
    </row>
    <row r="59" spans="1:10" x14ac:dyDescent="0.25">
      <c r="A59" s="165">
        <v>55</v>
      </c>
      <c r="B59" s="183" t="s">
        <v>148</v>
      </c>
      <c r="C59" s="215">
        <v>0</v>
      </c>
      <c r="D59" s="36" t="s">
        <v>47</v>
      </c>
      <c r="E59" s="45">
        <v>13</v>
      </c>
      <c r="F59" s="163">
        <v>-2</v>
      </c>
      <c r="G59" s="163">
        <v>28</v>
      </c>
      <c r="H59" s="1">
        <f t="shared" si="0"/>
        <v>0</v>
      </c>
      <c r="I59" s="1">
        <f t="shared" si="2"/>
        <v>0</v>
      </c>
      <c r="J59" s="184">
        <f t="shared" si="1"/>
        <v>0</v>
      </c>
    </row>
    <row r="60" spans="1:10" x14ac:dyDescent="0.25">
      <c r="A60" s="165">
        <v>56</v>
      </c>
      <c r="B60" s="183" t="s">
        <v>149</v>
      </c>
      <c r="C60" s="215">
        <v>0</v>
      </c>
      <c r="D60" s="36" t="s">
        <v>47</v>
      </c>
      <c r="E60" s="45">
        <v>13</v>
      </c>
      <c r="F60" s="163">
        <v>-5</v>
      </c>
      <c r="G60" s="163">
        <v>28</v>
      </c>
      <c r="H60" s="1">
        <f t="shared" si="0"/>
        <v>0</v>
      </c>
      <c r="I60" s="1">
        <f t="shared" si="2"/>
        <v>0</v>
      </c>
      <c r="J60" s="184">
        <f t="shared" si="1"/>
        <v>0</v>
      </c>
    </row>
    <row r="61" spans="1:10" x14ac:dyDescent="0.25">
      <c r="A61" s="165">
        <v>57</v>
      </c>
      <c r="B61" s="185" t="s">
        <v>29</v>
      </c>
      <c r="C61" s="215">
        <v>0</v>
      </c>
      <c r="D61" s="36" t="s">
        <v>47</v>
      </c>
      <c r="E61" s="45">
        <v>16</v>
      </c>
      <c r="F61" s="163">
        <v>-5</v>
      </c>
      <c r="G61" s="163">
        <v>56</v>
      </c>
      <c r="H61" s="1">
        <f t="shared" si="0"/>
        <v>0</v>
      </c>
      <c r="I61" s="1">
        <f t="shared" si="2"/>
        <v>0</v>
      </c>
      <c r="J61" s="184">
        <f t="shared" si="1"/>
        <v>0</v>
      </c>
    </row>
    <row r="62" spans="1:10" x14ac:dyDescent="0.25">
      <c r="A62" s="165">
        <v>58</v>
      </c>
      <c r="B62" s="185" t="s">
        <v>28</v>
      </c>
      <c r="C62" s="215">
        <v>0</v>
      </c>
      <c r="D62" s="36" t="s">
        <v>47</v>
      </c>
      <c r="E62" s="45">
        <v>16</v>
      </c>
      <c r="F62" s="163">
        <v>-2</v>
      </c>
      <c r="G62" s="163">
        <v>56</v>
      </c>
      <c r="H62" s="1">
        <f t="shared" si="0"/>
        <v>0</v>
      </c>
      <c r="I62" s="1">
        <f t="shared" si="2"/>
        <v>0</v>
      </c>
      <c r="J62" s="184">
        <f t="shared" si="1"/>
        <v>0</v>
      </c>
    </row>
    <row r="63" spans="1:10" x14ac:dyDescent="0.25">
      <c r="A63" s="165">
        <v>59</v>
      </c>
      <c r="B63" s="185" t="s">
        <v>30</v>
      </c>
      <c r="C63" s="215">
        <v>0</v>
      </c>
      <c r="D63" s="36" t="s">
        <v>47</v>
      </c>
      <c r="E63" s="45">
        <v>16</v>
      </c>
      <c r="F63" s="163">
        <v>2</v>
      </c>
      <c r="G63" s="163">
        <v>56</v>
      </c>
      <c r="H63" s="1">
        <f t="shared" si="0"/>
        <v>0</v>
      </c>
      <c r="I63" s="1">
        <f t="shared" si="2"/>
        <v>0</v>
      </c>
      <c r="J63" s="184">
        <f t="shared" si="1"/>
        <v>0</v>
      </c>
    </row>
    <row r="64" spans="1:10" x14ac:dyDescent="0.25">
      <c r="A64" s="165">
        <v>60</v>
      </c>
      <c r="B64" s="185" t="s">
        <v>31</v>
      </c>
      <c r="C64" s="215">
        <v>0</v>
      </c>
      <c r="D64" s="36" t="s">
        <v>47</v>
      </c>
      <c r="E64" s="45">
        <v>13</v>
      </c>
      <c r="F64" s="163">
        <v>-5</v>
      </c>
      <c r="G64" s="163">
        <v>42</v>
      </c>
      <c r="H64" s="1">
        <f t="shared" si="0"/>
        <v>0</v>
      </c>
      <c r="I64" s="1">
        <f t="shared" si="2"/>
        <v>0</v>
      </c>
      <c r="J64" s="184">
        <f t="shared" si="1"/>
        <v>0</v>
      </c>
    </row>
    <row r="65" spans="1:10" x14ac:dyDescent="0.25">
      <c r="A65" s="165">
        <v>61</v>
      </c>
      <c r="B65" s="185" t="s">
        <v>32</v>
      </c>
      <c r="C65" s="215">
        <v>0</v>
      </c>
      <c r="D65" s="36" t="s">
        <v>47</v>
      </c>
      <c r="E65" s="45">
        <v>13</v>
      </c>
      <c r="F65" s="163">
        <v>5</v>
      </c>
      <c r="G65" s="163">
        <v>42</v>
      </c>
      <c r="H65" s="1">
        <f t="shared" si="0"/>
        <v>0</v>
      </c>
      <c r="I65" s="1">
        <f t="shared" si="2"/>
        <v>0</v>
      </c>
      <c r="J65" s="184">
        <f t="shared" si="1"/>
        <v>0</v>
      </c>
    </row>
    <row r="66" spans="1:10" x14ac:dyDescent="0.25">
      <c r="A66" s="165">
        <v>62</v>
      </c>
      <c r="B66" s="185" t="s">
        <v>33</v>
      </c>
      <c r="C66" s="215">
        <v>0</v>
      </c>
      <c r="D66" s="36" t="s">
        <v>47</v>
      </c>
      <c r="E66" s="45">
        <v>16</v>
      </c>
      <c r="F66" s="163">
        <v>5</v>
      </c>
      <c r="G66" s="163">
        <v>56</v>
      </c>
      <c r="H66" s="1">
        <f t="shared" si="0"/>
        <v>0</v>
      </c>
      <c r="I66" s="1">
        <f t="shared" si="2"/>
        <v>0</v>
      </c>
      <c r="J66" s="184">
        <f t="shared" si="1"/>
        <v>0</v>
      </c>
    </row>
    <row r="67" spans="1:10" x14ac:dyDescent="0.25">
      <c r="A67" s="165">
        <v>63</v>
      </c>
      <c r="B67" s="185" t="s">
        <v>34</v>
      </c>
      <c r="C67" s="215">
        <v>0</v>
      </c>
      <c r="D67" s="50" t="s">
        <v>48</v>
      </c>
      <c r="E67" s="45">
        <v>13</v>
      </c>
      <c r="F67" s="163">
        <v>-5</v>
      </c>
      <c r="G67" s="163">
        <v>49</v>
      </c>
      <c r="H67" s="1">
        <f t="shared" si="0"/>
        <v>0</v>
      </c>
      <c r="I67" s="1">
        <f t="shared" si="2"/>
        <v>0</v>
      </c>
      <c r="J67" s="184">
        <f t="shared" si="1"/>
        <v>0</v>
      </c>
    </row>
    <row r="68" spans="1:10" x14ac:dyDescent="0.25">
      <c r="A68" s="165">
        <v>64</v>
      </c>
      <c r="B68" s="185" t="s">
        <v>35</v>
      </c>
      <c r="C68" s="215">
        <v>0</v>
      </c>
      <c r="D68" s="50" t="s">
        <v>48</v>
      </c>
      <c r="E68" s="45">
        <v>13</v>
      </c>
      <c r="F68" s="163">
        <v>-2</v>
      </c>
      <c r="G68" s="163">
        <v>42</v>
      </c>
      <c r="H68" s="1">
        <f t="shared" ref="H68:H124" si="5">C68*E68</f>
        <v>0</v>
      </c>
      <c r="I68" s="1">
        <f t="shared" si="2"/>
        <v>0</v>
      </c>
      <c r="J68" s="184">
        <f t="shared" si="1"/>
        <v>0</v>
      </c>
    </row>
    <row r="69" spans="1:10" x14ac:dyDescent="0.25">
      <c r="A69" s="165">
        <v>65</v>
      </c>
      <c r="B69" s="185" t="s">
        <v>80</v>
      </c>
      <c r="C69" s="215">
        <v>0</v>
      </c>
      <c r="D69" s="50" t="s">
        <v>48</v>
      </c>
      <c r="E69" s="45">
        <v>13</v>
      </c>
      <c r="F69" s="163">
        <v>-2</v>
      </c>
      <c r="G69" s="163">
        <v>49</v>
      </c>
      <c r="H69" s="1">
        <f t="shared" si="5"/>
        <v>0</v>
      </c>
      <c r="I69" s="1">
        <f t="shared" si="2"/>
        <v>0</v>
      </c>
      <c r="J69" s="184">
        <f t="shared" ref="J69:J124" si="6">C69*G69</f>
        <v>0</v>
      </c>
    </row>
    <row r="70" spans="1:10" x14ac:dyDescent="0.25">
      <c r="A70" s="165">
        <v>66</v>
      </c>
      <c r="B70" s="185" t="s">
        <v>81</v>
      </c>
      <c r="C70" s="215">
        <v>0</v>
      </c>
      <c r="D70" s="50" t="s">
        <v>48</v>
      </c>
      <c r="E70" s="45">
        <v>13</v>
      </c>
      <c r="F70" s="163">
        <v>2</v>
      </c>
      <c r="G70" s="163">
        <v>42</v>
      </c>
      <c r="H70" s="1">
        <f t="shared" si="5"/>
        <v>0</v>
      </c>
      <c r="I70" s="1">
        <f t="shared" ref="I70:I124" si="7">C70*F70</f>
        <v>0</v>
      </c>
      <c r="J70" s="184">
        <f t="shared" si="6"/>
        <v>0</v>
      </c>
    </row>
    <row r="71" spans="1:10" x14ac:dyDescent="0.25">
      <c r="A71" s="165">
        <v>67</v>
      </c>
      <c r="B71" s="185" t="s">
        <v>82</v>
      </c>
      <c r="C71" s="215">
        <v>0</v>
      </c>
      <c r="D71" s="50" t="s">
        <v>48</v>
      </c>
      <c r="E71" s="45">
        <v>13</v>
      </c>
      <c r="F71" s="163">
        <v>5</v>
      </c>
      <c r="G71" s="163">
        <v>49</v>
      </c>
      <c r="H71" s="1">
        <f t="shared" si="5"/>
        <v>0</v>
      </c>
      <c r="I71" s="1">
        <f t="shared" si="7"/>
        <v>0</v>
      </c>
      <c r="J71" s="184">
        <f t="shared" si="6"/>
        <v>0</v>
      </c>
    </row>
    <row r="72" spans="1:10" x14ac:dyDescent="0.25">
      <c r="A72" s="165">
        <v>68</v>
      </c>
      <c r="B72" s="185" t="s">
        <v>83</v>
      </c>
      <c r="C72" s="215">
        <v>0</v>
      </c>
      <c r="D72" s="50" t="s">
        <v>48</v>
      </c>
      <c r="E72" s="45">
        <v>13</v>
      </c>
      <c r="F72" s="163">
        <v>2</v>
      </c>
      <c r="G72" s="163">
        <v>49</v>
      </c>
      <c r="H72" s="1">
        <f t="shared" si="5"/>
        <v>0</v>
      </c>
      <c r="I72" s="1">
        <f t="shared" si="7"/>
        <v>0</v>
      </c>
      <c r="J72" s="184">
        <f t="shared" si="6"/>
        <v>0</v>
      </c>
    </row>
    <row r="73" spans="1:10" x14ac:dyDescent="0.25">
      <c r="A73" s="165">
        <v>69</v>
      </c>
      <c r="B73" s="185" t="s">
        <v>84</v>
      </c>
      <c r="C73" s="215">
        <v>0</v>
      </c>
      <c r="D73" s="35" t="s">
        <v>49</v>
      </c>
      <c r="E73" s="45">
        <v>13</v>
      </c>
      <c r="F73" s="163">
        <v>-2</v>
      </c>
      <c r="G73" s="163">
        <v>56</v>
      </c>
      <c r="H73" s="1">
        <f t="shared" si="5"/>
        <v>0</v>
      </c>
      <c r="I73" s="1">
        <f t="shared" si="7"/>
        <v>0</v>
      </c>
      <c r="J73" s="184">
        <f t="shared" si="6"/>
        <v>0</v>
      </c>
    </row>
    <row r="74" spans="1:10" x14ac:dyDescent="0.25">
      <c r="A74" s="165">
        <v>70</v>
      </c>
      <c r="B74" s="185" t="s">
        <v>85</v>
      </c>
      <c r="C74" s="215">
        <v>0</v>
      </c>
      <c r="D74" s="35" t="s">
        <v>49</v>
      </c>
      <c r="E74" s="45">
        <v>13</v>
      </c>
      <c r="F74" s="163">
        <v>5</v>
      </c>
      <c r="G74" s="163">
        <v>56</v>
      </c>
      <c r="H74" s="1">
        <f t="shared" si="5"/>
        <v>0</v>
      </c>
      <c r="I74" s="1">
        <f t="shared" si="7"/>
        <v>0</v>
      </c>
      <c r="J74" s="184">
        <f t="shared" si="6"/>
        <v>0</v>
      </c>
    </row>
    <row r="75" spans="1:10" x14ac:dyDescent="0.25">
      <c r="A75" s="165">
        <v>71</v>
      </c>
      <c r="B75" s="185" t="s">
        <v>86</v>
      </c>
      <c r="C75" s="215">
        <v>0</v>
      </c>
      <c r="D75" s="35" t="s">
        <v>49</v>
      </c>
      <c r="E75" s="45">
        <v>13</v>
      </c>
      <c r="F75" s="163">
        <v>2</v>
      </c>
      <c r="G75" s="163">
        <v>56</v>
      </c>
      <c r="H75" s="1">
        <f t="shared" si="5"/>
        <v>0</v>
      </c>
      <c r="I75" s="1">
        <f t="shared" si="7"/>
        <v>0</v>
      </c>
      <c r="J75" s="184">
        <f t="shared" si="6"/>
        <v>0</v>
      </c>
    </row>
    <row r="76" spans="1:10" ht="15.75" thickBot="1" x14ac:dyDescent="0.3">
      <c r="A76" s="165">
        <v>72</v>
      </c>
      <c r="B76" s="186" t="s">
        <v>87</v>
      </c>
      <c r="C76" s="216">
        <v>0</v>
      </c>
      <c r="D76" s="199" t="s">
        <v>49</v>
      </c>
      <c r="E76" s="188">
        <v>13</v>
      </c>
      <c r="F76" s="189">
        <v>-5</v>
      </c>
      <c r="G76" s="189">
        <v>56</v>
      </c>
      <c r="H76" s="190">
        <f t="shared" si="5"/>
        <v>0</v>
      </c>
      <c r="I76" s="190">
        <f t="shared" si="7"/>
        <v>0</v>
      </c>
      <c r="J76" s="191">
        <f t="shared" si="6"/>
        <v>0</v>
      </c>
    </row>
    <row r="77" spans="1:10" x14ac:dyDescent="0.25">
      <c r="A77" s="7">
        <v>73</v>
      </c>
      <c r="B77" s="200" t="s">
        <v>36</v>
      </c>
      <c r="C77" s="173">
        <v>40</v>
      </c>
      <c r="D77" s="197" t="s">
        <v>97</v>
      </c>
      <c r="E77" s="175">
        <v>3</v>
      </c>
      <c r="F77" s="201">
        <v>2</v>
      </c>
      <c r="G77" s="201">
        <v>56</v>
      </c>
      <c r="H77" s="40">
        <f t="shared" si="5"/>
        <v>120</v>
      </c>
      <c r="I77" s="40">
        <f t="shared" si="7"/>
        <v>80</v>
      </c>
      <c r="J77" s="40">
        <f t="shared" si="6"/>
        <v>2240</v>
      </c>
    </row>
    <row r="78" spans="1:10" x14ac:dyDescent="0.25">
      <c r="A78" s="7">
        <v>74</v>
      </c>
      <c r="B78" s="37" t="s">
        <v>37</v>
      </c>
      <c r="C78" s="7">
        <v>40</v>
      </c>
      <c r="D78" s="48" t="s">
        <v>97</v>
      </c>
      <c r="E78" s="45">
        <v>3</v>
      </c>
      <c r="F78" s="164">
        <v>-2</v>
      </c>
      <c r="G78" s="164">
        <v>56</v>
      </c>
      <c r="H78" s="1">
        <f t="shared" si="5"/>
        <v>120</v>
      </c>
      <c r="I78" s="1">
        <f t="shared" si="7"/>
        <v>-80</v>
      </c>
      <c r="J78" s="1">
        <f t="shared" si="6"/>
        <v>2240</v>
      </c>
    </row>
    <row r="79" spans="1:10" x14ac:dyDescent="0.25">
      <c r="A79" s="7">
        <v>75</v>
      </c>
      <c r="B79" s="37" t="s">
        <v>38</v>
      </c>
      <c r="C79" s="7">
        <v>40</v>
      </c>
      <c r="D79" s="48" t="s">
        <v>97</v>
      </c>
      <c r="E79" s="45">
        <v>3</v>
      </c>
      <c r="F79" s="164">
        <v>5</v>
      </c>
      <c r="G79" s="164">
        <v>49</v>
      </c>
      <c r="H79" s="1">
        <f t="shared" si="5"/>
        <v>120</v>
      </c>
      <c r="I79" s="1">
        <f t="shared" si="7"/>
        <v>200</v>
      </c>
      <c r="J79" s="1">
        <f t="shared" si="6"/>
        <v>1960</v>
      </c>
    </row>
    <row r="80" spans="1:10" x14ac:dyDescent="0.25">
      <c r="A80" s="7">
        <v>76</v>
      </c>
      <c r="B80" s="37" t="s">
        <v>39</v>
      </c>
      <c r="C80" s="7">
        <v>40</v>
      </c>
      <c r="D80" s="48" t="s">
        <v>97</v>
      </c>
      <c r="E80" s="45">
        <v>3</v>
      </c>
      <c r="F80" s="164">
        <v>2</v>
      </c>
      <c r="G80" s="164">
        <v>49</v>
      </c>
      <c r="H80" s="1">
        <f t="shared" si="5"/>
        <v>120</v>
      </c>
      <c r="I80" s="1">
        <f t="shared" si="7"/>
        <v>80</v>
      </c>
      <c r="J80" s="1">
        <f t="shared" si="6"/>
        <v>1960</v>
      </c>
    </row>
    <row r="81" spans="1:10" x14ac:dyDescent="0.25">
      <c r="A81" s="7">
        <v>77</v>
      </c>
      <c r="B81" s="37" t="s">
        <v>40</v>
      </c>
      <c r="C81" s="7">
        <v>40</v>
      </c>
      <c r="D81" s="48" t="s">
        <v>97</v>
      </c>
      <c r="E81" s="45">
        <v>3</v>
      </c>
      <c r="F81" s="164">
        <v>-2</v>
      </c>
      <c r="G81" s="164">
        <v>49</v>
      </c>
      <c r="H81" s="1">
        <f t="shared" si="5"/>
        <v>120</v>
      </c>
      <c r="I81" s="1">
        <f t="shared" si="7"/>
        <v>-80</v>
      </c>
      <c r="J81" s="1">
        <f t="shared" si="6"/>
        <v>1960</v>
      </c>
    </row>
    <row r="82" spans="1:10" x14ac:dyDescent="0.25">
      <c r="A82" s="7">
        <v>78</v>
      </c>
      <c r="B82" s="37" t="s">
        <v>41</v>
      </c>
      <c r="C82" s="7">
        <v>40</v>
      </c>
      <c r="D82" s="48" t="s">
        <v>97</v>
      </c>
      <c r="E82" s="45">
        <v>3</v>
      </c>
      <c r="F82" s="164">
        <v>-5</v>
      </c>
      <c r="G82" s="164">
        <v>49</v>
      </c>
      <c r="H82" s="1">
        <f t="shared" si="5"/>
        <v>120</v>
      </c>
      <c r="I82" s="1">
        <f t="shared" si="7"/>
        <v>-200</v>
      </c>
      <c r="J82" s="1">
        <f t="shared" si="6"/>
        <v>1960</v>
      </c>
    </row>
    <row r="83" spans="1:10" x14ac:dyDescent="0.25">
      <c r="A83" s="7">
        <v>79</v>
      </c>
      <c r="B83" s="37" t="s">
        <v>42</v>
      </c>
      <c r="C83" s="7">
        <v>40</v>
      </c>
      <c r="D83" s="48" t="s">
        <v>97</v>
      </c>
      <c r="E83" s="45">
        <v>3</v>
      </c>
      <c r="F83" s="164">
        <v>5</v>
      </c>
      <c r="G83" s="164">
        <v>42</v>
      </c>
      <c r="H83" s="1">
        <f t="shared" si="5"/>
        <v>120</v>
      </c>
      <c r="I83" s="1">
        <f t="shared" si="7"/>
        <v>200</v>
      </c>
      <c r="J83" s="1">
        <f t="shared" si="6"/>
        <v>1680</v>
      </c>
    </row>
    <row r="84" spans="1:10" x14ac:dyDescent="0.25">
      <c r="A84" s="7">
        <v>80</v>
      </c>
      <c r="B84" s="37" t="s">
        <v>43</v>
      </c>
      <c r="C84" s="7">
        <v>40</v>
      </c>
      <c r="D84" s="48" t="s">
        <v>97</v>
      </c>
      <c r="E84" s="45">
        <v>3</v>
      </c>
      <c r="F84" s="164">
        <v>2</v>
      </c>
      <c r="G84" s="164">
        <v>42</v>
      </c>
      <c r="H84" s="1">
        <f t="shared" si="5"/>
        <v>120</v>
      </c>
      <c r="I84" s="1">
        <f t="shared" si="7"/>
        <v>80</v>
      </c>
      <c r="J84" s="1">
        <f t="shared" si="6"/>
        <v>1680</v>
      </c>
    </row>
    <row r="85" spans="1:10" x14ac:dyDescent="0.25">
      <c r="A85" s="7">
        <v>81</v>
      </c>
      <c r="B85" s="37" t="s">
        <v>44</v>
      </c>
      <c r="C85" s="7">
        <v>40</v>
      </c>
      <c r="D85" s="48" t="s">
        <v>97</v>
      </c>
      <c r="E85" s="45">
        <v>3</v>
      </c>
      <c r="F85" s="164">
        <v>-2</v>
      </c>
      <c r="G85" s="164">
        <v>42</v>
      </c>
      <c r="H85" s="1">
        <f t="shared" si="5"/>
        <v>120</v>
      </c>
      <c r="I85" s="1">
        <f t="shared" si="7"/>
        <v>-80</v>
      </c>
      <c r="J85" s="1">
        <f t="shared" si="6"/>
        <v>1680</v>
      </c>
    </row>
    <row r="86" spans="1:10" x14ac:dyDescent="0.25">
      <c r="A86" s="7">
        <v>82</v>
      </c>
      <c r="B86" s="37" t="s">
        <v>45</v>
      </c>
      <c r="C86" s="7">
        <v>40</v>
      </c>
      <c r="D86" s="48" t="s">
        <v>97</v>
      </c>
      <c r="E86" s="45">
        <v>3</v>
      </c>
      <c r="F86" s="164">
        <v>-5</v>
      </c>
      <c r="G86" s="164">
        <v>42</v>
      </c>
      <c r="H86" s="1">
        <f t="shared" si="5"/>
        <v>120</v>
      </c>
      <c r="I86" s="1">
        <f t="shared" si="7"/>
        <v>-200</v>
      </c>
      <c r="J86" s="1">
        <f t="shared" si="6"/>
        <v>1680</v>
      </c>
    </row>
    <row r="87" spans="1:10" x14ac:dyDescent="0.25">
      <c r="A87" s="7">
        <v>83</v>
      </c>
      <c r="B87" s="37" t="s">
        <v>76</v>
      </c>
      <c r="C87" s="7">
        <v>40</v>
      </c>
      <c r="D87" s="48" t="s">
        <v>97</v>
      </c>
      <c r="E87" s="45">
        <v>3</v>
      </c>
      <c r="F87" s="164">
        <v>5</v>
      </c>
      <c r="G87" s="164">
        <v>35</v>
      </c>
      <c r="H87" s="1">
        <f t="shared" si="5"/>
        <v>120</v>
      </c>
      <c r="I87" s="1">
        <f t="shared" si="7"/>
        <v>200</v>
      </c>
      <c r="J87" s="1">
        <f t="shared" si="6"/>
        <v>1400</v>
      </c>
    </row>
    <row r="88" spans="1:10" x14ac:dyDescent="0.25">
      <c r="A88" s="7">
        <v>84</v>
      </c>
      <c r="B88" s="37" t="s">
        <v>77</v>
      </c>
      <c r="C88" s="7">
        <v>40</v>
      </c>
      <c r="D88" s="48" t="s">
        <v>97</v>
      </c>
      <c r="E88" s="45">
        <v>3</v>
      </c>
      <c r="F88" s="164">
        <v>2</v>
      </c>
      <c r="G88" s="164">
        <v>35</v>
      </c>
      <c r="H88" s="1">
        <f t="shared" si="5"/>
        <v>120</v>
      </c>
      <c r="I88" s="1">
        <f t="shared" si="7"/>
        <v>80</v>
      </c>
      <c r="J88" s="1">
        <f t="shared" si="6"/>
        <v>1400</v>
      </c>
    </row>
    <row r="89" spans="1:10" x14ac:dyDescent="0.25">
      <c r="A89" s="7">
        <v>85</v>
      </c>
      <c r="B89" s="37" t="s">
        <v>78</v>
      </c>
      <c r="C89" s="7">
        <v>40</v>
      </c>
      <c r="D89" s="48" t="s">
        <v>97</v>
      </c>
      <c r="E89" s="45">
        <v>3</v>
      </c>
      <c r="F89" s="164">
        <v>-2</v>
      </c>
      <c r="G89" s="164">
        <v>35</v>
      </c>
      <c r="H89" s="1">
        <f t="shared" si="5"/>
        <v>120</v>
      </c>
      <c r="I89" s="1">
        <f t="shared" si="7"/>
        <v>-80</v>
      </c>
      <c r="J89" s="1">
        <f t="shared" si="6"/>
        <v>1400</v>
      </c>
    </row>
    <row r="90" spans="1:10" x14ac:dyDescent="0.25">
      <c r="A90" s="7">
        <v>86</v>
      </c>
      <c r="B90" s="37" t="s">
        <v>79</v>
      </c>
      <c r="C90" s="7">
        <v>40</v>
      </c>
      <c r="D90" s="48" t="s">
        <v>97</v>
      </c>
      <c r="E90" s="45">
        <v>3</v>
      </c>
      <c r="F90" s="164">
        <v>-5</v>
      </c>
      <c r="G90" s="164">
        <v>35</v>
      </c>
      <c r="H90" s="1">
        <f t="shared" si="5"/>
        <v>120</v>
      </c>
      <c r="I90" s="1">
        <f t="shared" si="7"/>
        <v>-200</v>
      </c>
      <c r="J90" s="1">
        <f t="shared" si="6"/>
        <v>1400</v>
      </c>
    </row>
    <row r="91" spans="1:10" x14ac:dyDescent="0.25">
      <c r="A91" s="7">
        <v>87</v>
      </c>
      <c r="B91" s="37" t="s">
        <v>126</v>
      </c>
      <c r="C91" s="7">
        <v>40</v>
      </c>
      <c r="D91" s="48" t="s">
        <v>97</v>
      </c>
      <c r="E91" s="45">
        <v>3</v>
      </c>
      <c r="F91" s="164">
        <v>5</v>
      </c>
      <c r="G91" s="164">
        <v>28</v>
      </c>
      <c r="H91" s="1">
        <f t="shared" si="5"/>
        <v>120</v>
      </c>
      <c r="I91" s="1">
        <f t="shared" si="7"/>
        <v>200</v>
      </c>
      <c r="J91" s="1">
        <f t="shared" si="6"/>
        <v>1120</v>
      </c>
    </row>
    <row r="92" spans="1:10" x14ac:dyDescent="0.25">
      <c r="A92" s="7">
        <v>88</v>
      </c>
      <c r="B92" s="37" t="s">
        <v>127</v>
      </c>
      <c r="C92" s="7">
        <v>40</v>
      </c>
      <c r="D92" s="48" t="s">
        <v>97</v>
      </c>
      <c r="E92" s="45">
        <v>3</v>
      </c>
      <c r="F92" s="164">
        <v>2</v>
      </c>
      <c r="G92" s="164">
        <v>28</v>
      </c>
      <c r="H92" s="1">
        <f t="shared" si="5"/>
        <v>120</v>
      </c>
      <c r="I92" s="1">
        <f t="shared" si="7"/>
        <v>80</v>
      </c>
      <c r="J92" s="1">
        <f t="shared" si="6"/>
        <v>1120</v>
      </c>
    </row>
    <row r="93" spans="1:10" x14ac:dyDescent="0.25">
      <c r="A93" s="7">
        <v>89</v>
      </c>
      <c r="B93" s="37" t="s">
        <v>128</v>
      </c>
      <c r="C93" s="7">
        <v>40</v>
      </c>
      <c r="D93" s="48" t="s">
        <v>97</v>
      </c>
      <c r="E93" s="45">
        <v>3</v>
      </c>
      <c r="F93" s="164">
        <v>-2</v>
      </c>
      <c r="G93" s="164">
        <v>28</v>
      </c>
      <c r="H93" s="1">
        <f t="shared" si="5"/>
        <v>120</v>
      </c>
      <c r="I93" s="1">
        <f t="shared" si="7"/>
        <v>-80</v>
      </c>
      <c r="J93" s="1">
        <f t="shared" si="6"/>
        <v>1120</v>
      </c>
    </row>
    <row r="94" spans="1:10" x14ac:dyDescent="0.25">
      <c r="A94" s="7">
        <v>90</v>
      </c>
      <c r="B94" s="37" t="s">
        <v>129</v>
      </c>
      <c r="C94" s="7">
        <v>40</v>
      </c>
      <c r="D94" s="48" t="s">
        <v>97</v>
      </c>
      <c r="E94" s="45">
        <v>3</v>
      </c>
      <c r="F94" s="164">
        <v>-5</v>
      </c>
      <c r="G94" s="164">
        <v>28</v>
      </c>
      <c r="H94" s="1">
        <f t="shared" si="5"/>
        <v>120</v>
      </c>
      <c r="I94" s="1">
        <f t="shared" si="7"/>
        <v>-200</v>
      </c>
      <c r="J94" s="1">
        <f t="shared" si="6"/>
        <v>1120</v>
      </c>
    </row>
    <row r="95" spans="1:10" x14ac:dyDescent="0.25">
      <c r="A95" s="7">
        <v>91</v>
      </c>
      <c r="B95" s="37" t="s">
        <v>130</v>
      </c>
      <c r="C95" s="7">
        <v>40</v>
      </c>
      <c r="D95" s="48" t="s">
        <v>97</v>
      </c>
      <c r="E95" s="45">
        <v>3</v>
      </c>
      <c r="F95" s="164">
        <v>5</v>
      </c>
      <c r="G95" s="164">
        <v>21</v>
      </c>
      <c r="H95" s="1">
        <f t="shared" si="5"/>
        <v>120</v>
      </c>
      <c r="I95" s="1">
        <f t="shared" si="7"/>
        <v>200</v>
      </c>
      <c r="J95" s="1">
        <f t="shared" si="6"/>
        <v>840</v>
      </c>
    </row>
    <row r="96" spans="1:10" x14ac:dyDescent="0.25">
      <c r="A96" s="7">
        <v>92</v>
      </c>
      <c r="B96" s="37" t="s">
        <v>131</v>
      </c>
      <c r="C96" s="7">
        <v>40</v>
      </c>
      <c r="D96" s="48" t="s">
        <v>97</v>
      </c>
      <c r="E96" s="45">
        <v>3</v>
      </c>
      <c r="F96" s="164">
        <v>2</v>
      </c>
      <c r="G96" s="164">
        <v>21</v>
      </c>
      <c r="H96" s="1">
        <f t="shared" si="5"/>
        <v>120</v>
      </c>
      <c r="I96" s="1">
        <f t="shared" si="7"/>
        <v>80</v>
      </c>
      <c r="J96" s="1">
        <f t="shared" si="6"/>
        <v>840</v>
      </c>
    </row>
    <row r="97" spans="1:10" x14ac:dyDescent="0.25">
      <c r="A97" s="7">
        <v>93</v>
      </c>
      <c r="B97" s="37" t="s">
        <v>132</v>
      </c>
      <c r="C97" s="7">
        <v>40</v>
      </c>
      <c r="D97" s="48" t="s">
        <v>97</v>
      </c>
      <c r="E97" s="45">
        <v>3</v>
      </c>
      <c r="F97" s="164">
        <v>-2</v>
      </c>
      <c r="G97" s="164">
        <v>21</v>
      </c>
      <c r="H97" s="1">
        <f t="shared" si="5"/>
        <v>120</v>
      </c>
      <c r="I97" s="1">
        <f t="shared" si="7"/>
        <v>-80</v>
      </c>
      <c r="J97" s="1">
        <f t="shared" si="6"/>
        <v>840</v>
      </c>
    </row>
    <row r="98" spans="1:10" x14ac:dyDescent="0.25">
      <c r="A98" s="7">
        <v>94</v>
      </c>
      <c r="B98" s="37" t="s">
        <v>133</v>
      </c>
      <c r="C98" s="7">
        <v>40</v>
      </c>
      <c r="D98" s="48" t="s">
        <v>97</v>
      </c>
      <c r="E98" s="45">
        <v>3</v>
      </c>
      <c r="F98" s="164">
        <v>-5</v>
      </c>
      <c r="G98" s="164">
        <v>21</v>
      </c>
      <c r="H98" s="1">
        <f t="shared" si="5"/>
        <v>120</v>
      </c>
      <c r="I98" s="1">
        <f t="shared" si="7"/>
        <v>-200</v>
      </c>
      <c r="J98" s="1">
        <f t="shared" si="6"/>
        <v>840</v>
      </c>
    </row>
    <row r="99" spans="1:10" x14ac:dyDescent="0.25">
      <c r="A99" s="7">
        <v>95</v>
      </c>
      <c r="B99" s="37" t="s">
        <v>134</v>
      </c>
      <c r="C99" s="7">
        <v>40</v>
      </c>
      <c r="D99" s="48" t="s">
        <v>97</v>
      </c>
      <c r="E99" s="45">
        <v>3</v>
      </c>
      <c r="F99" s="164">
        <v>5</v>
      </c>
      <c r="G99" s="164">
        <v>14</v>
      </c>
      <c r="H99" s="1">
        <f t="shared" si="5"/>
        <v>120</v>
      </c>
      <c r="I99" s="1">
        <f t="shared" si="7"/>
        <v>200</v>
      </c>
      <c r="J99" s="1">
        <f t="shared" si="6"/>
        <v>560</v>
      </c>
    </row>
    <row r="100" spans="1:10" x14ac:dyDescent="0.25">
      <c r="A100" s="7">
        <v>96</v>
      </c>
      <c r="B100" s="37" t="s">
        <v>135</v>
      </c>
      <c r="C100" s="7">
        <v>40</v>
      </c>
      <c r="D100" s="48" t="s">
        <v>97</v>
      </c>
      <c r="E100" s="45">
        <v>3</v>
      </c>
      <c r="F100" s="164">
        <v>2</v>
      </c>
      <c r="G100" s="164">
        <v>14</v>
      </c>
      <c r="H100" s="1">
        <f t="shared" si="5"/>
        <v>120</v>
      </c>
      <c r="I100" s="1">
        <f t="shared" si="7"/>
        <v>80</v>
      </c>
      <c r="J100" s="1">
        <f t="shared" si="6"/>
        <v>560</v>
      </c>
    </row>
    <row r="101" spans="1:10" x14ac:dyDescent="0.25">
      <c r="A101" s="7">
        <v>97</v>
      </c>
      <c r="B101" s="37" t="s">
        <v>136</v>
      </c>
      <c r="C101" s="7">
        <v>40</v>
      </c>
      <c r="D101" s="48" t="s">
        <v>97</v>
      </c>
      <c r="E101" s="45">
        <v>3</v>
      </c>
      <c r="F101" s="164">
        <v>-2</v>
      </c>
      <c r="G101" s="164">
        <v>14</v>
      </c>
      <c r="H101" s="1">
        <f t="shared" si="5"/>
        <v>120</v>
      </c>
      <c r="I101" s="1">
        <f t="shared" si="7"/>
        <v>-80</v>
      </c>
      <c r="J101" s="1">
        <f t="shared" si="6"/>
        <v>560</v>
      </c>
    </row>
    <row r="102" spans="1:10" x14ac:dyDescent="0.25">
      <c r="A102" s="7">
        <v>98</v>
      </c>
      <c r="B102" s="37" t="s">
        <v>137</v>
      </c>
      <c r="C102" s="7">
        <v>40</v>
      </c>
      <c r="D102" s="48" t="s">
        <v>97</v>
      </c>
      <c r="E102" s="45">
        <v>3</v>
      </c>
      <c r="F102" s="164">
        <v>-5</v>
      </c>
      <c r="G102" s="164">
        <v>14</v>
      </c>
      <c r="H102" s="1">
        <f t="shared" si="5"/>
        <v>120</v>
      </c>
      <c r="I102" s="1">
        <f t="shared" si="7"/>
        <v>-200</v>
      </c>
      <c r="J102" s="1">
        <f t="shared" si="6"/>
        <v>560</v>
      </c>
    </row>
    <row r="103" spans="1:10" x14ac:dyDescent="0.25">
      <c r="A103" s="7">
        <v>99</v>
      </c>
      <c r="B103" s="37" t="s">
        <v>138</v>
      </c>
      <c r="C103" s="7">
        <v>40</v>
      </c>
      <c r="D103" s="48" t="s">
        <v>97</v>
      </c>
      <c r="E103" s="45">
        <v>3</v>
      </c>
      <c r="F103" s="164">
        <v>5</v>
      </c>
      <c r="G103" s="164">
        <v>7</v>
      </c>
      <c r="H103" s="1">
        <f t="shared" si="5"/>
        <v>120</v>
      </c>
      <c r="I103" s="1">
        <f t="shared" si="7"/>
        <v>200</v>
      </c>
      <c r="J103" s="1">
        <f t="shared" si="6"/>
        <v>280</v>
      </c>
    </row>
    <row r="104" spans="1:10" x14ac:dyDescent="0.25">
      <c r="A104" s="7">
        <v>100</v>
      </c>
      <c r="B104" s="37" t="s">
        <v>139</v>
      </c>
      <c r="C104" s="7">
        <v>40</v>
      </c>
      <c r="D104" s="48" t="s">
        <v>97</v>
      </c>
      <c r="E104" s="45">
        <v>3</v>
      </c>
      <c r="F104" s="164">
        <v>2</v>
      </c>
      <c r="G104" s="164">
        <v>7</v>
      </c>
      <c r="H104" s="1">
        <f t="shared" si="5"/>
        <v>120</v>
      </c>
      <c r="I104" s="1">
        <f t="shared" si="7"/>
        <v>80</v>
      </c>
      <c r="J104" s="1">
        <f t="shared" si="6"/>
        <v>280</v>
      </c>
    </row>
    <row r="105" spans="1:10" x14ac:dyDescent="0.25">
      <c r="A105" s="7">
        <v>101</v>
      </c>
      <c r="B105" s="37" t="s">
        <v>140</v>
      </c>
      <c r="C105" s="7">
        <v>40</v>
      </c>
      <c r="D105" s="48" t="s">
        <v>97</v>
      </c>
      <c r="E105" s="45">
        <v>3</v>
      </c>
      <c r="F105" s="164">
        <v>-2</v>
      </c>
      <c r="G105" s="164">
        <v>7</v>
      </c>
      <c r="H105" s="1">
        <f t="shared" si="5"/>
        <v>120</v>
      </c>
      <c r="I105" s="1">
        <f t="shared" si="7"/>
        <v>-80</v>
      </c>
      <c r="J105" s="1">
        <f t="shared" si="6"/>
        <v>280</v>
      </c>
    </row>
    <row r="106" spans="1:10" ht="15.75" thickBot="1" x14ac:dyDescent="0.3">
      <c r="A106" s="7">
        <v>102</v>
      </c>
      <c r="B106" s="203" t="s">
        <v>141</v>
      </c>
      <c r="C106" s="167">
        <v>40</v>
      </c>
      <c r="D106" s="204" t="s">
        <v>97</v>
      </c>
      <c r="E106" s="169">
        <v>3</v>
      </c>
      <c r="F106" s="205">
        <v>-5</v>
      </c>
      <c r="G106" s="205">
        <v>7</v>
      </c>
      <c r="H106" s="171">
        <f t="shared" si="5"/>
        <v>120</v>
      </c>
      <c r="I106" s="171">
        <f t="shared" si="7"/>
        <v>-200</v>
      </c>
      <c r="J106" s="171">
        <f t="shared" si="6"/>
        <v>280</v>
      </c>
    </row>
    <row r="107" spans="1:10" x14ac:dyDescent="0.25">
      <c r="A107" s="165">
        <v>103</v>
      </c>
      <c r="B107" s="206" t="s">
        <v>50</v>
      </c>
      <c r="C107" s="214">
        <v>0</v>
      </c>
      <c r="D107" s="207" t="s">
        <v>49</v>
      </c>
      <c r="E107" s="179">
        <v>9</v>
      </c>
      <c r="F107" s="180">
        <v>-2</v>
      </c>
      <c r="G107" s="180">
        <v>28</v>
      </c>
      <c r="H107" s="181">
        <f t="shared" si="5"/>
        <v>0</v>
      </c>
      <c r="I107" s="181">
        <f t="shared" si="7"/>
        <v>0</v>
      </c>
      <c r="J107" s="182">
        <f t="shared" si="6"/>
        <v>0</v>
      </c>
    </row>
    <row r="108" spans="1:10" x14ac:dyDescent="0.25">
      <c r="A108" s="165">
        <v>104</v>
      </c>
      <c r="B108" s="208" t="s">
        <v>51</v>
      </c>
      <c r="C108" s="215">
        <v>0</v>
      </c>
      <c r="D108" s="35" t="s">
        <v>49</v>
      </c>
      <c r="E108" s="45">
        <v>6</v>
      </c>
      <c r="F108" s="163">
        <v>-5</v>
      </c>
      <c r="G108" s="163">
        <v>14</v>
      </c>
      <c r="H108" s="1">
        <f t="shared" si="5"/>
        <v>0</v>
      </c>
      <c r="I108" s="1">
        <f t="shared" si="7"/>
        <v>0</v>
      </c>
      <c r="J108" s="184">
        <f t="shared" si="6"/>
        <v>0</v>
      </c>
    </row>
    <row r="109" spans="1:10" x14ac:dyDescent="0.25">
      <c r="A109" s="165">
        <v>105</v>
      </c>
      <c r="B109" s="208" t="s">
        <v>52</v>
      </c>
      <c r="C109" s="215">
        <v>0</v>
      </c>
      <c r="D109" s="35" t="s">
        <v>49</v>
      </c>
      <c r="E109" s="45">
        <v>6</v>
      </c>
      <c r="F109" s="163">
        <v>2</v>
      </c>
      <c r="G109" s="163">
        <v>14</v>
      </c>
      <c r="H109" s="1">
        <f t="shared" si="5"/>
        <v>0</v>
      </c>
      <c r="I109" s="1">
        <f t="shared" si="7"/>
        <v>0</v>
      </c>
      <c r="J109" s="184">
        <f t="shared" si="6"/>
        <v>0</v>
      </c>
    </row>
    <row r="110" spans="1:10" x14ac:dyDescent="0.25">
      <c r="A110" s="165">
        <v>106</v>
      </c>
      <c r="B110" s="208" t="s">
        <v>53</v>
      </c>
      <c r="C110" s="215">
        <v>0</v>
      </c>
      <c r="D110" s="35" t="s">
        <v>49</v>
      </c>
      <c r="E110" s="45">
        <v>6</v>
      </c>
      <c r="F110" s="163">
        <v>5</v>
      </c>
      <c r="G110" s="163">
        <v>21</v>
      </c>
      <c r="H110" s="1">
        <f t="shared" si="5"/>
        <v>0</v>
      </c>
      <c r="I110" s="1">
        <f t="shared" si="7"/>
        <v>0</v>
      </c>
      <c r="J110" s="184">
        <f t="shared" si="6"/>
        <v>0</v>
      </c>
    </row>
    <row r="111" spans="1:10" x14ac:dyDescent="0.25">
      <c r="A111" s="165">
        <v>107</v>
      </c>
      <c r="B111" s="208" t="s">
        <v>54</v>
      </c>
      <c r="C111" s="215">
        <v>0</v>
      </c>
      <c r="D111" s="35" t="s">
        <v>49</v>
      </c>
      <c r="E111" s="45">
        <v>6</v>
      </c>
      <c r="F111" s="163">
        <v>5</v>
      </c>
      <c r="G111" s="163">
        <v>28</v>
      </c>
      <c r="H111" s="1">
        <f t="shared" si="5"/>
        <v>0</v>
      </c>
      <c r="I111" s="1">
        <f t="shared" si="7"/>
        <v>0</v>
      </c>
      <c r="J111" s="184">
        <f t="shared" si="6"/>
        <v>0</v>
      </c>
    </row>
    <row r="112" spans="1:10" x14ac:dyDescent="0.25">
      <c r="A112" s="165">
        <v>108</v>
      </c>
      <c r="B112" s="208" t="s">
        <v>55</v>
      </c>
      <c r="C112" s="215">
        <v>0</v>
      </c>
      <c r="D112" s="35" t="s">
        <v>49</v>
      </c>
      <c r="E112" s="45">
        <v>9</v>
      </c>
      <c r="F112" s="163">
        <v>-2</v>
      </c>
      <c r="G112" s="163">
        <v>56</v>
      </c>
      <c r="H112" s="1">
        <f t="shared" si="5"/>
        <v>0</v>
      </c>
      <c r="I112" s="1">
        <f t="shared" si="7"/>
        <v>0</v>
      </c>
      <c r="J112" s="184">
        <f t="shared" si="6"/>
        <v>0</v>
      </c>
    </row>
    <row r="113" spans="1:10" x14ac:dyDescent="0.25">
      <c r="A113" s="165">
        <v>109</v>
      </c>
      <c r="B113" s="208" t="s">
        <v>56</v>
      </c>
      <c r="C113" s="215">
        <v>0</v>
      </c>
      <c r="D113" s="35" t="s">
        <v>49</v>
      </c>
      <c r="E113" s="45">
        <v>6</v>
      </c>
      <c r="F113" s="163">
        <v>2</v>
      </c>
      <c r="G113" s="163">
        <v>7</v>
      </c>
      <c r="H113" s="1">
        <f t="shared" si="5"/>
        <v>0</v>
      </c>
      <c r="I113" s="1">
        <f t="shared" si="7"/>
        <v>0</v>
      </c>
      <c r="J113" s="184">
        <f t="shared" si="6"/>
        <v>0</v>
      </c>
    </row>
    <row r="114" spans="1:10" x14ac:dyDescent="0.25">
      <c r="A114" s="165">
        <v>110</v>
      </c>
      <c r="B114" s="208" t="s">
        <v>57</v>
      </c>
      <c r="C114" s="215">
        <v>0</v>
      </c>
      <c r="D114" s="35" t="s">
        <v>49</v>
      </c>
      <c r="E114" s="45">
        <v>6</v>
      </c>
      <c r="F114" s="163">
        <v>-2</v>
      </c>
      <c r="G114" s="163">
        <v>21</v>
      </c>
      <c r="H114" s="1">
        <f t="shared" si="5"/>
        <v>0</v>
      </c>
      <c r="I114" s="1">
        <f t="shared" si="7"/>
        <v>0</v>
      </c>
      <c r="J114" s="184">
        <f t="shared" si="6"/>
        <v>0</v>
      </c>
    </row>
    <row r="115" spans="1:10" x14ac:dyDescent="0.25">
      <c r="A115" s="165">
        <v>111</v>
      </c>
      <c r="B115" s="208" t="s">
        <v>106</v>
      </c>
      <c r="C115" s="215">
        <v>0</v>
      </c>
      <c r="D115" s="35" t="s">
        <v>49</v>
      </c>
      <c r="E115" s="45">
        <v>6</v>
      </c>
      <c r="F115" s="163">
        <v>5</v>
      </c>
      <c r="G115" s="163">
        <v>42</v>
      </c>
      <c r="H115" s="1">
        <f t="shared" si="5"/>
        <v>0</v>
      </c>
      <c r="I115" s="1">
        <f t="shared" si="7"/>
        <v>0</v>
      </c>
      <c r="J115" s="184">
        <f t="shared" si="6"/>
        <v>0</v>
      </c>
    </row>
    <row r="116" spans="1:10" x14ac:dyDescent="0.25">
      <c r="A116" s="165">
        <v>112</v>
      </c>
      <c r="B116" s="208" t="s">
        <v>107</v>
      </c>
      <c r="C116" s="215">
        <v>0</v>
      </c>
      <c r="D116" s="35" t="s">
        <v>49</v>
      </c>
      <c r="E116" s="45">
        <v>6</v>
      </c>
      <c r="F116" s="163">
        <v>-5</v>
      </c>
      <c r="G116" s="163">
        <v>21</v>
      </c>
      <c r="H116" s="1">
        <f t="shared" si="5"/>
        <v>0</v>
      </c>
      <c r="I116" s="1">
        <f t="shared" si="7"/>
        <v>0</v>
      </c>
      <c r="J116" s="184">
        <f t="shared" si="6"/>
        <v>0</v>
      </c>
    </row>
    <row r="117" spans="1:10" x14ac:dyDescent="0.25">
      <c r="A117" s="165">
        <v>113</v>
      </c>
      <c r="B117" s="208" t="s">
        <v>108</v>
      </c>
      <c r="C117" s="215">
        <v>0</v>
      </c>
      <c r="D117" s="35" t="s">
        <v>49</v>
      </c>
      <c r="E117" s="45">
        <v>6</v>
      </c>
      <c r="F117" s="163">
        <v>2</v>
      </c>
      <c r="G117" s="163">
        <v>21</v>
      </c>
      <c r="H117" s="1">
        <f t="shared" si="5"/>
        <v>0</v>
      </c>
      <c r="I117" s="1">
        <f t="shared" si="7"/>
        <v>0</v>
      </c>
      <c r="J117" s="184">
        <f t="shared" si="6"/>
        <v>0</v>
      </c>
    </row>
    <row r="118" spans="1:10" x14ac:dyDescent="0.25">
      <c r="A118" s="165">
        <v>114</v>
      </c>
      <c r="B118" s="208" t="s">
        <v>109</v>
      </c>
      <c r="C118" s="215">
        <v>0</v>
      </c>
      <c r="D118" s="35" t="s">
        <v>49</v>
      </c>
      <c r="E118" s="45">
        <v>6</v>
      </c>
      <c r="F118" s="163">
        <v>2</v>
      </c>
      <c r="G118" s="163">
        <v>7</v>
      </c>
      <c r="H118" s="1">
        <f t="shared" si="5"/>
        <v>0</v>
      </c>
      <c r="I118" s="1">
        <f t="shared" si="7"/>
        <v>0</v>
      </c>
      <c r="J118" s="184">
        <f t="shared" si="6"/>
        <v>0</v>
      </c>
    </row>
    <row r="119" spans="1:10" x14ac:dyDescent="0.25">
      <c r="A119" s="165">
        <v>115</v>
      </c>
      <c r="B119" s="208" t="s">
        <v>110</v>
      </c>
      <c r="C119" s="215">
        <v>0</v>
      </c>
      <c r="D119" s="35" t="s">
        <v>49</v>
      </c>
      <c r="E119" s="45">
        <v>6</v>
      </c>
      <c r="F119" s="163">
        <v>2</v>
      </c>
      <c r="G119" s="163">
        <v>14</v>
      </c>
      <c r="H119" s="1">
        <f t="shared" si="5"/>
        <v>0</v>
      </c>
      <c r="I119" s="1">
        <f t="shared" si="7"/>
        <v>0</v>
      </c>
      <c r="J119" s="184">
        <f t="shared" si="6"/>
        <v>0</v>
      </c>
    </row>
    <row r="120" spans="1:10" x14ac:dyDescent="0.25">
      <c r="A120" s="165">
        <v>116</v>
      </c>
      <c r="B120" s="208" t="s">
        <v>111</v>
      </c>
      <c r="C120" s="215">
        <v>0</v>
      </c>
      <c r="D120" s="35" t="s">
        <v>49</v>
      </c>
      <c r="E120" s="45">
        <v>9</v>
      </c>
      <c r="F120" s="163">
        <v>5</v>
      </c>
      <c r="G120" s="163">
        <v>56</v>
      </c>
      <c r="H120" s="1">
        <f t="shared" si="5"/>
        <v>0</v>
      </c>
      <c r="I120" s="1">
        <f t="shared" si="7"/>
        <v>0</v>
      </c>
      <c r="J120" s="184">
        <f t="shared" si="6"/>
        <v>0</v>
      </c>
    </row>
    <row r="121" spans="1:10" x14ac:dyDescent="0.25">
      <c r="A121" s="165">
        <v>117</v>
      </c>
      <c r="B121" s="208" t="s">
        <v>112</v>
      </c>
      <c r="C121" s="215">
        <v>0</v>
      </c>
      <c r="D121" s="35" t="s">
        <v>49</v>
      </c>
      <c r="E121" s="45">
        <v>6</v>
      </c>
      <c r="F121" s="163">
        <v>-2</v>
      </c>
      <c r="G121" s="163">
        <v>14</v>
      </c>
      <c r="H121" s="1">
        <f t="shared" si="5"/>
        <v>0</v>
      </c>
      <c r="I121" s="1">
        <f t="shared" si="7"/>
        <v>0</v>
      </c>
      <c r="J121" s="184">
        <f t="shared" si="6"/>
        <v>0</v>
      </c>
    </row>
    <row r="122" spans="1:10" x14ac:dyDescent="0.25">
      <c r="A122" s="165">
        <v>118</v>
      </c>
      <c r="B122" s="208" t="s">
        <v>113</v>
      </c>
      <c r="C122" s="215">
        <v>0</v>
      </c>
      <c r="D122" s="35" t="s">
        <v>49</v>
      </c>
      <c r="E122" s="45">
        <v>6</v>
      </c>
      <c r="F122" s="163">
        <v>5</v>
      </c>
      <c r="G122" s="163">
        <v>35</v>
      </c>
      <c r="H122" s="1">
        <f t="shared" si="5"/>
        <v>0</v>
      </c>
      <c r="I122" s="1">
        <f t="shared" si="7"/>
        <v>0</v>
      </c>
      <c r="J122" s="184">
        <f t="shared" si="6"/>
        <v>0</v>
      </c>
    </row>
    <row r="123" spans="1:10" x14ac:dyDescent="0.25">
      <c r="A123" s="202">
        <v>119</v>
      </c>
      <c r="B123" s="208" t="s">
        <v>184</v>
      </c>
      <c r="C123" s="215">
        <v>0</v>
      </c>
      <c r="D123" s="35" t="s">
        <v>49</v>
      </c>
      <c r="E123" s="45">
        <v>6</v>
      </c>
      <c r="F123" s="163">
        <v>-5</v>
      </c>
      <c r="G123" s="163">
        <v>28</v>
      </c>
      <c r="H123" s="1">
        <f t="shared" si="5"/>
        <v>0</v>
      </c>
      <c r="I123" s="1">
        <f t="shared" si="7"/>
        <v>0</v>
      </c>
      <c r="J123" s="184">
        <f t="shared" si="6"/>
        <v>0</v>
      </c>
    </row>
    <row r="124" spans="1:10" ht="15.75" thickBot="1" x14ac:dyDescent="0.3">
      <c r="A124" s="202">
        <v>120</v>
      </c>
      <c r="B124" s="209" t="s">
        <v>185</v>
      </c>
      <c r="C124" s="216">
        <v>0</v>
      </c>
      <c r="D124" s="199" t="s">
        <v>49</v>
      </c>
      <c r="E124" s="188">
        <v>6</v>
      </c>
      <c r="F124" s="189">
        <v>-5</v>
      </c>
      <c r="G124" s="189">
        <v>35</v>
      </c>
      <c r="H124" s="190">
        <f t="shared" si="5"/>
        <v>0</v>
      </c>
      <c r="I124" s="190">
        <f t="shared" si="7"/>
        <v>0</v>
      </c>
      <c r="J124" s="191">
        <f t="shared" si="6"/>
        <v>0</v>
      </c>
    </row>
    <row r="125" spans="1:10" x14ac:dyDescent="0.25">
      <c r="E125" s="75"/>
      <c r="H125" s="39"/>
    </row>
  </sheetData>
  <autoFilter ref="B1:J124"/>
  <mergeCells count="1">
    <mergeCell ref="L16:O16"/>
  </mergeCells>
  <pageMargins left="0.7" right="0.7" top="0.75" bottom="0.75" header="0.3" footer="0.3"/>
  <pageSetup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5"/>
  <sheetViews>
    <sheetView tabSelected="1" zoomScale="70" zoomScaleNormal="70" workbookViewId="0">
      <selection activeCell="K12" sqref="K12"/>
    </sheetView>
  </sheetViews>
  <sheetFormatPr baseColWidth="10" defaultColWidth="11.42578125" defaultRowHeight="15" x14ac:dyDescent="0.25"/>
  <cols>
    <col min="1" max="1" width="5.42578125" customWidth="1"/>
    <col min="2" max="2" width="13.85546875" customWidth="1"/>
    <col min="3" max="3" width="8.28515625" customWidth="1"/>
    <col min="4" max="4" width="10.7109375" customWidth="1"/>
    <col min="6" max="10" width="8.28515625" customWidth="1"/>
  </cols>
  <sheetData>
    <row r="1" spans="1:22" x14ac:dyDescent="0.25">
      <c r="B1" s="42"/>
      <c r="C1" s="42" t="s">
        <v>0</v>
      </c>
      <c r="D1" s="42" t="s">
        <v>46</v>
      </c>
      <c r="E1" s="42" t="s">
        <v>5</v>
      </c>
      <c r="F1" s="42" t="s">
        <v>3</v>
      </c>
      <c r="G1" s="42" t="s">
        <v>4</v>
      </c>
      <c r="H1" s="42" t="s">
        <v>7</v>
      </c>
      <c r="I1" s="42" t="s">
        <v>2</v>
      </c>
      <c r="J1" s="42" t="s">
        <v>6</v>
      </c>
    </row>
    <row r="2" spans="1:22" ht="15.75" thickBot="1" x14ac:dyDescent="0.3">
      <c r="B2" s="43" t="s">
        <v>163</v>
      </c>
      <c r="C2" s="42">
        <f>SUM(C3:C122)</f>
        <v>4220</v>
      </c>
      <c r="D2" s="42"/>
      <c r="E2" s="42"/>
      <c r="F2" s="42"/>
      <c r="G2" s="42"/>
      <c r="H2" s="42">
        <f>SUM(H3:H124)</f>
        <v>25260</v>
      </c>
      <c r="I2" s="42">
        <f>SUM(I3:I124)</f>
        <v>0</v>
      </c>
      <c r="J2" s="42">
        <f>SUM(J3:J124)</f>
        <v>184800</v>
      </c>
    </row>
    <row r="3" spans="1:22" x14ac:dyDescent="0.25">
      <c r="B3" s="40" t="s">
        <v>1</v>
      </c>
      <c r="C3" s="40">
        <v>4200</v>
      </c>
      <c r="D3" s="40"/>
      <c r="E3">
        <v>6</v>
      </c>
      <c r="F3" s="40"/>
      <c r="G3" s="40">
        <v>44</v>
      </c>
      <c r="H3" s="40">
        <v>25200</v>
      </c>
      <c r="I3" s="40">
        <v>0</v>
      </c>
      <c r="J3" s="40">
        <v>184800</v>
      </c>
      <c r="L3" s="105" t="s">
        <v>187</v>
      </c>
      <c r="M3" s="106" t="s">
        <v>188</v>
      </c>
      <c r="N3" s="107" t="s">
        <v>189</v>
      </c>
      <c r="P3" t="s">
        <v>161</v>
      </c>
      <c r="Q3">
        <v>2</v>
      </c>
      <c r="R3" t="s">
        <v>153</v>
      </c>
    </row>
    <row r="4" spans="1:22" ht="18" thickBot="1" x14ac:dyDescent="0.35">
      <c r="A4" t="s">
        <v>171</v>
      </c>
      <c r="B4" s="171" t="s">
        <v>155</v>
      </c>
      <c r="C4" s="167">
        <f>20</f>
        <v>20</v>
      </c>
      <c r="D4" s="171"/>
      <c r="E4" s="44">
        <v>3</v>
      </c>
      <c r="F4">
        <v>0</v>
      </c>
      <c r="G4">
        <v>0</v>
      </c>
      <c r="H4" s="171">
        <f t="shared" ref="H4:H67" si="0">C4*E4</f>
        <v>60</v>
      </c>
      <c r="I4" s="171">
        <f>C4*F4</f>
        <v>0</v>
      </c>
      <c r="J4" s="171">
        <f>C4*G4</f>
        <v>0</v>
      </c>
      <c r="K4" s="41"/>
      <c r="L4" s="108">
        <f>H2/C2</f>
        <v>5.9857819905213274</v>
      </c>
      <c r="M4" s="109">
        <f>I2/C2</f>
        <v>0</v>
      </c>
      <c r="N4" s="110">
        <f>J2/C2</f>
        <v>43.791469194312796</v>
      </c>
      <c r="P4" t="s">
        <v>162</v>
      </c>
      <c r="Q4">
        <v>4</v>
      </c>
      <c r="R4" t="s">
        <v>153</v>
      </c>
    </row>
    <row r="5" spans="1:22" x14ac:dyDescent="0.25">
      <c r="A5" s="165">
        <v>1</v>
      </c>
      <c r="B5" s="193" t="s">
        <v>8</v>
      </c>
      <c r="C5" s="214">
        <v>0</v>
      </c>
      <c r="D5" s="178" t="s">
        <v>47</v>
      </c>
      <c r="E5" s="179">
        <v>16</v>
      </c>
      <c r="F5" s="180">
        <v>5</v>
      </c>
      <c r="G5" s="180">
        <v>42</v>
      </c>
      <c r="H5" s="181">
        <f t="shared" si="0"/>
        <v>0</v>
      </c>
      <c r="I5" s="181">
        <f>C5*F5</f>
        <v>0</v>
      </c>
      <c r="J5" s="182">
        <f t="shared" ref="J5:J68" si="1">C5*G5</f>
        <v>0</v>
      </c>
      <c r="L5" s="111"/>
      <c r="M5" s="109"/>
      <c r="N5" s="112"/>
      <c r="P5" t="s">
        <v>156</v>
      </c>
      <c r="Q5">
        <v>20</v>
      </c>
      <c r="R5" t="s">
        <v>151</v>
      </c>
      <c r="T5" t="s">
        <v>159</v>
      </c>
      <c r="U5" t="s">
        <v>207</v>
      </c>
    </row>
    <row r="6" spans="1:22" x14ac:dyDescent="0.25">
      <c r="A6" s="165">
        <v>2</v>
      </c>
      <c r="B6" s="194" t="s">
        <v>9</v>
      </c>
      <c r="C6" s="215">
        <v>0</v>
      </c>
      <c r="D6" s="36" t="s">
        <v>47</v>
      </c>
      <c r="E6" s="45">
        <v>16</v>
      </c>
      <c r="F6" s="163">
        <v>-5</v>
      </c>
      <c r="G6" s="163">
        <v>42</v>
      </c>
      <c r="H6" s="1">
        <f t="shared" si="0"/>
        <v>0</v>
      </c>
      <c r="I6" s="1">
        <f t="shared" ref="I6:I69" si="2">C6*F6</f>
        <v>0</v>
      </c>
      <c r="J6" s="184">
        <f t="shared" si="1"/>
        <v>0</v>
      </c>
      <c r="L6" s="111" t="s">
        <v>190</v>
      </c>
      <c r="M6" s="109"/>
      <c r="N6" s="112" t="s">
        <v>191</v>
      </c>
      <c r="P6" t="s">
        <v>159</v>
      </c>
      <c r="Q6">
        <v>6</v>
      </c>
      <c r="R6" t="s">
        <v>152</v>
      </c>
      <c r="T6" t="s">
        <v>208</v>
      </c>
      <c r="U6" t="s">
        <v>209</v>
      </c>
    </row>
    <row r="7" spans="1:22" x14ac:dyDescent="0.25">
      <c r="A7" s="165">
        <v>3</v>
      </c>
      <c r="B7" s="194" t="s">
        <v>10</v>
      </c>
      <c r="C7" s="215">
        <v>0</v>
      </c>
      <c r="D7" s="36" t="s">
        <v>47</v>
      </c>
      <c r="E7" s="45">
        <v>16</v>
      </c>
      <c r="F7" s="163">
        <v>2</v>
      </c>
      <c r="G7" s="163">
        <v>42</v>
      </c>
      <c r="H7" s="1">
        <f t="shared" si="0"/>
        <v>0</v>
      </c>
      <c r="I7" s="1">
        <f t="shared" si="2"/>
        <v>0</v>
      </c>
      <c r="J7" s="184">
        <f t="shared" si="1"/>
        <v>0</v>
      </c>
      <c r="L7" s="111">
        <f>C2/200</f>
        <v>21.1</v>
      </c>
      <c r="M7" s="109"/>
      <c r="N7" s="112">
        <v>3</v>
      </c>
      <c r="P7" t="s">
        <v>164</v>
      </c>
      <c r="Q7">
        <v>38</v>
      </c>
      <c r="R7" t="s">
        <v>153</v>
      </c>
      <c r="T7" t="s">
        <v>210</v>
      </c>
      <c r="U7" t="s">
        <v>211</v>
      </c>
    </row>
    <row r="8" spans="1:22" ht="15.75" thickBot="1" x14ac:dyDescent="0.3">
      <c r="A8" s="165">
        <v>4</v>
      </c>
      <c r="B8" s="194" t="s">
        <v>11</v>
      </c>
      <c r="C8" s="215">
        <v>0</v>
      </c>
      <c r="D8" s="36" t="s">
        <v>47</v>
      </c>
      <c r="E8" s="45">
        <v>16</v>
      </c>
      <c r="F8" s="163">
        <v>-2</v>
      </c>
      <c r="G8" s="163">
        <v>42</v>
      </c>
      <c r="H8" s="1">
        <f t="shared" si="0"/>
        <v>0</v>
      </c>
      <c r="I8" s="1">
        <f t="shared" si="2"/>
        <v>0</v>
      </c>
      <c r="J8" s="184">
        <f t="shared" si="1"/>
        <v>0</v>
      </c>
      <c r="L8" s="234"/>
      <c r="M8" s="109"/>
      <c r="N8" s="112"/>
      <c r="P8" t="s">
        <v>165</v>
      </c>
      <c r="Q8">
        <v>44</v>
      </c>
      <c r="R8" t="s">
        <v>152</v>
      </c>
      <c r="T8" t="s">
        <v>212</v>
      </c>
      <c r="U8">
        <v>4200</v>
      </c>
    </row>
    <row r="9" spans="1:22" x14ac:dyDescent="0.25">
      <c r="A9" s="165">
        <v>5</v>
      </c>
      <c r="B9" s="194" t="s">
        <v>12</v>
      </c>
      <c r="C9" s="215">
        <v>0</v>
      </c>
      <c r="D9" s="50" t="s">
        <v>48</v>
      </c>
      <c r="E9" s="45">
        <v>16</v>
      </c>
      <c r="F9" s="163">
        <v>2</v>
      </c>
      <c r="G9" s="163">
        <v>35</v>
      </c>
      <c r="H9" s="1">
        <f t="shared" si="0"/>
        <v>0</v>
      </c>
      <c r="I9" s="1">
        <f t="shared" si="2"/>
        <v>0</v>
      </c>
      <c r="J9" s="184">
        <f t="shared" si="1"/>
        <v>0</v>
      </c>
      <c r="L9" s="235" t="s">
        <v>192</v>
      </c>
      <c r="M9" s="230" t="s">
        <v>193</v>
      </c>
      <c r="N9" s="231" t="s">
        <v>194</v>
      </c>
    </row>
    <row r="10" spans="1:22" ht="15.75" thickBot="1" x14ac:dyDescent="0.3">
      <c r="A10" s="165">
        <v>6</v>
      </c>
      <c r="B10" s="194" t="s">
        <v>13</v>
      </c>
      <c r="C10" s="215">
        <v>0</v>
      </c>
      <c r="D10" s="50" t="s">
        <v>48</v>
      </c>
      <c r="E10" s="45">
        <v>16</v>
      </c>
      <c r="F10" s="163">
        <v>-2</v>
      </c>
      <c r="G10" s="163">
        <v>35</v>
      </c>
      <c r="H10" s="1">
        <f t="shared" si="0"/>
        <v>0</v>
      </c>
      <c r="I10" s="1">
        <f t="shared" si="2"/>
        <v>0</v>
      </c>
      <c r="J10" s="184">
        <f t="shared" si="1"/>
        <v>0</v>
      </c>
      <c r="L10" s="114">
        <v>9.25</v>
      </c>
      <c r="M10" s="113">
        <f>L10-L4</f>
        <v>3.2642180094786726</v>
      </c>
      <c r="N10" s="115">
        <f>J2/C2</f>
        <v>43.791469194312796</v>
      </c>
      <c r="R10" s="233" t="s">
        <v>214</v>
      </c>
    </row>
    <row r="11" spans="1:22" x14ac:dyDescent="0.25">
      <c r="A11" s="165">
        <v>7</v>
      </c>
      <c r="B11" s="194" t="s">
        <v>14</v>
      </c>
      <c r="C11" s="215">
        <v>0</v>
      </c>
      <c r="D11" s="50" t="s">
        <v>48</v>
      </c>
      <c r="E11" s="45">
        <v>13</v>
      </c>
      <c r="F11" s="163">
        <v>-2</v>
      </c>
      <c r="G11" s="163">
        <v>35</v>
      </c>
      <c r="H11" s="1">
        <f t="shared" si="0"/>
        <v>0</v>
      </c>
      <c r="I11" s="1">
        <f t="shared" si="2"/>
        <v>0</v>
      </c>
      <c r="J11" s="184">
        <f t="shared" si="1"/>
        <v>0</v>
      </c>
      <c r="R11" s="232">
        <f>37*0.25</f>
        <v>9.25</v>
      </c>
    </row>
    <row r="12" spans="1:22" x14ac:dyDescent="0.25">
      <c r="A12" s="165">
        <v>8</v>
      </c>
      <c r="B12" s="194" t="s">
        <v>15</v>
      </c>
      <c r="C12" s="215">
        <v>0</v>
      </c>
      <c r="D12" s="50" t="s">
        <v>48</v>
      </c>
      <c r="E12" s="45">
        <v>16</v>
      </c>
      <c r="F12" s="163">
        <v>2</v>
      </c>
      <c r="G12" s="163">
        <v>35</v>
      </c>
      <c r="H12" s="1">
        <f t="shared" si="0"/>
        <v>0</v>
      </c>
      <c r="I12" s="1">
        <f t="shared" si="2"/>
        <v>0</v>
      </c>
      <c r="J12" s="184">
        <f t="shared" si="1"/>
        <v>0</v>
      </c>
      <c r="L12" t="s">
        <v>195</v>
      </c>
    </row>
    <row r="13" spans="1:22" x14ac:dyDescent="0.25">
      <c r="A13" s="165">
        <v>9</v>
      </c>
      <c r="B13" s="194" t="s">
        <v>16</v>
      </c>
      <c r="C13" s="215">
        <v>0</v>
      </c>
      <c r="D13" s="50" t="s">
        <v>48</v>
      </c>
      <c r="E13" s="45">
        <v>16</v>
      </c>
      <c r="F13" s="163">
        <v>-5</v>
      </c>
      <c r="G13" s="163">
        <v>49</v>
      </c>
      <c r="H13" s="1">
        <f t="shared" si="0"/>
        <v>0</v>
      </c>
      <c r="I13" s="1">
        <f t="shared" si="2"/>
        <v>0</v>
      </c>
      <c r="J13" s="184">
        <f t="shared" si="1"/>
        <v>0</v>
      </c>
      <c r="L13" t="s">
        <v>196</v>
      </c>
    </row>
    <row r="14" spans="1:22" x14ac:dyDescent="0.25">
      <c r="A14" s="165">
        <v>10</v>
      </c>
      <c r="B14" s="194" t="s">
        <v>17</v>
      </c>
      <c r="C14" s="215">
        <v>0</v>
      </c>
      <c r="D14" s="50" t="s">
        <v>48</v>
      </c>
      <c r="E14" s="45">
        <v>13</v>
      </c>
      <c r="F14" s="163">
        <v>5</v>
      </c>
      <c r="G14" s="163">
        <v>35</v>
      </c>
      <c r="H14" s="1">
        <f t="shared" si="0"/>
        <v>0</v>
      </c>
      <c r="I14" s="1">
        <f t="shared" si="2"/>
        <v>0</v>
      </c>
      <c r="J14" s="184">
        <f t="shared" si="1"/>
        <v>0</v>
      </c>
    </row>
    <row r="15" spans="1:22" x14ac:dyDescent="0.25">
      <c r="A15" s="165">
        <v>11</v>
      </c>
      <c r="B15" s="194" t="s">
        <v>18</v>
      </c>
      <c r="C15" s="215">
        <v>0</v>
      </c>
      <c r="D15" s="50" t="s">
        <v>48</v>
      </c>
      <c r="E15" s="45">
        <v>13</v>
      </c>
      <c r="F15" s="163">
        <v>-2</v>
      </c>
      <c r="G15" s="163">
        <v>49</v>
      </c>
      <c r="H15" s="1">
        <f t="shared" si="0"/>
        <v>0</v>
      </c>
      <c r="I15" s="1">
        <f t="shared" si="2"/>
        <v>0</v>
      </c>
      <c r="J15" s="184">
        <f t="shared" si="1"/>
        <v>0</v>
      </c>
    </row>
    <row r="16" spans="1:22" ht="19.5" thickBot="1" x14ac:dyDescent="0.35">
      <c r="A16" s="165">
        <v>12</v>
      </c>
      <c r="B16" s="194" t="s">
        <v>19</v>
      </c>
      <c r="C16" s="215">
        <v>0</v>
      </c>
      <c r="D16" s="50" t="s">
        <v>48</v>
      </c>
      <c r="E16" s="45">
        <v>16</v>
      </c>
      <c r="F16" s="163">
        <v>5</v>
      </c>
      <c r="G16" s="163">
        <v>49</v>
      </c>
      <c r="H16" s="1">
        <f t="shared" si="0"/>
        <v>0</v>
      </c>
      <c r="I16" s="1">
        <f t="shared" si="2"/>
        <v>0</v>
      </c>
      <c r="J16" s="184">
        <f t="shared" si="1"/>
        <v>0</v>
      </c>
      <c r="L16" s="245" t="s">
        <v>200</v>
      </c>
      <c r="M16" s="245"/>
      <c r="N16" s="245"/>
      <c r="O16" s="245"/>
      <c r="P16" s="73"/>
      <c r="Q16" s="73"/>
      <c r="R16" s="73"/>
      <c r="S16" s="73"/>
      <c r="T16" s="73"/>
      <c r="U16" s="73"/>
      <c r="V16" s="73"/>
    </row>
    <row r="17" spans="1:22" ht="15.75" thickBot="1" x14ac:dyDescent="0.3">
      <c r="A17" s="165">
        <v>13</v>
      </c>
      <c r="B17" s="194" t="s">
        <v>88</v>
      </c>
      <c r="C17" s="215">
        <v>0</v>
      </c>
      <c r="D17" s="50" t="s">
        <v>48</v>
      </c>
      <c r="E17" s="45">
        <v>16</v>
      </c>
      <c r="F17" s="163">
        <v>2</v>
      </c>
      <c r="G17" s="163">
        <v>49</v>
      </c>
      <c r="H17" s="1">
        <f t="shared" si="0"/>
        <v>0</v>
      </c>
      <c r="I17" s="1">
        <f t="shared" si="2"/>
        <v>0</v>
      </c>
      <c r="J17" s="184">
        <f t="shared" si="1"/>
        <v>0</v>
      </c>
      <c r="L17" s="129"/>
      <c r="M17" s="136" t="s">
        <v>59</v>
      </c>
      <c r="N17" s="130" t="s">
        <v>60</v>
      </c>
      <c r="O17" s="130" t="s">
        <v>61</v>
      </c>
      <c r="P17" s="130" t="s">
        <v>62</v>
      </c>
      <c r="Q17" s="130" t="s">
        <v>63</v>
      </c>
      <c r="R17" s="130" t="s">
        <v>71</v>
      </c>
      <c r="S17" s="130" t="s">
        <v>72</v>
      </c>
      <c r="T17" s="137" t="s">
        <v>73</v>
      </c>
      <c r="U17" s="129" t="s">
        <v>197</v>
      </c>
      <c r="V17" s="104"/>
    </row>
    <row r="18" spans="1:22" x14ac:dyDescent="0.25">
      <c r="A18" s="165">
        <v>14</v>
      </c>
      <c r="B18" s="194" t="s">
        <v>89</v>
      </c>
      <c r="C18" s="215">
        <v>0</v>
      </c>
      <c r="D18" s="50" t="s">
        <v>48</v>
      </c>
      <c r="E18" s="45">
        <v>13</v>
      </c>
      <c r="F18" s="163">
        <v>-5</v>
      </c>
      <c r="G18" s="163">
        <v>35</v>
      </c>
      <c r="H18" s="1">
        <f t="shared" si="0"/>
        <v>0</v>
      </c>
      <c r="I18" s="1">
        <f t="shared" si="2"/>
        <v>0</v>
      </c>
      <c r="J18" s="184">
        <f t="shared" si="1"/>
        <v>0</v>
      </c>
      <c r="L18" s="131">
        <v>-5</v>
      </c>
      <c r="M18" s="29">
        <f>SUMIFS($C$5:$C$124,$F$5:$F$124,$L18,$G$5:$G$124,M$23)</f>
        <v>0</v>
      </c>
      <c r="N18" s="29">
        <f t="shared" ref="N18:T18" si="3">SUMIFS($C$5:$C$124,$F$5:$F$124,$L18,$G$5:$G$124,N$23)</f>
        <v>0</v>
      </c>
      <c r="O18" s="29">
        <f t="shared" si="3"/>
        <v>0</v>
      </c>
      <c r="P18" s="29">
        <f t="shared" si="3"/>
        <v>0</v>
      </c>
      <c r="Q18" s="29">
        <f t="shared" si="3"/>
        <v>0</v>
      </c>
      <c r="R18" s="29">
        <f t="shared" si="3"/>
        <v>0</v>
      </c>
      <c r="S18" s="29">
        <f t="shared" si="3"/>
        <v>0</v>
      </c>
      <c r="T18" s="29">
        <f t="shared" si="3"/>
        <v>0</v>
      </c>
      <c r="U18" s="125">
        <f>SUM(M18:T18)</f>
        <v>0</v>
      </c>
      <c r="V18" s="104"/>
    </row>
    <row r="19" spans="1:22" x14ac:dyDescent="0.25">
      <c r="A19" s="165">
        <v>15</v>
      </c>
      <c r="B19" s="194" t="s">
        <v>90</v>
      </c>
      <c r="C19" s="215">
        <v>0</v>
      </c>
      <c r="D19" s="35" t="s">
        <v>49</v>
      </c>
      <c r="E19" s="45">
        <v>6</v>
      </c>
      <c r="F19" s="163">
        <v>2</v>
      </c>
      <c r="G19" s="163">
        <v>42</v>
      </c>
      <c r="H19" s="1">
        <f t="shared" si="0"/>
        <v>0</v>
      </c>
      <c r="I19" s="1">
        <f t="shared" si="2"/>
        <v>0</v>
      </c>
      <c r="J19" s="184">
        <f t="shared" si="1"/>
        <v>0</v>
      </c>
      <c r="L19" s="132">
        <v>-2</v>
      </c>
      <c r="M19" s="29">
        <f t="shared" ref="M19:T21" si="4">SUMIFS($C$5:$C$124,$F$5:$F$124,$L19,$G$5:$G$124,M$23)</f>
        <v>0</v>
      </c>
      <c r="N19" s="29">
        <f t="shared" si="4"/>
        <v>0</v>
      </c>
      <c r="O19" s="29">
        <f t="shared" si="4"/>
        <v>0</v>
      </c>
      <c r="P19" s="29">
        <f t="shared" si="4"/>
        <v>0</v>
      </c>
      <c r="Q19" s="29">
        <f t="shared" si="4"/>
        <v>0</v>
      </c>
      <c r="R19" s="29">
        <f t="shared" si="4"/>
        <v>0</v>
      </c>
      <c r="S19" s="29">
        <f t="shared" si="4"/>
        <v>0</v>
      </c>
      <c r="T19" s="29">
        <f t="shared" si="4"/>
        <v>0</v>
      </c>
      <c r="U19" s="126">
        <f>SUM(M19:T19)</f>
        <v>0</v>
      </c>
      <c r="V19" s="104"/>
    </row>
    <row r="20" spans="1:22" x14ac:dyDescent="0.25">
      <c r="A20" s="165">
        <v>16</v>
      </c>
      <c r="B20" s="194" t="s">
        <v>91</v>
      </c>
      <c r="C20" s="215">
        <v>0</v>
      </c>
      <c r="D20" s="35" t="s">
        <v>49</v>
      </c>
      <c r="E20" s="45">
        <v>6</v>
      </c>
      <c r="F20" s="163">
        <v>-5</v>
      </c>
      <c r="G20" s="163">
        <v>42</v>
      </c>
      <c r="H20" s="1">
        <f t="shared" si="0"/>
        <v>0</v>
      </c>
      <c r="I20" s="1">
        <f t="shared" si="2"/>
        <v>0</v>
      </c>
      <c r="J20" s="184">
        <f t="shared" si="1"/>
        <v>0</v>
      </c>
      <c r="L20" s="132">
        <v>2</v>
      </c>
      <c r="M20" s="29">
        <f t="shared" si="4"/>
        <v>0</v>
      </c>
      <c r="N20" s="29">
        <f t="shared" si="4"/>
        <v>0</v>
      </c>
      <c r="O20" s="29">
        <f t="shared" si="4"/>
        <v>0</v>
      </c>
      <c r="P20" s="29">
        <f t="shared" si="4"/>
        <v>0</v>
      </c>
      <c r="Q20" s="29">
        <f t="shared" si="4"/>
        <v>0</v>
      </c>
      <c r="R20" s="29">
        <f t="shared" si="4"/>
        <v>0</v>
      </c>
      <c r="S20" s="29">
        <f t="shared" si="4"/>
        <v>0</v>
      </c>
      <c r="T20" s="29">
        <f t="shared" si="4"/>
        <v>0</v>
      </c>
      <c r="U20" s="127">
        <f>SUM(M20:T20)</f>
        <v>0</v>
      </c>
      <c r="V20" s="104"/>
    </row>
    <row r="21" spans="1:22" ht="15.75" thickBot="1" x14ac:dyDescent="0.3">
      <c r="A21" s="165">
        <v>17</v>
      </c>
      <c r="B21" s="194" t="s">
        <v>92</v>
      </c>
      <c r="C21" s="215">
        <v>0</v>
      </c>
      <c r="D21" s="35" t="s">
        <v>49</v>
      </c>
      <c r="E21" s="45">
        <v>6</v>
      </c>
      <c r="F21" s="163">
        <v>-2</v>
      </c>
      <c r="G21" s="163">
        <v>28</v>
      </c>
      <c r="H21" s="1">
        <f t="shared" si="0"/>
        <v>0</v>
      </c>
      <c r="I21" s="1">
        <f t="shared" si="2"/>
        <v>0</v>
      </c>
      <c r="J21" s="184">
        <f t="shared" si="1"/>
        <v>0</v>
      </c>
      <c r="L21" s="133">
        <v>5</v>
      </c>
      <c r="M21" s="29">
        <f t="shared" si="4"/>
        <v>0</v>
      </c>
      <c r="N21" s="29">
        <f t="shared" si="4"/>
        <v>0</v>
      </c>
      <c r="O21" s="29">
        <f t="shared" si="4"/>
        <v>0</v>
      </c>
      <c r="P21" s="29">
        <f t="shared" si="4"/>
        <v>0</v>
      </c>
      <c r="Q21" s="29">
        <f t="shared" si="4"/>
        <v>0</v>
      </c>
      <c r="R21" s="29">
        <f t="shared" si="4"/>
        <v>0</v>
      </c>
      <c r="S21" s="29">
        <f t="shared" si="4"/>
        <v>0</v>
      </c>
      <c r="T21" s="29">
        <f t="shared" si="4"/>
        <v>0</v>
      </c>
      <c r="U21" s="128">
        <f>SUM(M21:T21)</f>
        <v>0</v>
      </c>
      <c r="V21" s="104"/>
    </row>
    <row r="22" spans="1:22" x14ac:dyDescent="0.25">
      <c r="A22" s="165">
        <v>18</v>
      </c>
      <c r="B22" s="194" t="s">
        <v>93</v>
      </c>
      <c r="C22" s="215">
        <v>0</v>
      </c>
      <c r="D22" s="35" t="s">
        <v>49</v>
      </c>
      <c r="E22" s="45">
        <v>6</v>
      </c>
      <c r="F22" s="163">
        <v>-2</v>
      </c>
      <c r="G22" s="163">
        <v>35</v>
      </c>
      <c r="H22" s="1">
        <f t="shared" si="0"/>
        <v>0</v>
      </c>
      <c r="I22" s="1">
        <f t="shared" si="2"/>
        <v>0</v>
      </c>
      <c r="J22" s="184">
        <f t="shared" si="1"/>
        <v>0</v>
      </c>
      <c r="L22" s="104"/>
      <c r="M22" s="123"/>
      <c r="N22" s="134" t="s">
        <v>198</v>
      </c>
      <c r="O22" s="134">
        <f>SUM(M18:O21)</f>
        <v>0</v>
      </c>
      <c r="P22" s="124"/>
      <c r="Q22" s="124"/>
      <c r="R22" s="124"/>
      <c r="S22" s="134" t="s">
        <v>199</v>
      </c>
      <c r="T22" s="135">
        <f>SUM(P18:T21)</f>
        <v>0</v>
      </c>
      <c r="U22" s="104"/>
      <c r="V22" s="104"/>
    </row>
    <row r="23" spans="1:22" ht="15.75" thickBot="1" x14ac:dyDescent="0.3">
      <c r="A23" s="165">
        <v>19</v>
      </c>
      <c r="B23" s="194" t="s">
        <v>94</v>
      </c>
      <c r="C23" s="215">
        <v>0</v>
      </c>
      <c r="D23" s="35" t="s">
        <v>49</v>
      </c>
      <c r="E23" s="45">
        <v>6</v>
      </c>
      <c r="F23" s="163">
        <v>2</v>
      </c>
      <c r="G23" s="163">
        <v>35</v>
      </c>
      <c r="H23" s="1">
        <f t="shared" si="0"/>
        <v>0</v>
      </c>
      <c r="I23" s="1">
        <f t="shared" si="2"/>
        <v>0</v>
      </c>
      <c r="J23" s="184">
        <f t="shared" si="1"/>
        <v>0</v>
      </c>
      <c r="L23" s="29"/>
      <c r="M23" s="120">
        <v>56</v>
      </c>
      <c r="N23" s="121">
        <v>49</v>
      </c>
      <c r="O23" s="121">
        <v>42</v>
      </c>
      <c r="P23" s="121">
        <v>35</v>
      </c>
      <c r="Q23" s="121">
        <v>28</v>
      </c>
      <c r="R23" s="121">
        <v>21</v>
      </c>
      <c r="S23" s="121">
        <v>14</v>
      </c>
      <c r="T23" s="122">
        <v>7</v>
      </c>
      <c r="U23" s="29"/>
      <c r="V23" s="29"/>
    </row>
    <row r="24" spans="1:22" x14ac:dyDescent="0.25">
      <c r="A24" s="165">
        <v>20</v>
      </c>
      <c r="B24" s="194" t="s">
        <v>95</v>
      </c>
      <c r="C24" s="215">
        <v>0</v>
      </c>
      <c r="D24" s="35" t="s">
        <v>49</v>
      </c>
      <c r="E24" s="45">
        <v>6</v>
      </c>
      <c r="F24" s="163">
        <v>-2</v>
      </c>
      <c r="G24" s="163">
        <v>42</v>
      </c>
      <c r="H24" s="1">
        <f t="shared" si="0"/>
        <v>0</v>
      </c>
      <c r="I24" s="1">
        <f t="shared" si="2"/>
        <v>0</v>
      </c>
      <c r="J24" s="184">
        <f t="shared" si="1"/>
        <v>0</v>
      </c>
    </row>
    <row r="25" spans="1:22" x14ac:dyDescent="0.25">
      <c r="A25" s="165">
        <v>21</v>
      </c>
      <c r="B25" s="194" t="s">
        <v>114</v>
      </c>
      <c r="C25" s="215">
        <v>0</v>
      </c>
      <c r="D25" s="48" t="s">
        <v>97</v>
      </c>
      <c r="E25" s="46">
        <v>6</v>
      </c>
      <c r="F25" s="163">
        <v>5</v>
      </c>
      <c r="G25" s="163">
        <v>49</v>
      </c>
      <c r="H25" s="1">
        <f t="shared" si="0"/>
        <v>0</v>
      </c>
      <c r="I25" s="1">
        <f t="shared" si="2"/>
        <v>0</v>
      </c>
      <c r="J25" s="184">
        <f t="shared" si="1"/>
        <v>0</v>
      </c>
    </row>
    <row r="26" spans="1:22" x14ac:dyDescent="0.25">
      <c r="A26" s="165">
        <v>22</v>
      </c>
      <c r="B26" s="194" t="s">
        <v>115</v>
      </c>
      <c r="C26" s="215">
        <v>0</v>
      </c>
      <c r="D26" s="48" t="s">
        <v>97</v>
      </c>
      <c r="E26" s="46">
        <v>6</v>
      </c>
      <c r="F26" s="163">
        <v>5</v>
      </c>
      <c r="G26" s="163">
        <v>7</v>
      </c>
      <c r="H26" s="1">
        <f t="shared" si="0"/>
        <v>0</v>
      </c>
      <c r="I26" s="1">
        <f t="shared" si="2"/>
        <v>0</v>
      </c>
      <c r="J26" s="184">
        <f t="shared" si="1"/>
        <v>0</v>
      </c>
    </row>
    <row r="27" spans="1:22" x14ac:dyDescent="0.25">
      <c r="A27" s="165">
        <v>23</v>
      </c>
      <c r="B27" s="194" t="s">
        <v>116</v>
      </c>
      <c r="C27" s="215">
        <v>0</v>
      </c>
      <c r="D27" s="48" t="s">
        <v>97</v>
      </c>
      <c r="E27" s="46">
        <v>6</v>
      </c>
      <c r="F27" s="163">
        <v>5</v>
      </c>
      <c r="G27" s="163">
        <v>56</v>
      </c>
      <c r="H27" s="1">
        <f t="shared" si="0"/>
        <v>0</v>
      </c>
      <c r="I27" s="1">
        <f t="shared" si="2"/>
        <v>0</v>
      </c>
      <c r="J27" s="184">
        <f t="shared" si="1"/>
        <v>0</v>
      </c>
    </row>
    <row r="28" spans="1:22" x14ac:dyDescent="0.25">
      <c r="A28" s="165">
        <v>24</v>
      </c>
      <c r="B28" s="194" t="s">
        <v>117</v>
      </c>
      <c r="C28" s="215">
        <v>0</v>
      </c>
      <c r="D28" s="48" t="s">
        <v>97</v>
      </c>
      <c r="E28" s="46">
        <v>3</v>
      </c>
      <c r="F28" s="163">
        <v>5</v>
      </c>
      <c r="G28" s="163">
        <v>56</v>
      </c>
      <c r="H28" s="1">
        <f t="shared" si="0"/>
        <v>0</v>
      </c>
      <c r="I28" s="1">
        <f t="shared" si="2"/>
        <v>0</v>
      </c>
      <c r="J28" s="184">
        <f t="shared" si="1"/>
        <v>0</v>
      </c>
    </row>
    <row r="29" spans="1:22" x14ac:dyDescent="0.25">
      <c r="A29" s="165">
        <v>25</v>
      </c>
      <c r="B29" s="194" t="s">
        <v>118</v>
      </c>
      <c r="C29" s="215">
        <v>0</v>
      </c>
      <c r="D29" s="48" t="s">
        <v>97</v>
      </c>
      <c r="E29" s="46">
        <v>6</v>
      </c>
      <c r="F29" s="163">
        <v>2</v>
      </c>
      <c r="G29" s="163">
        <v>49</v>
      </c>
      <c r="H29" s="1">
        <f t="shared" si="0"/>
        <v>0</v>
      </c>
      <c r="I29" s="1">
        <f t="shared" si="2"/>
        <v>0</v>
      </c>
      <c r="J29" s="184">
        <f t="shared" si="1"/>
        <v>0</v>
      </c>
    </row>
    <row r="30" spans="1:22" x14ac:dyDescent="0.25">
      <c r="A30" s="165">
        <v>26</v>
      </c>
      <c r="B30" s="194" t="s">
        <v>119</v>
      </c>
      <c r="C30" s="215">
        <v>0</v>
      </c>
      <c r="D30" s="48" t="s">
        <v>97</v>
      </c>
      <c r="E30" s="46">
        <v>6</v>
      </c>
      <c r="F30" s="163">
        <v>2</v>
      </c>
      <c r="G30" s="163">
        <v>49</v>
      </c>
      <c r="H30" s="1">
        <f t="shared" si="0"/>
        <v>0</v>
      </c>
      <c r="I30" s="1">
        <f t="shared" si="2"/>
        <v>0</v>
      </c>
      <c r="J30" s="184">
        <f t="shared" si="1"/>
        <v>0</v>
      </c>
    </row>
    <row r="31" spans="1:22" x14ac:dyDescent="0.25">
      <c r="A31" s="165">
        <v>27</v>
      </c>
      <c r="B31" s="194" t="s">
        <v>120</v>
      </c>
      <c r="C31" s="215">
        <v>0</v>
      </c>
      <c r="D31" s="48" t="s">
        <v>97</v>
      </c>
      <c r="E31" s="46">
        <v>6</v>
      </c>
      <c r="F31" s="163">
        <v>-2</v>
      </c>
      <c r="G31" s="163">
        <v>49</v>
      </c>
      <c r="H31" s="1">
        <f t="shared" si="0"/>
        <v>0</v>
      </c>
      <c r="I31" s="1">
        <f t="shared" si="2"/>
        <v>0</v>
      </c>
      <c r="J31" s="184">
        <f t="shared" si="1"/>
        <v>0</v>
      </c>
    </row>
    <row r="32" spans="1:22" x14ac:dyDescent="0.25">
      <c r="A32" s="165">
        <v>28</v>
      </c>
      <c r="B32" s="194" t="s">
        <v>121</v>
      </c>
      <c r="C32" s="215">
        <v>0</v>
      </c>
      <c r="D32" s="48" t="s">
        <v>97</v>
      </c>
      <c r="E32" s="46">
        <v>6</v>
      </c>
      <c r="F32" s="163">
        <v>-2</v>
      </c>
      <c r="G32" s="163">
        <v>56</v>
      </c>
      <c r="H32" s="1">
        <f t="shared" si="0"/>
        <v>0</v>
      </c>
      <c r="I32" s="1">
        <f t="shared" si="2"/>
        <v>0</v>
      </c>
      <c r="J32" s="184">
        <f t="shared" si="1"/>
        <v>0</v>
      </c>
    </row>
    <row r="33" spans="1:10" x14ac:dyDescent="0.25">
      <c r="A33" s="165">
        <v>29</v>
      </c>
      <c r="B33" s="194" t="s">
        <v>122</v>
      </c>
      <c r="C33" s="215">
        <v>0</v>
      </c>
      <c r="D33" s="48" t="s">
        <v>97</v>
      </c>
      <c r="E33" s="45">
        <v>6</v>
      </c>
      <c r="F33" s="163">
        <v>-5</v>
      </c>
      <c r="G33" s="163">
        <v>56</v>
      </c>
      <c r="H33" s="1">
        <f t="shared" si="0"/>
        <v>0</v>
      </c>
      <c r="I33" s="1">
        <f t="shared" si="2"/>
        <v>0</v>
      </c>
      <c r="J33" s="184">
        <f t="shared" si="1"/>
        <v>0</v>
      </c>
    </row>
    <row r="34" spans="1:10" x14ac:dyDescent="0.25">
      <c r="A34" s="165">
        <v>30</v>
      </c>
      <c r="B34" s="194" t="s">
        <v>123</v>
      </c>
      <c r="C34" s="215">
        <v>0</v>
      </c>
      <c r="D34" s="48" t="s">
        <v>97</v>
      </c>
      <c r="E34" s="46">
        <v>6</v>
      </c>
      <c r="F34" s="163">
        <v>-5</v>
      </c>
      <c r="G34" s="163">
        <v>49</v>
      </c>
      <c r="H34" s="1">
        <f t="shared" si="0"/>
        <v>0</v>
      </c>
      <c r="I34" s="1">
        <f t="shared" si="2"/>
        <v>0</v>
      </c>
      <c r="J34" s="184">
        <f t="shared" si="1"/>
        <v>0</v>
      </c>
    </row>
    <row r="35" spans="1:10" x14ac:dyDescent="0.25">
      <c r="A35" s="165">
        <v>31</v>
      </c>
      <c r="B35" s="194" t="s">
        <v>124</v>
      </c>
      <c r="C35" s="215">
        <v>0</v>
      </c>
      <c r="D35" s="48" t="s">
        <v>97</v>
      </c>
      <c r="E35" s="46">
        <v>6</v>
      </c>
      <c r="F35" s="163">
        <v>-5</v>
      </c>
      <c r="G35" s="163">
        <v>7</v>
      </c>
      <c r="H35" s="1">
        <f t="shared" si="0"/>
        <v>0</v>
      </c>
      <c r="I35" s="1">
        <f t="shared" si="2"/>
        <v>0</v>
      </c>
      <c r="J35" s="184">
        <f t="shared" si="1"/>
        <v>0</v>
      </c>
    </row>
    <row r="36" spans="1:10" x14ac:dyDescent="0.25">
      <c r="A36" s="165">
        <v>32</v>
      </c>
      <c r="B36" s="194" t="s">
        <v>125</v>
      </c>
      <c r="C36" s="215">
        <v>0</v>
      </c>
      <c r="D36" s="48" t="s">
        <v>97</v>
      </c>
      <c r="E36" s="46">
        <v>3</v>
      </c>
      <c r="F36" s="163">
        <v>-5</v>
      </c>
      <c r="G36" s="163">
        <v>56</v>
      </c>
      <c r="H36" s="1">
        <f t="shared" si="0"/>
        <v>0</v>
      </c>
      <c r="I36" s="1">
        <f t="shared" si="2"/>
        <v>0</v>
      </c>
      <c r="J36" s="184">
        <f t="shared" si="1"/>
        <v>0</v>
      </c>
    </row>
    <row r="37" spans="1:10" x14ac:dyDescent="0.25">
      <c r="A37" s="165">
        <v>33</v>
      </c>
      <c r="B37" s="183" t="s">
        <v>20</v>
      </c>
      <c r="C37" s="215">
        <v>0</v>
      </c>
      <c r="D37" s="49" t="s">
        <v>96</v>
      </c>
      <c r="E37" s="46">
        <v>13</v>
      </c>
      <c r="F37" s="163">
        <v>5</v>
      </c>
      <c r="G37" s="163">
        <v>7</v>
      </c>
      <c r="H37" s="1">
        <f t="shared" si="0"/>
        <v>0</v>
      </c>
      <c r="I37" s="1">
        <f t="shared" si="2"/>
        <v>0</v>
      </c>
      <c r="J37" s="184">
        <f t="shared" si="1"/>
        <v>0</v>
      </c>
    </row>
    <row r="38" spans="1:10" x14ac:dyDescent="0.25">
      <c r="A38" s="165">
        <v>34</v>
      </c>
      <c r="B38" s="183" t="s">
        <v>21</v>
      </c>
      <c r="C38" s="215">
        <v>0</v>
      </c>
      <c r="D38" s="49" t="s">
        <v>96</v>
      </c>
      <c r="E38" s="47">
        <v>13</v>
      </c>
      <c r="F38" s="163">
        <v>2</v>
      </c>
      <c r="G38" s="163">
        <v>7</v>
      </c>
      <c r="H38" s="1">
        <f t="shared" si="0"/>
        <v>0</v>
      </c>
      <c r="I38" s="1">
        <f t="shared" si="2"/>
        <v>0</v>
      </c>
      <c r="J38" s="184">
        <f t="shared" si="1"/>
        <v>0</v>
      </c>
    </row>
    <row r="39" spans="1:10" x14ac:dyDescent="0.25">
      <c r="A39" s="165">
        <v>35</v>
      </c>
      <c r="B39" s="183" t="s">
        <v>22</v>
      </c>
      <c r="C39" s="215">
        <v>0</v>
      </c>
      <c r="D39" s="49" t="s">
        <v>96</v>
      </c>
      <c r="E39" s="47">
        <v>13</v>
      </c>
      <c r="F39" s="163">
        <v>-2</v>
      </c>
      <c r="G39" s="163">
        <v>7</v>
      </c>
      <c r="H39" s="1">
        <f t="shared" si="0"/>
        <v>0</v>
      </c>
      <c r="I39" s="1">
        <f t="shared" si="2"/>
        <v>0</v>
      </c>
      <c r="J39" s="184">
        <f t="shared" si="1"/>
        <v>0</v>
      </c>
    </row>
    <row r="40" spans="1:10" x14ac:dyDescent="0.25">
      <c r="A40" s="165">
        <v>36</v>
      </c>
      <c r="B40" s="183" t="s">
        <v>23</v>
      </c>
      <c r="C40" s="215">
        <v>0</v>
      </c>
      <c r="D40" s="49" t="s">
        <v>96</v>
      </c>
      <c r="E40" s="47">
        <v>13</v>
      </c>
      <c r="F40" s="163">
        <v>-5</v>
      </c>
      <c r="G40" s="163">
        <v>7</v>
      </c>
      <c r="H40" s="1">
        <f t="shared" si="0"/>
        <v>0</v>
      </c>
      <c r="I40" s="1">
        <f t="shared" si="2"/>
        <v>0</v>
      </c>
      <c r="J40" s="184">
        <f t="shared" si="1"/>
        <v>0</v>
      </c>
    </row>
    <row r="41" spans="1:10" x14ac:dyDescent="0.25">
      <c r="A41" s="165">
        <v>37</v>
      </c>
      <c r="B41" s="183" t="s">
        <v>24</v>
      </c>
      <c r="C41" s="215">
        <v>0</v>
      </c>
      <c r="D41" s="49" t="s">
        <v>96</v>
      </c>
      <c r="E41" s="47">
        <v>13</v>
      </c>
      <c r="F41" s="163">
        <v>5</v>
      </c>
      <c r="G41" s="163">
        <v>14</v>
      </c>
      <c r="H41" s="1">
        <f t="shared" si="0"/>
        <v>0</v>
      </c>
      <c r="I41" s="1">
        <f t="shared" si="2"/>
        <v>0</v>
      </c>
      <c r="J41" s="184">
        <f t="shared" si="1"/>
        <v>0</v>
      </c>
    </row>
    <row r="42" spans="1:10" x14ac:dyDescent="0.25">
      <c r="A42" s="165">
        <v>38</v>
      </c>
      <c r="B42" s="183" t="s">
        <v>25</v>
      </c>
      <c r="C42" s="215">
        <v>0</v>
      </c>
      <c r="D42" s="49" t="s">
        <v>96</v>
      </c>
      <c r="E42" s="47">
        <v>13</v>
      </c>
      <c r="F42" s="163">
        <v>2</v>
      </c>
      <c r="G42" s="163">
        <v>14</v>
      </c>
      <c r="H42" s="1">
        <f t="shared" si="0"/>
        <v>0</v>
      </c>
      <c r="I42" s="1">
        <f t="shared" si="2"/>
        <v>0</v>
      </c>
      <c r="J42" s="184">
        <f t="shared" si="1"/>
        <v>0</v>
      </c>
    </row>
    <row r="43" spans="1:10" x14ac:dyDescent="0.25">
      <c r="A43" s="165">
        <v>39</v>
      </c>
      <c r="B43" s="183" t="s">
        <v>26</v>
      </c>
      <c r="C43" s="215">
        <v>0</v>
      </c>
      <c r="D43" s="49" t="s">
        <v>96</v>
      </c>
      <c r="E43" s="47">
        <v>13</v>
      </c>
      <c r="F43" s="163">
        <v>-2</v>
      </c>
      <c r="G43" s="163">
        <v>14</v>
      </c>
      <c r="H43" s="1">
        <f t="shared" si="0"/>
        <v>0</v>
      </c>
      <c r="I43" s="1">
        <f t="shared" si="2"/>
        <v>0</v>
      </c>
      <c r="J43" s="184">
        <f t="shared" si="1"/>
        <v>0</v>
      </c>
    </row>
    <row r="44" spans="1:10" x14ac:dyDescent="0.25">
      <c r="A44" s="165">
        <v>40</v>
      </c>
      <c r="B44" s="183" t="s">
        <v>27</v>
      </c>
      <c r="C44" s="215">
        <v>0</v>
      </c>
      <c r="D44" s="49" t="s">
        <v>96</v>
      </c>
      <c r="E44" s="47">
        <v>13</v>
      </c>
      <c r="F44" s="163">
        <v>-5</v>
      </c>
      <c r="G44" s="163">
        <v>14</v>
      </c>
      <c r="H44" s="1">
        <f t="shared" si="0"/>
        <v>0</v>
      </c>
      <c r="I44" s="1">
        <f t="shared" si="2"/>
        <v>0</v>
      </c>
      <c r="J44" s="184">
        <f t="shared" si="1"/>
        <v>0</v>
      </c>
    </row>
    <row r="45" spans="1:10" x14ac:dyDescent="0.25">
      <c r="A45" s="165">
        <v>41</v>
      </c>
      <c r="B45" s="183" t="s">
        <v>98</v>
      </c>
      <c r="C45" s="215">
        <v>0</v>
      </c>
      <c r="D45" s="35" t="s">
        <v>49</v>
      </c>
      <c r="E45" s="47">
        <v>16</v>
      </c>
      <c r="F45" s="163">
        <v>-5</v>
      </c>
      <c r="G45" s="163">
        <v>14</v>
      </c>
      <c r="H45" s="1">
        <f t="shared" si="0"/>
        <v>0</v>
      </c>
      <c r="I45" s="1">
        <f t="shared" si="2"/>
        <v>0</v>
      </c>
      <c r="J45" s="184">
        <f t="shared" si="1"/>
        <v>0</v>
      </c>
    </row>
    <row r="46" spans="1:10" x14ac:dyDescent="0.25">
      <c r="A46" s="165">
        <v>42</v>
      </c>
      <c r="B46" s="183" t="s">
        <v>99</v>
      </c>
      <c r="C46" s="215">
        <v>0</v>
      </c>
      <c r="D46" s="35" t="s">
        <v>49</v>
      </c>
      <c r="E46" s="45">
        <v>16</v>
      </c>
      <c r="F46" s="163">
        <v>-2</v>
      </c>
      <c r="G46" s="163">
        <v>14</v>
      </c>
      <c r="H46" s="1">
        <f t="shared" si="0"/>
        <v>0</v>
      </c>
      <c r="I46" s="1">
        <f t="shared" si="2"/>
        <v>0</v>
      </c>
      <c r="J46" s="184">
        <f t="shared" si="1"/>
        <v>0</v>
      </c>
    </row>
    <row r="47" spans="1:10" x14ac:dyDescent="0.25">
      <c r="A47" s="165">
        <v>43</v>
      </c>
      <c r="B47" s="183" t="s">
        <v>100</v>
      </c>
      <c r="C47" s="215">
        <v>0</v>
      </c>
      <c r="D47" s="35" t="s">
        <v>49</v>
      </c>
      <c r="E47" s="45">
        <v>16</v>
      </c>
      <c r="F47" s="163">
        <v>2</v>
      </c>
      <c r="G47" s="163">
        <v>14</v>
      </c>
      <c r="H47" s="1">
        <f t="shared" si="0"/>
        <v>0</v>
      </c>
      <c r="I47" s="1">
        <f t="shared" si="2"/>
        <v>0</v>
      </c>
      <c r="J47" s="184">
        <f t="shared" si="1"/>
        <v>0</v>
      </c>
    </row>
    <row r="48" spans="1:10" x14ac:dyDescent="0.25">
      <c r="A48" s="165">
        <v>44</v>
      </c>
      <c r="B48" s="183" t="s">
        <v>101</v>
      </c>
      <c r="C48" s="215">
        <v>0</v>
      </c>
      <c r="D48" s="35" t="s">
        <v>49</v>
      </c>
      <c r="E48" s="45">
        <v>16</v>
      </c>
      <c r="F48" s="163">
        <v>5</v>
      </c>
      <c r="G48" s="163">
        <v>14</v>
      </c>
      <c r="H48" s="1">
        <f t="shared" si="0"/>
        <v>0</v>
      </c>
      <c r="I48" s="1">
        <f t="shared" si="2"/>
        <v>0</v>
      </c>
      <c r="J48" s="184">
        <f t="shared" si="1"/>
        <v>0</v>
      </c>
    </row>
    <row r="49" spans="1:10" x14ac:dyDescent="0.25">
      <c r="A49" s="165">
        <v>45</v>
      </c>
      <c r="B49" s="183" t="s">
        <v>102</v>
      </c>
      <c r="C49" s="215">
        <v>0</v>
      </c>
      <c r="D49" s="35" t="s">
        <v>49</v>
      </c>
      <c r="E49" s="45">
        <v>16</v>
      </c>
      <c r="F49" s="163">
        <v>-5</v>
      </c>
      <c r="G49" s="163">
        <v>7</v>
      </c>
      <c r="H49" s="1">
        <f t="shared" si="0"/>
        <v>0</v>
      </c>
      <c r="I49" s="1">
        <f t="shared" si="2"/>
        <v>0</v>
      </c>
      <c r="J49" s="184">
        <f t="shared" si="1"/>
        <v>0</v>
      </c>
    </row>
    <row r="50" spans="1:10" x14ac:dyDescent="0.25">
      <c r="A50" s="165">
        <v>46</v>
      </c>
      <c r="B50" s="183" t="s">
        <v>103</v>
      </c>
      <c r="C50" s="215">
        <v>0</v>
      </c>
      <c r="D50" s="35" t="s">
        <v>49</v>
      </c>
      <c r="E50" s="45">
        <v>16</v>
      </c>
      <c r="F50" s="163">
        <v>-2</v>
      </c>
      <c r="G50" s="163">
        <v>7</v>
      </c>
      <c r="H50" s="1">
        <f t="shared" si="0"/>
        <v>0</v>
      </c>
      <c r="I50" s="1">
        <f t="shared" si="2"/>
        <v>0</v>
      </c>
      <c r="J50" s="184">
        <f t="shared" si="1"/>
        <v>0</v>
      </c>
    </row>
    <row r="51" spans="1:10" x14ac:dyDescent="0.25">
      <c r="A51" s="165">
        <v>47</v>
      </c>
      <c r="B51" s="183" t="s">
        <v>104</v>
      </c>
      <c r="C51" s="215">
        <v>0</v>
      </c>
      <c r="D51" s="35" t="s">
        <v>49</v>
      </c>
      <c r="E51" s="45">
        <v>16</v>
      </c>
      <c r="F51" s="163">
        <v>2</v>
      </c>
      <c r="G51" s="163">
        <v>7</v>
      </c>
      <c r="H51" s="1">
        <f t="shared" si="0"/>
        <v>0</v>
      </c>
      <c r="I51" s="1">
        <f t="shared" si="2"/>
        <v>0</v>
      </c>
      <c r="J51" s="184">
        <f t="shared" si="1"/>
        <v>0</v>
      </c>
    </row>
    <row r="52" spans="1:10" x14ac:dyDescent="0.25">
      <c r="A52" s="165">
        <v>48</v>
      </c>
      <c r="B52" s="183" t="s">
        <v>105</v>
      </c>
      <c r="C52" s="215">
        <v>0</v>
      </c>
      <c r="D52" s="35" t="s">
        <v>49</v>
      </c>
      <c r="E52" s="45">
        <v>16</v>
      </c>
      <c r="F52" s="163">
        <v>5</v>
      </c>
      <c r="G52" s="163">
        <v>7</v>
      </c>
      <c r="H52" s="1">
        <f t="shared" si="0"/>
        <v>0</v>
      </c>
      <c r="I52" s="1">
        <f t="shared" si="2"/>
        <v>0</v>
      </c>
      <c r="J52" s="184">
        <f t="shared" si="1"/>
        <v>0</v>
      </c>
    </row>
    <row r="53" spans="1:10" x14ac:dyDescent="0.25">
      <c r="A53" s="165">
        <v>49</v>
      </c>
      <c r="B53" s="183" t="s">
        <v>142</v>
      </c>
      <c r="C53" s="215">
        <v>0</v>
      </c>
      <c r="D53" s="36" t="s">
        <v>47</v>
      </c>
      <c r="E53" s="45">
        <v>13</v>
      </c>
      <c r="F53" s="163">
        <v>-5</v>
      </c>
      <c r="G53" s="163">
        <v>21</v>
      </c>
      <c r="H53" s="1">
        <f t="shared" si="0"/>
        <v>0</v>
      </c>
      <c r="I53" s="1">
        <f t="shared" si="2"/>
        <v>0</v>
      </c>
      <c r="J53" s="184">
        <f t="shared" si="1"/>
        <v>0</v>
      </c>
    </row>
    <row r="54" spans="1:10" x14ac:dyDescent="0.25">
      <c r="A54" s="165">
        <v>50</v>
      </c>
      <c r="B54" s="183" t="s">
        <v>143</v>
      </c>
      <c r="C54" s="215">
        <v>0</v>
      </c>
      <c r="D54" s="36" t="s">
        <v>47</v>
      </c>
      <c r="E54" s="45">
        <v>13</v>
      </c>
      <c r="F54" s="163">
        <v>-2</v>
      </c>
      <c r="G54" s="163">
        <v>21</v>
      </c>
      <c r="H54" s="1">
        <f t="shared" si="0"/>
        <v>0</v>
      </c>
      <c r="I54" s="1">
        <f t="shared" si="2"/>
        <v>0</v>
      </c>
      <c r="J54" s="184">
        <f t="shared" si="1"/>
        <v>0</v>
      </c>
    </row>
    <row r="55" spans="1:10" x14ac:dyDescent="0.25">
      <c r="A55" s="165">
        <v>51</v>
      </c>
      <c r="B55" s="183" t="s">
        <v>144</v>
      </c>
      <c r="C55" s="215">
        <v>0</v>
      </c>
      <c r="D55" s="36" t="s">
        <v>47</v>
      </c>
      <c r="E55" s="45">
        <v>13</v>
      </c>
      <c r="F55" s="163">
        <v>2</v>
      </c>
      <c r="G55" s="163">
        <v>21</v>
      </c>
      <c r="H55" s="1">
        <f t="shared" si="0"/>
        <v>0</v>
      </c>
      <c r="I55" s="1">
        <f t="shared" si="2"/>
        <v>0</v>
      </c>
      <c r="J55" s="184">
        <f t="shared" si="1"/>
        <v>0</v>
      </c>
    </row>
    <row r="56" spans="1:10" x14ac:dyDescent="0.25">
      <c r="A56" s="165">
        <v>52</v>
      </c>
      <c r="B56" s="183" t="s">
        <v>145</v>
      </c>
      <c r="C56" s="215">
        <v>0</v>
      </c>
      <c r="D56" s="36" t="s">
        <v>47</v>
      </c>
      <c r="E56" s="45">
        <v>13</v>
      </c>
      <c r="F56" s="163">
        <v>5</v>
      </c>
      <c r="G56" s="163">
        <v>21</v>
      </c>
      <c r="H56" s="1">
        <f t="shared" si="0"/>
        <v>0</v>
      </c>
      <c r="I56" s="1">
        <f t="shared" si="2"/>
        <v>0</v>
      </c>
      <c r="J56" s="184">
        <f t="shared" si="1"/>
        <v>0</v>
      </c>
    </row>
    <row r="57" spans="1:10" x14ac:dyDescent="0.25">
      <c r="A57" s="165">
        <v>53</v>
      </c>
      <c r="B57" s="183" t="s">
        <v>146</v>
      </c>
      <c r="C57" s="215">
        <v>0</v>
      </c>
      <c r="D57" s="36" t="s">
        <v>47</v>
      </c>
      <c r="E57" s="45">
        <v>13</v>
      </c>
      <c r="F57" s="163">
        <v>5</v>
      </c>
      <c r="G57" s="163">
        <v>28</v>
      </c>
      <c r="H57" s="1">
        <f t="shared" si="0"/>
        <v>0</v>
      </c>
      <c r="I57" s="1">
        <f t="shared" si="2"/>
        <v>0</v>
      </c>
      <c r="J57" s="184">
        <f t="shared" si="1"/>
        <v>0</v>
      </c>
    </row>
    <row r="58" spans="1:10" x14ac:dyDescent="0.25">
      <c r="A58" s="165">
        <v>54</v>
      </c>
      <c r="B58" s="183" t="s">
        <v>147</v>
      </c>
      <c r="C58" s="215">
        <v>0</v>
      </c>
      <c r="D58" s="36" t="s">
        <v>47</v>
      </c>
      <c r="E58" s="45">
        <v>13</v>
      </c>
      <c r="F58" s="163">
        <v>2</v>
      </c>
      <c r="G58" s="163">
        <v>28</v>
      </c>
      <c r="H58" s="1">
        <f t="shared" si="0"/>
        <v>0</v>
      </c>
      <c r="I58" s="1">
        <f t="shared" si="2"/>
        <v>0</v>
      </c>
      <c r="J58" s="184">
        <f t="shared" si="1"/>
        <v>0</v>
      </c>
    </row>
    <row r="59" spans="1:10" x14ac:dyDescent="0.25">
      <c r="A59" s="165">
        <v>55</v>
      </c>
      <c r="B59" s="183" t="s">
        <v>148</v>
      </c>
      <c r="C59" s="215">
        <v>0</v>
      </c>
      <c r="D59" s="36" t="s">
        <v>47</v>
      </c>
      <c r="E59" s="45">
        <v>13</v>
      </c>
      <c r="F59" s="163">
        <v>-2</v>
      </c>
      <c r="G59" s="163">
        <v>28</v>
      </c>
      <c r="H59" s="1">
        <f t="shared" si="0"/>
        <v>0</v>
      </c>
      <c r="I59" s="1">
        <f t="shared" si="2"/>
        <v>0</v>
      </c>
      <c r="J59" s="184">
        <f t="shared" si="1"/>
        <v>0</v>
      </c>
    </row>
    <row r="60" spans="1:10" x14ac:dyDescent="0.25">
      <c r="A60" s="165">
        <v>56</v>
      </c>
      <c r="B60" s="183" t="s">
        <v>149</v>
      </c>
      <c r="C60" s="215">
        <v>0</v>
      </c>
      <c r="D60" s="36" t="s">
        <v>47</v>
      </c>
      <c r="E60" s="45">
        <v>13</v>
      </c>
      <c r="F60" s="163">
        <v>-5</v>
      </c>
      <c r="G60" s="163">
        <v>28</v>
      </c>
      <c r="H60" s="1">
        <f t="shared" si="0"/>
        <v>0</v>
      </c>
      <c r="I60" s="1">
        <f t="shared" si="2"/>
        <v>0</v>
      </c>
      <c r="J60" s="184">
        <f t="shared" si="1"/>
        <v>0</v>
      </c>
    </row>
    <row r="61" spans="1:10" x14ac:dyDescent="0.25">
      <c r="A61" s="165">
        <v>57</v>
      </c>
      <c r="B61" s="185" t="s">
        <v>29</v>
      </c>
      <c r="C61" s="215">
        <v>0</v>
      </c>
      <c r="D61" s="36" t="s">
        <v>47</v>
      </c>
      <c r="E61" s="45">
        <v>16</v>
      </c>
      <c r="F61" s="163">
        <v>-5</v>
      </c>
      <c r="G61" s="163">
        <v>56</v>
      </c>
      <c r="H61" s="1">
        <f t="shared" si="0"/>
        <v>0</v>
      </c>
      <c r="I61" s="1">
        <f t="shared" si="2"/>
        <v>0</v>
      </c>
      <c r="J61" s="184">
        <f t="shared" si="1"/>
        <v>0</v>
      </c>
    </row>
    <row r="62" spans="1:10" x14ac:dyDescent="0.25">
      <c r="A62" s="165">
        <v>58</v>
      </c>
      <c r="B62" s="185" t="s">
        <v>28</v>
      </c>
      <c r="C62" s="215">
        <v>0</v>
      </c>
      <c r="D62" s="36" t="s">
        <v>47</v>
      </c>
      <c r="E62" s="45">
        <v>16</v>
      </c>
      <c r="F62" s="163">
        <v>-2</v>
      </c>
      <c r="G62" s="163">
        <v>56</v>
      </c>
      <c r="H62" s="1">
        <f t="shared" si="0"/>
        <v>0</v>
      </c>
      <c r="I62" s="1">
        <f t="shared" si="2"/>
        <v>0</v>
      </c>
      <c r="J62" s="184">
        <f t="shared" si="1"/>
        <v>0</v>
      </c>
    </row>
    <row r="63" spans="1:10" x14ac:dyDescent="0.25">
      <c r="A63" s="165">
        <v>59</v>
      </c>
      <c r="B63" s="185" t="s">
        <v>30</v>
      </c>
      <c r="C63" s="215">
        <v>0</v>
      </c>
      <c r="D63" s="36" t="s">
        <v>47</v>
      </c>
      <c r="E63" s="45">
        <v>16</v>
      </c>
      <c r="F63" s="163">
        <v>2</v>
      </c>
      <c r="G63" s="163">
        <v>56</v>
      </c>
      <c r="H63" s="1">
        <f t="shared" si="0"/>
        <v>0</v>
      </c>
      <c r="I63" s="1">
        <f t="shared" si="2"/>
        <v>0</v>
      </c>
      <c r="J63" s="184">
        <f t="shared" si="1"/>
        <v>0</v>
      </c>
    </row>
    <row r="64" spans="1:10" x14ac:dyDescent="0.25">
      <c r="A64" s="165">
        <v>60</v>
      </c>
      <c r="B64" s="185" t="s">
        <v>31</v>
      </c>
      <c r="C64" s="215">
        <v>0</v>
      </c>
      <c r="D64" s="36" t="s">
        <v>47</v>
      </c>
      <c r="E64" s="45">
        <v>13</v>
      </c>
      <c r="F64" s="163">
        <v>-5</v>
      </c>
      <c r="G64" s="163">
        <v>42</v>
      </c>
      <c r="H64" s="1">
        <f t="shared" si="0"/>
        <v>0</v>
      </c>
      <c r="I64" s="1">
        <f t="shared" si="2"/>
        <v>0</v>
      </c>
      <c r="J64" s="184">
        <f t="shared" si="1"/>
        <v>0</v>
      </c>
    </row>
    <row r="65" spans="1:10" x14ac:dyDescent="0.25">
      <c r="A65" s="165">
        <v>61</v>
      </c>
      <c r="B65" s="185" t="s">
        <v>32</v>
      </c>
      <c r="C65" s="215">
        <v>0</v>
      </c>
      <c r="D65" s="36" t="s">
        <v>47</v>
      </c>
      <c r="E65" s="45">
        <v>13</v>
      </c>
      <c r="F65" s="163">
        <v>5</v>
      </c>
      <c r="G65" s="163">
        <v>42</v>
      </c>
      <c r="H65" s="1">
        <f t="shared" si="0"/>
        <v>0</v>
      </c>
      <c r="I65" s="1">
        <f t="shared" si="2"/>
        <v>0</v>
      </c>
      <c r="J65" s="184">
        <f t="shared" si="1"/>
        <v>0</v>
      </c>
    </row>
    <row r="66" spans="1:10" x14ac:dyDescent="0.25">
      <c r="A66" s="165">
        <v>62</v>
      </c>
      <c r="B66" s="185" t="s">
        <v>33</v>
      </c>
      <c r="C66" s="215">
        <v>0</v>
      </c>
      <c r="D66" s="36" t="s">
        <v>47</v>
      </c>
      <c r="E66" s="45">
        <v>16</v>
      </c>
      <c r="F66" s="163">
        <v>5</v>
      </c>
      <c r="G66" s="163">
        <v>56</v>
      </c>
      <c r="H66" s="1">
        <f t="shared" si="0"/>
        <v>0</v>
      </c>
      <c r="I66" s="1">
        <f t="shared" si="2"/>
        <v>0</v>
      </c>
      <c r="J66" s="184">
        <f t="shared" si="1"/>
        <v>0</v>
      </c>
    </row>
    <row r="67" spans="1:10" x14ac:dyDescent="0.25">
      <c r="A67" s="165">
        <v>63</v>
      </c>
      <c r="B67" s="185" t="s">
        <v>34</v>
      </c>
      <c r="C67" s="215">
        <v>0</v>
      </c>
      <c r="D67" s="50" t="s">
        <v>48</v>
      </c>
      <c r="E67" s="45">
        <v>13</v>
      </c>
      <c r="F67" s="163">
        <v>-5</v>
      </c>
      <c r="G67" s="163">
        <v>49</v>
      </c>
      <c r="H67" s="1">
        <f t="shared" si="0"/>
        <v>0</v>
      </c>
      <c r="I67" s="1">
        <f t="shared" si="2"/>
        <v>0</v>
      </c>
      <c r="J67" s="184">
        <f t="shared" si="1"/>
        <v>0</v>
      </c>
    </row>
    <row r="68" spans="1:10" x14ac:dyDescent="0.25">
      <c r="A68" s="165">
        <v>64</v>
      </c>
      <c r="B68" s="185" t="s">
        <v>35</v>
      </c>
      <c r="C68" s="215">
        <v>0</v>
      </c>
      <c r="D68" s="50" t="s">
        <v>48</v>
      </c>
      <c r="E68" s="45">
        <v>13</v>
      </c>
      <c r="F68" s="163">
        <v>-2</v>
      </c>
      <c r="G68" s="163">
        <v>42</v>
      </c>
      <c r="H68" s="1">
        <f t="shared" ref="H68:H124" si="5">C68*E68</f>
        <v>0</v>
      </c>
      <c r="I68" s="1">
        <f t="shared" si="2"/>
        <v>0</v>
      </c>
      <c r="J68" s="184">
        <f t="shared" si="1"/>
        <v>0</v>
      </c>
    </row>
    <row r="69" spans="1:10" x14ac:dyDescent="0.25">
      <c r="A69" s="165">
        <v>65</v>
      </c>
      <c r="B69" s="185" t="s">
        <v>80</v>
      </c>
      <c r="C69" s="215">
        <v>0</v>
      </c>
      <c r="D69" s="50" t="s">
        <v>48</v>
      </c>
      <c r="E69" s="45">
        <v>13</v>
      </c>
      <c r="F69" s="163">
        <v>-2</v>
      </c>
      <c r="G69" s="163">
        <v>49</v>
      </c>
      <c r="H69" s="1">
        <f t="shared" si="5"/>
        <v>0</v>
      </c>
      <c r="I69" s="1">
        <f t="shared" si="2"/>
        <v>0</v>
      </c>
      <c r="J69" s="184">
        <f t="shared" ref="J69:J124" si="6">C69*G69</f>
        <v>0</v>
      </c>
    </row>
    <row r="70" spans="1:10" x14ac:dyDescent="0.25">
      <c r="A70" s="165">
        <v>66</v>
      </c>
      <c r="B70" s="185" t="s">
        <v>81</v>
      </c>
      <c r="C70" s="215">
        <v>0</v>
      </c>
      <c r="D70" s="50" t="s">
        <v>48</v>
      </c>
      <c r="E70" s="45">
        <v>13</v>
      </c>
      <c r="F70" s="163">
        <v>2</v>
      </c>
      <c r="G70" s="163">
        <v>42</v>
      </c>
      <c r="H70" s="1">
        <f t="shared" si="5"/>
        <v>0</v>
      </c>
      <c r="I70" s="1">
        <f t="shared" ref="I70:I124" si="7">C70*F70</f>
        <v>0</v>
      </c>
      <c r="J70" s="184">
        <f t="shared" si="6"/>
        <v>0</v>
      </c>
    </row>
    <row r="71" spans="1:10" x14ac:dyDescent="0.25">
      <c r="A71" s="165">
        <v>67</v>
      </c>
      <c r="B71" s="185" t="s">
        <v>82</v>
      </c>
      <c r="C71" s="215">
        <v>0</v>
      </c>
      <c r="D71" s="50" t="s">
        <v>48</v>
      </c>
      <c r="E71" s="45">
        <v>13</v>
      </c>
      <c r="F71" s="163">
        <v>5</v>
      </c>
      <c r="G71" s="163">
        <v>49</v>
      </c>
      <c r="H71" s="1">
        <f t="shared" si="5"/>
        <v>0</v>
      </c>
      <c r="I71" s="1">
        <f t="shared" si="7"/>
        <v>0</v>
      </c>
      <c r="J71" s="184">
        <f t="shared" si="6"/>
        <v>0</v>
      </c>
    </row>
    <row r="72" spans="1:10" x14ac:dyDescent="0.25">
      <c r="A72" s="165">
        <v>68</v>
      </c>
      <c r="B72" s="185" t="s">
        <v>83</v>
      </c>
      <c r="C72" s="215">
        <v>0</v>
      </c>
      <c r="D72" s="50" t="s">
        <v>48</v>
      </c>
      <c r="E72" s="45">
        <v>13</v>
      </c>
      <c r="F72" s="163">
        <v>2</v>
      </c>
      <c r="G72" s="163">
        <v>49</v>
      </c>
      <c r="H72" s="1">
        <f t="shared" si="5"/>
        <v>0</v>
      </c>
      <c r="I72" s="1">
        <f t="shared" si="7"/>
        <v>0</v>
      </c>
      <c r="J72" s="184">
        <f t="shared" si="6"/>
        <v>0</v>
      </c>
    </row>
    <row r="73" spans="1:10" x14ac:dyDescent="0.25">
      <c r="A73" s="165">
        <v>69</v>
      </c>
      <c r="B73" s="185" t="s">
        <v>84</v>
      </c>
      <c r="C73" s="215">
        <v>0</v>
      </c>
      <c r="D73" s="35" t="s">
        <v>49</v>
      </c>
      <c r="E73" s="45">
        <v>13</v>
      </c>
      <c r="F73" s="163">
        <v>-2</v>
      </c>
      <c r="G73" s="163">
        <v>56</v>
      </c>
      <c r="H73" s="1">
        <f t="shared" si="5"/>
        <v>0</v>
      </c>
      <c r="I73" s="1">
        <f t="shared" si="7"/>
        <v>0</v>
      </c>
      <c r="J73" s="184">
        <f t="shared" si="6"/>
        <v>0</v>
      </c>
    </row>
    <row r="74" spans="1:10" x14ac:dyDescent="0.25">
      <c r="A74" s="165">
        <v>70</v>
      </c>
      <c r="B74" s="185" t="s">
        <v>85</v>
      </c>
      <c r="C74" s="215">
        <v>0</v>
      </c>
      <c r="D74" s="35" t="s">
        <v>49</v>
      </c>
      <c r="E74" s="45">
        <v>13</v>
      </c>
      <c r="F74" s="163">
        <v>5</v>
      </c>
      <c r="G74" s="163">
        <v>56</v>
      </c>
      <c r="H74" s="1">
        <f t="shared" si="5"/>
        <v>0</v>
      </c>
      <c r="I74" s="1">
        <f t="shared" si="7"/>
        <v>0</v>
      </c>
      <c r="J74" s="184">
        <f t="shared" si="6"/>
        <v>0</v>
      </c>
    </row>
    <row r="75" spans="1:10" x14ac:dyDescent="0.25">
      <c r="A75" s="165">
        <v>71</v>
      </c>
      <c r="B75" s="185" t="s">
        <v>86</v>
      </c>
      <c r="C75" s="215">
        <v>0</v>
      </c>
      <c r="D75" s="35" t="s">
        <v>49</v>
      </c>
      <c r="E75" s="45">
        <v>13</v>
      </c>
      <c r="F75" s="163">
        <v>2</v>
      </c>
      <c r="G75" s="163">
        <v>56</v>
      </c>
      <c r="H75" s="1">
        <f t="shared" si="5"/>
        <v>0</v>
      </c>
      <c r="I75" s="1">
        <f t="shared" si="7"/>
        <v>0</v>
      </c>
      <c r="J75" s="184">
        <f t="shared" si="6"/>
        <v>0</v>
      </c>
    </row>
    <row r="76" spans="1:10" x14ac:dyDescent="0.25">
      <c r="A76" s="165">
        <v>72</v>
      </c>
      <c r="B76" s="185" t="s">
        <v>87</v>
      </c>
      <c r="C76" s="215">
        <v>0</v>
      </c>
      <c r="D76" s="35" t="s">
        <v>49</v>
      </c>
      <c r="E76" s="45">
        <v>13</v>
      </c>
      <c r="F76" s="163">
        <v>-5</v>
      </c>
      <c r="G76" s="163">
        <v>56</v>
      </c>
      <c r="H76" s="1">
        <f t="shared" si="5"/>
        <v>0</v>
      </c>
      <c r="I76" s="1">
        <f t="shared" si="7"/>
        <v>0</v>
      </c>
      <c r="J76" s="184">
        <f t="shared" si="6"/>
        <v>0</v>
      </c>
    </row>
    <row r="77" spans="1:10" x14ac:dyDescent="0.25">
      <c r="A77" s="165">
        <v>73</v>
      </c>
      <c r="B77" s="229" t="s">
        <v>36</v>
      </c>
      <c r="C77" s="215">
        <v>0</v>
      </c>
      <c r="D77" s="48" t="s">
        <v>97</v>
      </c>
      <c r="E77" s="45">
        <v>3</v>
      </c>
      <c r="F77" s="164">
        <v>2</v>
      </c>
      <c r="G77" s="164">
        <v>56</v>
      </c>
      <c r="H77" s="1">
        <f t="shared" si="5"/>
        <v>0</v>
      </c>
      <c r="I77" s="1">
        <f t="shared" si="7"/>
        <v>0</v>
      </c>
      <c r="J77" s="184">
        <f t="shared" si="6"/>
        <v>0</v>
      </c>
    </row>
    <row r="78" spans="1:10" x14ac:dyDescent="0.25">
      <c r="A78" s="165">
        <v>74</v>
      </c>
      <c r="B78" s="229" t="s">
        <v>37</v>
      </c>
      <c r="C78" s="215">
        <v>0</v>
      </c>
      <c r="D78" s="48" t="s">
        <v>97</v>
      </c>
      <c r="E78" s="45">
        <v>3</v>
      </c>
      <c r="F78" s="164">
        <v>-2</v>
      </c>
      <c r="G78" s="164">
        <v>56</v>
      </c>
      <c r="H78" s="1">
        <f t="shared" si="5"/>
        <v>0</v>
      </c>
      <c r="I78" s="1">
        <f t="shared" si="7"/>
        <v>0</v>
      </c>
      <c r="J78" s="184">
        <f t="shared" si="6"/>
        <v>0</v>
      </c>
    </row>
    <row r="79" spans="1:10" x14ac:dyDescent="0.25">
      <c r="A79" s="165">
        <v>75</v>
      </c>
      <c r="B79" s="229" t="s">
        <v>38</v>
      </c>
      <c r="C79" s="215">
        <v>0</v>
      </c>
      <c r="D79" s="48" t="s">
        <v>97</v>
      </c>
      <c r="E79" s="45">
        <v>3</v>
      </c>
      <c r="F79" s="164">
        <v>5</v>
      </c>
      <c r="G79" s="164">
        <v>49</v>
      </c>
      <c r="H79" s="1">
        <f t="shared" si="5"/>
        <v>0</v>
      </c>
      <c r="I79" s="1">
        <f t="shared" si="7"/>
        <v>0</v>
      </c>
      <c r="J79" s="184">
        <f t="shared" si="6"/>
        <v>0</v>
      </c>
    </row>
    <row r="80" spans="1:10" x14ac:dyDescent="0.25">
      <c r="A80" s="165">
        <v>76</v>
      </c>
      <c r="B80" s="229" t="s">
        <v>39</v>
      </c>
      <c r="C80" s="215">
        <v>0</v>
      </c>
      <c r="D80" s="48" t="s">
        <v>97</v>
      </c>
      <c r="E80" s="45">
        <v>3</v>
      </c>
      <c r="F80" s="164">
        <v>2</v>
      </c>
      <c r="G80" s="164">
        <v>49</v>
      </c>
      <c r="H80" s="1">
        <f t="shared" si="5"/>
        <v>0</v>
      </c>
      <c r="I80" s="1">
        <f t="shared" si="7"/>
        <v>0</v>
      </c>
      <c r="J80" s="184">
        <f t="shared" si="6"/>
        <v>0</v>
      </c>
    </row>
    <row r="81" spans="1:10" x14ac:dyDescent="0.25">
      <c r="A81" s="165">
        <v>77</v>
      </c>
      <c r="B81" s="229" t="s">
        <v>40</v>
      </c>
      <c r="C81" s="215">
        <v>0</v>
      </c>
      <c r="D81" s="48" t="s">
        <v>97</v>
      </c>
      <c r="E81" s="45">
        <v>3</v>
      </c>
      <c r="F81" s="164">
        <v>-2</v>
      </c>
      <c r="G81" s="164">
        <v>49</v>
      </c>
      <c r="H81" s="1">
        <f t="shared" si="5"/>
        <v>0</v>
      </c>
      <c r="I81" s="1">
        <f t="shared" si="7"/>
        <v>0</v>
      </c>
      <c r="J81" s="184">
        <f t="shared" si="6"/>
        <v>0</v>
      </c>
    </row>
    <row r="82" spans="1:10" x14ac:dyDescent="0.25">
      <c r="A82" s="165">
        <v>78</v>
      </c>
      <c r="B82" s="229" t="s">
        <v>41</v>
      </c>
      <c r="C82" s="215">
        <v>0</v>
      </c>
      <c r="D82" s="48" t="s">
        <v>97</v>
      </c>
      <c r="E82" s="45">
        <v>3</v>
      </c>
      <c r="F82" s="164">
        <v>-5</v>
      </c>
      <c r="G82" s="164">
        <v>49</v>
      </c>
      <c r="H82" s="1">
        <f t="shared" si="5"/>
        <v>0</v>
      </c>
      <c r="I82" s="1">
        <f t="shared" si="7"/>
        <v>0</v>
      </c>
      <c r="J82" s="184">
        <f t="shared" si="6"/>
        <v>0</v>
      </c>
    </row>
    <row r="83" spans="1:10" x14ac:dyDescent="0.25">
      <c r="A83" s="165">
        <v>79</v>
      </c>
      <c r="B83" s="229" t="s">
        <v>42</v>
      </c>
      <c r="C83" s="215">
        <v>0</v>
      </c>
      <c r="D83" s="48" t="s">
        <v>97</v>
      </c>
      <c r="E83" s="45">
        <v>3</v>
      </c>
      <c r="F83" s="164">
        <v>5</v>
      </c>
      <c r="G83" s="164">
        <v>42</v>
      </c>
      <c r="H83" s="1">
        <f t="shared" si="5"/>
        <v>0</v>
      </c>
      <c r="I83" s="1">
        <f t="shared" si="7"/>
        <v>0</v>
      </c>
      <c r="J83" s="184">
        <f t="shared" si="6"/>
        <v>0</v>
      </c>
    </row>
    <row r="84" spans="1:10" x14ac:dyDescent="0.25">
      <c r="A84" s="165">
        <v>80</v>
      </c>
      <c r="B84" s="229" t="s">
        <v>43</v>
      </c>
      <c r="C84" s="215">
        <v>0</v>
      </c>
      <c r="D84" s="48" t="s">
        <v>97</v>
      </c>
      <c r="E84" s="45">
        <v>3</v>
      </c>
      <c r="F84" s="164">
        <v>2</v>
      </c>
      <c r="G84" s="164">
        <v>42</v>
      </c>
      <c r="H84" s="1">
        <f t="shared" si="5"/>
        <v>0</v>
      </c>
      <c r="I84" s="1">
        <f t="shared" si="7"/>
        <v>0</v>
      </c>
      <c r="J84" s="184">
        <f t="shared" si="6"/>
        <v>0</v>
      </c>
    </row>
    <row r="85" spans="1:10" x14ac:dyDescent="0.25">
      <c r="A85" s="165">
        <v>81</v>
      </c>
      <c r="B85" s="229" t="s">
        <v>44</v>
      </c>
      <c r="C85" s="215">
        <v>0</v>
      </c>
      <c r="D85" s="48" t="s">
        <v>97</v>
      </c>
      <c r="E85" s="45">
        <v>3</v>
      </c>
      <c r="F85" s="164">
        <v>-2</v>
      </c>
      <c r="G85" s="164">
        <v>42</v>
      </c>
      <c r="H85" s="1">
        <f t="shared" si="5"/>
        <v>0</v>
      </c>
      <c r="I85" s="1">
        <f t="shared" si="7"/>
        <v>0</v>
      </c>
      <c r="J85" s="184">
        <f t="shared" si="6"/>
        <v>0</v>
      </c>
    </row>
    <row r="86" spans="1:10" x14ac:dyDescent="0.25">
      <c r="A86" s="165">
        <v>82</v>
      </c>
      <c r="B86" s="229" t="s">
        <v>45</v>
      </c>
      <c r="C86" s="215">
        <v>0</v>
      </c>
      <c r="D86" s="48" t="s">
        <v>97</v>
      </c>
      <c r="E86" s="45">
        <v>3</v>
      </c>
      <c r="F86" s="164">
        <v>-5</v>
      </c>
      <c r="G86" s="164">
        <v>42</v>
      </c>
      <c r="H86" s="1">
        <f t="shared" si="5"/>
        <v>0</v>
      </c>
      <c r="I86" s="1">
        <f t="shared" si="7"/>
        <v>0</v>
      </c>
      <c r="J86" s="184">
        <f t="shared" si="6"/>
        <v>0</v>
      </c>
    </row>
    <row r="87" spans="1:10" x14ac:dyDescent="0.25">
      <c r="A87" s="165">
        <v>83</v>
      </c>
      <c r="B87" s="229" t="s">
        <v>76</v>
      </c>
      <c r="C87" s="215">
        <v>0</v>
      </c>
      <c r="D87" s="48" t="s">
        <v>97</v>
      </c>
      <c r="E87" s="45">
        <v>3</v>
      </c>
      <c r="F87" s="164">
        <v>5</v>
      </c>
      <c r="G87" s="164">
        <v>35</v>
      </c>
      <c r="H87" s="1">
        <f t="shared" si="5"/>
        <v>0</v>
      </c>
      <c r="I87" s="1">
        <f t="shared" si="7"/>
        <v>0</v>
      </c>
      <c r="J87" s="184">
        <f t="shared" si="6"/>
        <v>0</v>
      </c>
    </row>
    <row r="88" spans="1:10" x14ac:dyDescent="0.25">
      <c r="A88" s="165">
        <v>84</v>
      </c>
      <c r="B88" s="229" t="s">
        <v>77</v>
      </c>
      <c r="C88" s="215">
        <v>0</v>
      </c>
      <c r="D88" s="48" t="s">
        <v>97</v>
      </c>
      <c r="E88" s="45">
        <v>3</v>
      </c>
      <c r="F88" s="164">
        <v>2</v>
      </c>
      <c r="G88" s="164">
        <v>35</v>
      </c>
      <c r="H88" s="1">
        <f t="shared" si="5"/>
        <v>0</v>
      </c>
      <c r="I88" s="1">
        <f t="shared" si="7"/>
        <v>0</v>
      </c>
      <c r="J88" s="184">
        <f t="shared" si="6"/>
        <v>0</v>
      </c>
    </row>
    <row r="89" spans="1:10" x14ac:dyDescent="0.25">
      <c r="A89" s="165">
        <v>85</v>
      </c>
      <c r="B89" s="229" t="s">
        <v>78</v>
      </c>
      <c r="C89" s="215">
        <v>0</v>
      </c>
      <c r="D89" s="48" t="s">
        <v>97</v>
      </c>
      <c r="E89" s="45">
        <v>3</v>
      </c>
      <c r="F89" s="164">
        <v>-2</v>
      </c>
      <c r="G89" s="164">
        <v>35</v>
      </c>
      <c r="H89" s="1">
        <f t="shared" si="5"/>
        <v>0</v>
      </c>
      <c r="I89" s="1">
        <f t="shared" si="7"/>
        <v>0</v>
      </c>
      <c r="J89" s="184">
        <f t="shared" si="6"/>
        <v>0</v>
      </c>
    </row>
    <row r="90" spans="1:10" x14ac:dyDescent="0.25">
      <c r="A90" s="165">
        <v>86</v>
      </c>
      <c r="B90" s="229" t="s">
        <v>79</v>
      </c>
      <c r="C90" s="215">
        <v>0</v>
      </c>
      <c r="D90" s="48" t="s">
        <v>97</v>
      </c>
      <c r="E90" s="45">
        <v>3</v>
      </c>
      <c r="F90" s="164">
        <v>-5</v>
      </c>
      <c r="G90" s="164">
        <v>35</v>
      </c>
      <c r="H90" s="1">
        <f t="shared" si="5"/>
        <v>0</v>
      </c>
      <c r="I90" s="1">
        <f t="shared" si="7"/>
        <v>0</v>
      </c>
      <c r="J90" s="184">
        <f t="shared" si="6"/>
        <v>0</v>
      </c>
    </row>
    <row r="91" spans="1:10" x14ac:dyDescent="0.25">
      <c r="A91" s="165">
        <v>87</v>
      </c>
      <c r="B91" s="229" t="s">
        <v>126</v>
      </c>
      <c r="C91" s="215">
        <v>0</v>
      </c>
      <c r="D91" s="48" t="s">
        <v>97</v>
      </c>
      <c r="E91" s="45">
        <v>3</v>
      </c>
      <c r="F91" s="164">
        <v>5</v>
      </c>
      <c r="G91" s="164">
        <v>28</v>
      </c>
      <c r="H91" s="1">
        <f t="shared" si="5"/>
        <v>0</v>
      </c>
      <c r="I91" s="1">
        <f t="shared" si="7"/>
        <v>0</v>
      </c>
      <c r="J91" s="184">
        <f t="shared" si="6"/>
        <v>0</v>
      </c>
    </row>
    <row r="92" spans="1:10" x14ac:dyDescent="0.25">
      <c r="A92" s="165">
        <v>88</v>
      </c>
      <c r="B92" s="229" t="s">
        <v>127</v>
      </c>
      <c r="C92" s="215">
        <v>0</v>
      </c>
      <c r="D92" s="48" t="s">
        <v>97</v>
      </c>
      <c r="E92" s="45">
        <v>3</v>
      </c>
      <c r="F92" s="164">
        <v>2</v>
      </c>
      <c r="G92" s="164">
        <v>28</v>
      </c>
      <c r="H92" s="1">
        <f t="shared" si="5"/>
        <v>0</v>
      </c>
      <c r="I92" s="1">
        <f t="shared" si="7"/>
        <v>0</v>
      </c>
      <c r="J92" s="184">
        <f t="shared" si="6"/>
        <v>0</v>
      </c>
    </row>
    <row r="93" spans="1:10" x14ac:dyDescent="0.25">
      <c r="A93" s="165">
        <v>89</v>
      </c>
      <c r="B93" s="229" t="s">
        <v>128</v>
      </c>
      <c r="C93" s="215">
        <v>0</v>
      </c>
      <c r="D93" s="48" t="s">
        <v>97</v>
      </c>
      <c r="E93" s="45">
        <v>3</v>
      </c>
      <c r="F93" s="164">
        <v>-2</v>
      </c>
      <c r="G93" s="164">
        <v>28</v>
      </c>
      <c r="H93" s="1">
        <f t="shared" si="5"/>
        <v>0</v>
      </c>
      <c r="I93" s="1">
        <f t="shared" si="7"/>
        <v>0</v>
      </c>
      <c r="J93" s="184">
        <f t="shared" si="6"/>
        <v>0</v>
      </c>
    </row>
    <row r="94" spans="1:10" x14ac:dyDescent="0.25">
      <c r="A94" s="165">
        <v>90</v>
      </c>
      <c r="B94" s="229" t="s">
        <v>129</v>
      </c>
      <c r="C94" s="215">
        <v>0</v>
      </c>
      <c r="D94" s="48" t="s">
        <v>97</v>
      </c>
      <c r="E94" s="45">
        <v>3</v>
      </c>
      <c r="F94" s="164">
        <v>-5</v>
      </c>
      <c r="G94" s="164">
        <v>28</v>
      </c>
      <c r="H94" s="1">
        <f t="shared" si="5"/>
        <v>0</v>
      </c>
      <c r="I94" s="1">
        <f t="shared" si="7"/>
        <v>0</v>
      </c>
      <c r="J94" s="184">
        <f t="shared" si="6"/>
        <v>0</v>
      </c>
    </row>
    <row r="95" spans="1:10" x14ac:dyDescent="0.25">
      <c r="A95" s="165">
        <v>91</v>
      </c>
      <c r="B95" s="229" t="s">
        <v>130</v>
      </c>
      <c r="C95" s="215">
        <v>0</v>
      </c>
      <c r="D95" s="48" t="s">
        <v>97</v>
      </c>
      <c r="E95" s="45">
        <v>3</v>
      </c>
      <c r="F95" s="164">
        <v>5</v>
      </c>
      <c r="G95" s="164">
        <v>21</v>
      </c>
      <c r="H95" s="1">
        <f t="shared" si="5"/>
        <v>0</v>
      </c>
      <c r="I95" s="1">
        <f t="shared" si="7"/>
        <v>0</v>
      </c>
      <c r="J95" s="184">
        <f t="shared" si="6"/>
        <v>0</v>
      </c>
    </row>
    <row r="96" spans="1:10" x14ac:dyDescent="0.25">
      <c r="A96" s="165">
        <v>92</v>
      </c>
      <c r="B96" s="229" t="s">
        <v>131</v>
      </c>
      <c r="C96" s="215">
        <v>0</v>
      </c>
      <c r="D96" s="48" t="s">
        <v>97</v>
      </c>
      <c r="E96" s="45">
        <v>3</v>
      </c>
      <c r="F96" s="164">
        <v>2</v>
      </c>
      <c r="G96" s="164">
        <v>21</v>
      </c>
      <c r="H96" s="1">
        <f t="shared" si="5"/>
        <v>0</v>
      </c>
      <c r="I96" s="1">
        <f t="shared" si="7"/>
        <v>0</v>
      </c>
      <c r="J96" s="184">
        <f t="shared" si="6"/>
        <v>0</v>
      </c>
    </row>
    <row r="97" spans="1:10" x14ac:dyDescent="0.25">
      <c r="A97" s="165">
        <v>93</v>
      </c>
      <c r="B97" s="229" t="s">
        <v>132</v>
      </c>
      <c r="C97" s="215">
        <v>0</v>
      </c>
      <c r="D97" s="48" t="s">
        <v>97</v>
      </c>
      <c r="E97" s="45">
        <v>3</v>
      </c>
      <c r="F97" s="164">
        <v>-2</v>
      </c>
      <c r="G97" s="164">
        <v>21</v>
      </c>
      <c r="H97" s="1">
        <f t="shared" si="5"/>
        <v>0</v>
      </c>
      <c r="I97" s="1">
        <f t="shared" si="7"/>
        <v>0</v>
      </c>
      <c r="J97" s="184">
        <f t="shared" si="6"/>
        <v>0</v>
      </c>
    </row>
    <row r="98" spans="1:10" x14ac:dyDescent="0.25">
      <c r="A98" s="165">
        <v>94</v>
      </c>
      <c r="B98" s="229" t="s">
        <v>133</v>
      </c>
      <c r="C98" s="215">
        <v>0</v>
      </c>
      <c r="D98" s="48" t="s">
        <v>97</v>
      </c>
      <c r="E98" s="45">
        <v>3</v>
      </c>
      <c r="F98" s="164">
        <v>-5</v>
      </c>
      <c r="G98" s="164">
        <v>21</v>
      </c>
      <c r="H98" s="1">
        <f t="shared" si="5"/>
        <v>0</v>
      </c>
      <c r="I98" s="1">
        <f t="shared" si="7"/>
        <v>0</v>
      </c>
      <c r="J98" s="184">
        <f t="shared" si="6"/>
        <v>0</v>
      </c>
    </row>
    <row r="99" spans="1:10" x14ac:dyDescent="0.25">
      <c r="A99" s="165">
        <v>95</v>
      </c>
      <c r="B99" s="229" t="s">
        <v>134</v>
      </c>
      <c r="C99" s="215">
        <v>0</v>
      </c>
      <c r="D99" s="48" t="s">
        <v>97</v>
      </c>
      <c r="E99" s="45">
        <v>3</v>
      </c>
      <c r="F99" s="164">
        <v>5</v>
      </c>
      <c r="G99" s="164">
        <v>14</v>
      </c>
      <c r="H99" s="1">
        <f t="shared" si="5"/>
        <v>0</v>
      </c>
      <c r="I99" s="1">
        <f t="shared" si="7"/>
        <v>0</v>
      </c>
      <c r="J99" s="184">
        <f t="shared" si="6"/>
        <v>0</v>
      </c>
    </row>
    <row r="100" spans="1:10" x14ac:dyDescent="0.25">
      <c r="A100" s="165">
        <v>96</v>
      </c>
      <c r="B100" s="229" t="s">
        <v>135</v>
      </c>
      <c r="C100" s="215">
        <v>0</v>
      </c>
      <c r="D100" s="48" t="s">
        <v>97</v>
      </c>
      <c r="E100" s="45">
        <v>3</v>
      </c>
      <c r="F100" s="164">
        <v>2</v>
      </c>
      <c r="G100" s="164">
        <v>14</v>
      </c>
      <c r="H100" s="1">
        <f t="shared" si="5"/>
        <v>0</v>
      </c>
      <c r="I100" s="1">
        <f t="shared" si="7"/>
        <v>0</v>
      </c>
      <c r="J100" s="184">
        <f t="shared" si="6"/>
        <v>0</v>
      </c>
    </row>
    <row r="101" spans="1:10" x14ac:dyDescent="0.25">
      <c r="A101" s="165">
        <v>97</v>
      </c>
      <c r="B101" s="229" t="s">
        <v>136</v>
      </c>
      <c r="C101" s="215">
        <v>0</v>
      </c>
      <c r="D101" s="48" t="s">
        <v>97</v>
      </c>
      <c r="E101" s="45">
        <v>3</v>
      </c>
      <c r="F101" s="164">
        <v>-2</v>
      </c>
      <c r="G101" s="164">
        <v>14</v>
      </c>
      <c r="H101" s="1">
        <f t="shared" si="5"/>
        <v>0</v>
      </c>
      <c r="I101" s="1">
        <f t="shared" si="7"/>
        <v>0</v>
      </c>
      <c r="J101" s="184">
        <f t="shared" si="6"/>
        <v>0</v>
      </c>
    </row>
    <row r="102" spans="1:10" x14ac:dyDescent="0.25">
      <c r="A102" s="165">
        <v>98</v>
      </c>
      <c r="B102" s="229" t="s">
        <v>137</v>
      </c>
      <c r="C102" s="215">
        <v>0</v>
      </c>
      <c r="D102" s="48" t="s">
        <v>97</v>
      </c>
      <c r="E102" s="45">
        <v>3</v>
      </c>
      <c r="F102" s="164">
        <v>-5</v>
      </c>
      <c r="G102" s="164">
        <v>14</v>
      </c>
      <c r="H102" s="1">
        <f t="shared" si="5"/>
        <v>0</v>
      </c>
      <c r="I102" s="1">
        <f t="shared" si="7"/>
        <v>0</v>
      </c>
      <c r="J102" s="184">
        <f t="shared" si="6"/>
        <v>0</v>
      </c>
    </row>
    <row r="103" spans="1:10" x14ac:dyDescent="0.25">
      <c r="A103" s="165">
        <v>99</v>
      </c>
      <c r="B103" s="229" t="s">
        <v>138</v>
      </c>
      <c r="C103" s="215">
        <v>0</v>
      </c>
      <c r="D103" s="48" t="s">
        <v>97</v>
      </c>
      <c r="E103" s="45">
        <v>3</v>
      </c>
      <c r="F103" s="164">
        <v>5</v>
      </c>
      <c r="G103" s="164">
        <v>7</v>
      </c>
      <c r="H103" s="1">
        <f t="shared" si="5"/>
        <v>0</v>
      </c>
      <c r="I103" s="1">
        <f t="shared" si="7"/>
        <v>0</v>
      </c>
      <c r="J103" s="184">
        <f t="shared" si="6"/>
        <v>0</v>
      </c>
    </row>
    <row r="104" spans="1:10" x14ac:dyDescent="0.25">
      <c r="A104" s="165">
        <v>100</v>
      </c>
      <c r="B104" s="229" t="s">
        <v>139</v>
      </c>
      <c r="C104" s="215">
        <v>0</v>
      </c>
      <c r="D104" s="48" t="s">
        <v>97</v>
      </c>
      <c r="E104" s="45">
        <v>3</v>
      </c>
      <c r="F104" s="164">
        <v>2</v>
      </c>
      <c r="G104" s="164">
        <v>7</v>
      </c>
      <c r="H104" s="1">
        <f t="shared" si="5"/>
        <v>0</v>
      </c>
      <c r="I104" s="1">
        <f t="shared" si="7"/>
        <v>0</v>
      </c>
      <c r="J104" s="184">
        <f t="shared" si="6"/>
        <v>0</v>
      </c>
    </row>
    <row r="105" spans="1:10" x14ac:dyDescent="0.25">
      <c r="A105" s="165">
        <v>101</v>
      </c>
      <c r="B105" s="229" t="s">
        <v>140</v>
      </c>
      <c r="C105" s="215">
        <v>0</v>
      </c>
      <c r="D105" s="48" t="s">
        <v>97</v>
      </c>
      <c r="E105" s="45">
        <v>3</v>
      </c>
      <c r="F105" s="164">
        <v>-2</v>
      </c>
      <c r="G105" s="164">
        <v>7</v>
      </c>
      <c r="H105" s="1">
        <f t="shared" si="5"/>
        <v>0</v>
      </c>
      <c r="I105" s="1">
        <f t="shared" si="7"/>
        <v>0</v>
      </c>
      <c r="J105" s="184">
        <f t="shared" si="6"/>
        <v>0</v>
      </c>
    </row>
    <row r="106" spans="1:10" x14ac:dyDescent="0.25">
      <c r="A106" s="165">
        <v>102</v>
      </c>
      <c r="B106" s="229" t="s">
        <v>141</v>
      </c>
      <c r="C106" s="215">
        <v>0</v>
      </c>
      <c r="D106" s="48" t="s">
        <v>97</v>
      </c>
      <c r="E106" s="45">
        <v>3</v>
      </c>
      <c r="F106" s="164">
        <v>-5</v>
      </c>
      <c r="G106" s="164">
        <v>7</v>
      </c>
      <c r="H106" s="1">
        <f t="shared" si="5"/>
        <v>0</v>
      </c>
      <c r="I106" s="1">
        <f t="shared" si="7"/>
        <v>0</v>
      </c>
      <c r="J106" s="184">
        <f t="shared" si="6"/>
        <v>0</v>
      </c>
    </row>
    <row r="107" spans="1:10" x14ac:dyDescent="0.25">
      <c r="A107" s="165">
        <v>103</v>
      </c>
      <c r="B107" s="208" t="s">
        <v>50</v>
      </c>
      <c r="C107" s="215">
        <v>0</v>
      </c>
      <c r="D107" s="35" t="s">
        <v>49</v>
      </c>
      <c r="E107" s="45">
        <v>9</v>
      </c>
      <c r="F107" s="163">
        <v>-2</v>
      </c>
      <c r="G107" s="163">
        <v>28</v>
      </c>
      <c r="H107" s="1">
        <f t="shared" si="5"/>
        <v>0</v>
      </c>
      <c r="I107" s="1">
        <f t="shared" si="7"/>
        <v>0</v>
      </c>
      <c r="J107" s="184">
        <f t="shared" si="6"/>
        <v>0</v>
      </c>
    </row>
    <row r="108" spans="1:10" x14ac:dyDescent="0.25">
      <c r="A108" s="165">
        <v>104</v>
      </c>
      <c r="B108" s="208" t="s">
        <v>51</v>
      </c>
      <c r="C108" s="215">
        <v>0</v>
      </c>
      <c r="D108" s="35" t="s">
        <v>49</v>
      </c>
      <c r="E108" s="45">
        <v>6</v>
      </c>
      <c r="F108" s="163">
        <v>-5</v>
      </c>
      <c r="G108" s="163">
        <v>14</v>
      </c>
      <c r="H108" s="1">
        <f t="shared" si="5"/>
        <v>0</v>
      </c>
      <c r="I108" s="1">
        <f t="shared" si="7"/>
        <v>0</v>
      </c>
      <c r="J108" s="184">
        <f t="shared" si="6"/>
        <v>0</v>
      </c>
    </row>
    <row r="109" spans="1:10" x14ac:dyDescent="0.25">
      <c r="A109" s="165">
        <v>105</v>
      </c>
      <c r="B109" s="208" t="s">
        <v>52</v>
      </c>
      <c r="C109" s="215">
        <v>0</v>
      </c>
      <c r="D109" s="35" t="s">
        <v>49</v>
      </c>
      <c r="E109" s="45">
        <v>6</v>
      </c>
      <c r="F109" s="163">
        <v>2</v>
      </c>
      <c r="G109" s="163">
        <v>14</v>
      </c>
      <c r="H109" s="1">
        <f t="shared" si="5"/>
        <v>0</v>
      </c>
      <c r="I109" s="1">
        <f t="shared" si="7"/>
        <v>0</v>
      </c>
      <c r="J109" s="184">
        <f t="shared" si="6"/>
        <v>0</v>
      </c>
    </row>
    <row r="110" spans="1:10" x14ac:dyDescent="0.25">
      <c r="A110" s="165">
        <v>106</v>
      </c>
      <c r="B110" s="208" t="s">
        <v>53</v>
      </c>
      <c r="C110" s="215">
        <v>0</v>
      </c>
      <c r="D110" s="35" t="s">
        <v>49</v>
      </c>
      <c r="E110" s="45">
        <v>6</v>
      </c>
      <c r="F110" s="163">
        <v>5</v>
      </c>
      <c r="G110" s="163">
        <v>21</v>
      </c>
      <c r="H110" s="1">
        <f t="shared" si="5"/>
        <v>0</v>
      </c>
      <c r="I110" s="1">
        <f t="shared" si="7"/>
        <v>0</v>
      </c>
      <c r="J110" s="184">
        <f t="shared" si="6"/>
        <v>0</v>
      </c>
    </row>
    <row r="111" spans="1:10" x14ac:dyDescent="0.25">
      <c r="A111" s="165">
        <v>107</v>
      </c>
      <c r="B111" s="208" t="s">
        <v>54</v>
      </c>
      <c r="C111" s="215">
        <v>0</v>
      </c>
      <c r="D111" s="35" t="s">
        <v>49</v>
      </c>
      <c r="E111" s="45">
        <v>6</v>
      </c>
      <c r="F111" s="163">
        <v>5</v>
      </c>
      <c r="G111" s="163">
        <v>28</v>
      </c>
      <c r="H111" s="1">
        <f t="shared" si="5"/>
        <v>0</v>
      </c>
      <c r="I111" s="1">
        <f t="shared" si="7"/>
        <v>0</v>
      </c>
      <c r="J111" s="184">
        <f t="shared" si="6"/>
        <v>0</v>
      </c>
    </row>
    <row r="112" spans="1:10" x14ac:dyDescent="0.25">
      <c r="A112" s="165">
        <v>108</v>
      </c>
      <c r="B112" s="208" t="s">
        <v>55</v>
      </c>
      <c r="C112" s="215">
        <v>0</v>
      </c>
      <c r="D112" s="35" t="s">
        <v>49</v>
      </c>
      <c r="E112" s="45">
        <v>9</v>
      </c>
      <c r="F112" s="163">
        <v>-2</v>
      </c>
      <c r="G112" s="163">
        <v>56</v>
      </c>
      <c r="H112" s="1">
        <f t="shared" si="5"/>
        <v>0</v>
      </c>
      <c r="I112" s="1">
        <f t="shared" si="7"/>
        <v>0</v>
      </c>
      <c r="J112" s="184">
        <f t="shared" si="6"/>
        <v>0</v>
      </c>
    </row>
    <row r="113" spans="1:10" x14ac:dyDescent="0.25">
      <c r="A113" s="165">
        <v>109</v>
      </c>
      <c r="B113" s="208" t="s">
        <v>56</v>
      </c>
      <c r="C113" s="215">
        <v>0</v>
      </c>
      <c r="D113" s="35" t="s">
        <v>49</v>
      </c>
      <c r="E113" s="45">
        <v>6</v>
      </c>
      <c r="F113" s="163">
        <v>2</v>
      </c>
      <c r="G113" s="163">
        <v>7</v>
      </c>
      <c r="H113" s="1">
        <f t="shared" si="5"/>
        <v>0</v>
      </c>
      <c r="I113" s="1">
        <f t="shared" si="7"/>
        <v>0</v>
      </c>
      <c r="J113" s="184">
        <f t="shared" si="6"/>
        <v>0</v>
      </c>
    </row>
    <row r="114" spans="1:10" x14ac:dyDescent="0.25">
      <c r="A114" s="165">
        <v>110</v>
      </c>
      <c r="B114" s="208" t="s">
        <v>57</v>
      </c>
      <c r="C114" s="215">
        <v>0</v>
      </c>
      <c r="D114" s="35" t="s">
        <v>49</v>
      </c>
      <c r="E114" s="45">
        <v>6</v>
      </c>
      <c r="F114" s="163">
        <v>-2</v>
      </c>
      <c r="G114" s="163">
        <v>21</v>
      </c>
      <c r="H114" s="1">
        <f t="shared" si="5"/>
        <v>0</v>
      </c>
      <c r="I114" s="1">
        <f t="shared" si="7"/>
        <v>0</v>
      </c>
      <c r="J114" s="184">
        <f t="shared" si="6"/>
        <v>0</v>
      </c>
    </row>
    <row r="115" spans="1:10" x14ac:dyDescent="0.25">
      <c r="A115" s="165">
        <v>111</v>
      </c>
      <c r="B115" s="208" t="s">
        <v>106</v>
      </c>
      <c r="C115" s="215">
        <v>0</v>
      </c>
      <c r="D115" s="35" t="s">
        <v>49</v>
      </c>
      <c r="E115" s="45">
        <v>6</v>
      </c>
      <c r="F115" s="163">
        <v>5</v>
      </c>
      <c r="G115" s="163">
        <v>42</v>
      </c>
      <c r="H115" s="1">
        <f t="shared" si="5"/>
        <v>0</v>
      </c>
      <c r="I115" s="1">
        <f t="shared" si="7"/>
        <v>0</v>
      </c>
      <c r="J115" s="184">
        <f t="shared" si="6"/>
        <v>0</v>
      </c>
    </row>
    <row r="116" spans="1:10" x14ac:dyDescent="0.25">
      <c r="A116" s="165">
        <v>112</v>
      </c>
      <c r="B116" s="208" t="s">
        <v>107</v>
      </c>
      <c r="C116" s="215">
        <v>0</v>
      </c>
      <c r="D116" s="35" t="s">
        <v>49</v>
      </c>
      <c r="E116" s="45">
        <v>6</v>
      </c>
      <c r="F116" s="163">
        <v>-5</v>
      </c>
      <c r="G116" s="163">
        <v>21</v>
      </c>
      <c r="H116" s="1">
        <f t="shared" si="5"/>
        <v>0</v>
      </c>
      <c r="I116" s="1">
        <f t="shared" si="7"/>
        <v>0</v>
      </c>
      <c r="J116" s="184">
        <f t="shared" si="6"/>
        <v>0</v>
      </c>
    </row>
    <row r="117" spans="1:10" x14ac:dyDescent="0.25">
      <c r="A117" s="165">
        <v>113</v>
      </c>
      <c r="B117" s="208" t="s">
        <v>108</v>
      </c>
      <c r="C117" s="215">
        <v>0</v>
      </c>
      <c r="D117" s="35" t="s">
        <v>49</v>
      </c>
      <c r="E117" s="45">
        <v>6</v>
      </c>
      <c r="F117" s="163">
        <v>2</v>
      </c>
      <c r="G117" s="163">
        <v>21</v>
      </c>
      <c r="H117" s="1">
        <f t="shared" si="5"/>
        <v>0</v>
      </c>
      <c r="I117" s="1">
        <f t="shared" si="7"/>
        <v>0</v>
      </c>
      <c r="J117" s="184">
        <f t="shared" si="6"/>
        <v>0</v>
      </c>
    </row>
    <row r="118" spans="1:10" x14ac:dyDescent="0.25">
      <c r="A118" s="165">
        <v>114</v>
      </c>
      <c r="B118" s="208" t="s">
        <v>109</v>
      </c>
      <c r="C118" s="215">
        <v>0</v>
      </c>
      <c r="D118" s="35" t="s">
        <v>49</v>
      </c>
      <c r="E118" s="45">
        <v>6</v>
      </c>
      <c r="F118" s="163">
        <v>2</v>
      </c>
      <c r="G118" s="163">
        <v>7</v>
      </c>
      <c r="H118" s="1">
        <f t="shared" si="5"/>
        <v>0</v>
      </c>
      <c r="I118" s="1">
        <f t="shared" si="7"/>
        <v>0</v>
      </c>
      <c r="J118" s="184">
        <f t="shared" si="6"/>
        <v>0</v>
      </c>
    </row>
    <row r="119" spans="1:10" x14ac:dyDescent="0.25">
      <c r="A119" s="165">
        <v>115</v>
      </c>
      <c r="B119" s="208" t="s">
        <v>110</v>
      </c>
      <c r="C119" s="215">
        <v>0</v>
      </c>
      <c r="D119" s="35" t="s">
        <v>49</v>
      </c>
      <c r="E119" s="45">
        <v>6</v>
      </c>
      <c r="F119" s="163">
        <v>2</v>
      </c>
      <c r="G119" s="163">
        <v>14</v>
      </c>
      <c r="H119" s="1">
        <f t="shared" si="5"/>
        <v>0</v>
      </c>
      <c r="I119" s="1">
        <f t="shared" si="7"/>
        <v>0</v>
      </c>
      <c r="J119" s="184">
        <f t="shared" si="6"/>
        <v>0</v>
      </c>
    </row>
    <row r="120" spans="1:10" x14ac:dyDescent="0.25">
      <c r="A120" s="165">
        <v>116</v>
      </c>
      <c r="B120" s="208" t="s">
        <v>111</v>
      </c>
      <c r="C120" s="215">
        <v>0</v>
      </c>
      <c r="D120" s="35" t="s">
        <v>49</v>
      </c>
      <c r="E120" s="45">
        <v>9</v>
      </c>
      <c r="F120" s="163">
        <v>5</v>
      </c>
      <c r="G120" s="163">
        <v>56</v>
      </c>
      <c r="H120" s="1">
        <f t="shared" si="5"/>
        <v>0</v>
      </c>
      <c r="I120" s="1">
        <f t="shared" si="7"/>
        <v>0</v>
      </c>
      <c r="J120" s="184">
        <f t="shared" si="6"/>
        <v>0</v>
      </c>
    </row>
    <row r="121" spans="1:10" x14ac:dyDescent="0.25">
      <c r="A121" s="165">
        <v>117</v>
      </c>
      <c r="B121" s="208" t="s">
        <v>112</v>
      </c>
      <c r="C121" s="215">
        <v>0</v>
      </c>
      <c r="D121" s="35" t="s">
        <v>49</v>
      </c>
      <c r="E121" s="45">
        <v>6</v>
      </c>
      <c r="F121" s="163">
        <v>-2</v>
      </c>
      <c r="G121" s="163">
        <v>14</v>
      </c>
      <c r="H121" s="1">
        <f t="shared" si="5"/>
        <v>0</v>
      </c>
      <c r="I121" s="1">
        <f t="shared" si="7"/>
        <v>0</v>
      </c>
      <c r="J121" s="184">
        <f t="shared" si="6"/>
        <v>0</v>
      </c>
    </row>
    <row r="122" spans="1:10" x14ac:dyDescent="0.25">
      <c r="A122" s="165">
        <v>118</v>
      </c>
      <c r="B122" s="208" t="s">
        <v>113</v>
      </c>
      <c r="C122" s="215">
        <v>0</v>
      </c>
      <c r="D122" s="35" t="s">
        <v>49</v>
      </c>
      <c r="E122" s="45">
        <v>6</v>
      </c>
      <c r="F122" s="163">
        <v>5</v>
      </c>
      <c r="G122" s="163">
        <v>35</v>
      </c>
      <c r="H122" s="1">
        <f t="shared" si="5"/>
        <v>0</v>
      </c>
      <c r="I122" s="1">
        <f t="shared" si="7"/>
        <v>0</v>
      </c>
      <c r="J122" s="184">
        <f t="shared" si="6"/>
        <v>0</v>
      </c>
    </row>
    <row r="123" spans="1:10" x14ac:dyDescent="0.25">
      <c r="A123" s="202">
        <v>119</v>
      </c>
      <c r="B123" s="208" t="s">
        <v>184</v>
      </c>
      <c r="C123" s="215">
        <v>0</v>
      </c>
      <c r="D123" s="35" t="s">
        <v>49</v>
      </c>
      <c r="E123" s="45">
        <v>6</v>
      </c>
      <c r="F123" s="163">
        <v>-5</v>
      </c>
      <c r="G123" s="163">
        <v>28</v>
      </c>
      <c r="H123" s="1">
        <f t="shared" si="5"/>
        <v>0</v>
      </c>
      <c r="I123" s="1">
        <f t="shared" si="7"/>
        <v>0</v>
      </c>
      <c r="J123" s="184">
        <f t="shared" si="6"/>
        <v>0</v>
      </c>
    </row>
    <row r="124" spans="1:10" ht="15.75" thickBot="1" x14ac:dyDescent="0.3">
      <c r="A124" s="202">
        <v>120</v>
      </c>
      <c r="B124" s="209" t="s">
        <v>185</v>
      </c>
      <c r="C124" s="216">
        <v>0</v>
      </c>
      <c r="D124" s="199" t="s">
        <v>49</v>
      </c>
      <c r="E124" s="188">
        <v>6</v>
      </c>
      <c r="F124" s="189">
        <v>-5</v>
      </c>
      <c r="G124" s="189">
        <v>35</v>
      </c>
      <c r="H124" s="190">
        <f t="shared" si="5"/>
        <v>0</v>
      </c>
      <c r="I124" s="190">
        <f t="shared" si="7"/>
        <v>0</v>
      </c>
      <c r="J124" s="191">
        <f t="shared" si="6"/>
        <v>0</v>
      </c>
    </row>
    <row r="125" spans="1:10" x14ac:dyDescent="0.25">
      <c r="E125" s="75"/>
      <c r="H125" s="39"/>
    </row>
  </sheetData>
  <autoFilter ref="B1:J124"/>
  <mergeCells count="1">
    <mergeCell ref="L16:O16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Condiciones</vt:lpstr>
      <vt:lpstr>posiciones</vt:lpstr>
      <vt:lpstr>Plan de Estiba</vt:lpstr>
      <vt:lpstr>Pesos</vt:lpstr>
      <vt:lpstr>CALLAO</vt:lpstr>
      <vt:lpstr>GUAYAQUIL</vt:lpstr>
      <vt:lpstr>PANAMA</vt:lpstr>
      <vt:lpstr>CARTAGENA</vt:lpstr>
      <vt:lpstr>HOUSTON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Benjamin-PC</cp:lastModifiedBy>
  <cp:lastPrinted>2016-08-03T23:43:59Z</cp:lastPrinted>
  <dcterms:created xsi:type="dcterms:W3CDTF">2014-04-28T00:48:10Z</dcterms:created>
  <dcterms:modified xsi:type="dcterms:W3CDTF">2025-10-21T00:28:01Z</dcterms:modified>
</cp:coreProperties>
</file>