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1" i="2"/>
  <c r="F29"/>
  <c r="F27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F29" i="1"/>
  <c r="F27"/>
  <c r="F28"/>
  <c r="K13"/>
  <c r="K12"/>
  <c r="K7"/>
  <c r="K8"/>
  <c r="K9"/>
  <c r="K10"/>
  <c r="K11"/>
  <c r="K6"/>
  <c r="J7"/>
  <c r="J8"/>
  <c r="J9"/>
  <c r="J10"/>
  <c r="J11"/>
  <c r="J12"/>
  <c r="J6"/>
  <c r="I7"/>
  <c r="I8"/>
  <c r="I9"/>
  <c r="I10"/>
  <c r="I11"/>
  <c r="I12"/>
  <c r="I6"/>
  <c r="F7"/>
  <c r="F8"/>
  <c r="F9"/>
  <c r="F10"/>
  <c r="F11"/>
  <c r="F12"/>
  <c r="F6"/>
  <c r="H8"/>
  <c r="H9" s="1"/>
  <c r="H10" s="1"/>
  <c r="H11" s="1"/>
  <c r="H12" s="1"/>
  <c r="H7"/>
  <c r="H6"/>
  <c r="G13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<sst xmlns="http://schemas.openxmlformats.org/spreadsheetml/2006/main" count="37" uniqueCount="26">
  <si>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</si>
  <si>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</si>
  <si>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</si>
  <si>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</si>
  <si>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</si>
  <si>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</si>
  <si>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</si>
  <si>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</si>
  <si>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</si>
  <si>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</si>
  <si>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</si>
  <si>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</si>
  <si>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</si>
  <si>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</si>
  <si>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</si>
  <si>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</si>
  <si>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suma</t>
  </si>
  <si>
    <t>mi*fi</t>
  </si>
  <si>
    <t>∑</t>
  </si>
  <si>
    <t>mi</t>
  </si>
  <si>
    <t>los brigadieres usan en  promedio 1080 minutos al mes</t>
  </si>
  <si>
    <t>la mayoria de los brigadieres usan 966,67 minutos al mes</t>
  </si>
  <si>
    <t>el 50% de los brigadieres usan a lo mas 1025 minutos al mes</t>
  </si>
  <si>
    <t>la mayoria de los cadetes mide 1,79</t>
  </si>
  <si>
    <t>en promedio los cadetes miden 1,81 metros</t>
  </si>
  <si>
    <t>el 50% de los cadetes mide a lo mas 1,81 metros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</si>
</sst>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9" fontId="0" fillId="0" borderId="7" xfId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center"/>
    </xf>
    <xf numFmtId="9" fontId="0" fillId="0" borderId="14" xfId="1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0" fillId="0" borderId="12" xfId="0" applyBorder="1"/>
    <xf numFmtId="0" fontId="11" fillId="2" borderId="6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vertical="center"/>
    </xf>
    <xf numFmtId="0" fontId="0" fillId="2" borderId="19" xfId="0" applyFill="1" applyBorder="1"/>
    <xf numFmtId="0" fontId="0" fillId="2" borderId="8" xfId="0" applyFill="1" applyBorder="1"/>
    <xf numFmtId="0" fontId="2" fillId="0" borderId="6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2" fillId="2" borderId="23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2" fontId="4" fillId="0" borderId="7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9" fontId="0" fillId="0" borderId="24" xfId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2" fillId="0" borderId="12" xfId="0" applyNumberFormat="1" applyFont="1" applyBorder="1"/>
    <xf numFmtId="0" fontId="2" fillId="0" borderId="12" xfId="0" applyFont="1" applyBorder="1"/>
    <xf numFmtId="2" fontId="15" fillId="0" borderId="12" xfId="0" applyNumberFormat="1" applyFont="1" applyBorder="1" applyAlignment="1">
      <alignment horizontal="right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31"/>
  <sheetViews>
    <sheetView topLeftCell="A4" workbookViewId="0">
      <selection activeCell="G20" sqref="G20"/>
    </sheetView>
  </sheetViews>
  <sheetFormatPr baseColWidth="10" defaultRowHeight="15"/>
  <cols>
    <col min="3" max="3" width="9" customWidth="1"/>
    <col min="4" max="5" width="17" customWidth="1"/>
    <col min="6" max="6" width="18.140625" customWidth="1"/>
    <col min="7" max="7" width="16.28515625" customWidth="1"/>
    <col min="8" max="8" width="15.42578125" customWidth="1"/>
    <col min="9" max="9" width="15.140625" customWidth="1"/>
    <col min="10" max="10" width="15.7109375" customWidth="1"/>
    <col min="11" max="11" width="15.28515625" customWidth="1"/>
  </cols>
  <sheetData>
    <row r="3" spans="2:14" ht="18">
      <c r="B3" s="9" t="s">
        <v>10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ht="15.75" thickBot="1"/>
    <row r="5" spans="2:14" ht="30.75" customHeight="1" thickBot="1">
      <c r="D5" s="39" t="s">
        <v>9</v>
      </c>
      <c r="E5" s="40"/>
      <c r="F5" s="48" t="s">
        <v>19</v>
      </c>
      <c r="G5" s="48" t="s">
        <v>8</v>
      </c>
      <c r="H5" s="48" t="s">
        <v>7</v>
      </c>
      <c r="I5" s="48" t="s">
        <v>6</v>
      </c>
      <c r="J5" s="48" t="s">
        <v>5</v>
      </c>
      <c r="K5" s="21" t="s">
        <v>17</v>
      </c>
    </row>
    <row r="6" spans="2:14" ht="28.5" customHeight="1" thickBot="1">
      <c r="D6" s="26">
        <v>500</v>
      </c>
      <c r="E6" s="27">
        <v>700</v>
      </c>
      <c r="F6" s="7">
        <f>AVERAGE(D6,E6)</f>
        <v>600</v>
      </c>
      <c r="G6" s="23">
        <v>10</v>
      </c>
      <c r="H6" s="6">
        <f>G6</f>
        <v>10</v>
      </c>
      <c r="I6" s="20">
        <f>G6/$G$13</f>
        <v>0.18181818181818182</v>
      </c>
      <c r="J6" s="20">
        <f>H6/$G$13</f>
        <v>0.18181818181818182</v>
      </c>
      <c r="K6" s="22">
        <f>F6*G6</f>
        <v>6000</v>
      </c>
    </row>
    <row r="7" spans="2:14" ht="30.75" customHeight="1" thickBot="1">
      <c r="D7" s="28">
        <v>700</v>
      </c>
      <c r="E7" s="29">
        <v>900</v>
      </c>
      <c r="F7" s="7">
        <f t="shared" ref="F7:F12" si="0">AVERAGE(D7,E7)</f>
        <v>800</v>
      </c>
      <c r="G7" s="47">
        <v>10</v>
      </c>
      <c r="H7" s="4">
        <f>H6+G7</f>
        <v>20</v>
      </c>
      <c r="I7" s="20">
        <f t="shared" ref="I7:I12" si="1">G7/$G$13</f>
        <v>0.18181818181818182</v>
      </c>
      <c r="J7" s="20">
        <f t="shared" ref="J7:J12" si="2">H7/$G$13</f>
        <v>0.36363636363636365</v>
      </c>
      <c r="K7" s="22">
        <f t="shared" ref="K7:K11" si="3">F7*G7</f>
        <v>8000</v>
      </c>
    </row>
    <row r="8" spans="2:14" ht="32.25" customHeight="1" thickBot="1">
      <c r="D8" s="46">
        <v>900</v>
      </c>
      <c r="E8" s="29">
        <v>1100</v>
      </c>
      <c r="F8" s="7">
        <f t="shared" si="0"/>
        <v>1000</v>
      </c>
      <c r="G8" s="47">
        <v>12</v>
      </c>
      <c r="H8" s="4">
        <f t="shared" ref="H8:H12" si="4">H7+G8</f>
        <v>32</v>
      </c>
      <c r="I8" s="20">
        <f t="shared" si="1"/>
        <v>0.21818181818181817</v>
      </c>
      <c r="J8" s="20">
        <f t="shared" si="2"/>
        <v>0.58181818181818179</v>
      </c>
      <c r="K8" s="22">
        <f t="shared" si="3"/>
        <v>12000</v>
      </c>
    </row>
    <row r="9" spans="2:14" ht="28.5" customHeight="1" thickBot="1">
      <c r="D9" s="28">
        <v>1100</v>
      </c>
      <c r="E9" s="29">
        <v>1300</v>
      </c>
      <c r="F9" s="7">
        <f t="shared" si="0"/>
        <v>1200</v>
      </c>
      <c r="G9" s="47">
        <v>8</v>
      </c>
      <c r="H9" s="4">
        <f t="shared" si="4"/>
        <v>40</v>
      </c>
      <c r="I9" s="20">
        <f t="shared" si="1"/>
        <v>0.14545454545454545</v>
      </c>
      <c r="J9" s="20">
        <f t="shared" si="2"/>
        <v>0.72727272727272729</v>
      </c>
      <c r="K9" s="22">
        <f t="shared" si="3"/>
        <v>9600</v>
      </c>
    </row>
    <row r="10" spans="2:14" ht="30.75" customHeight="1" thickBot="1">
      <c r="D10" s="28">
        <v>1300</v>
      </c>
      <c r="E10" s="29">
        <v>1500</v>
      </c>
      <c r="F10" s="7">
        <f t="shared" si="0"/>
        <v>1400</v>
      </c>
      <c r="G10" s="24">
        <v>6</v>
      </c>
      <c r="H10" s="4">
        <f t="shared" si="4"/>
        <v>46</v>
      </c>
      <c r="I10" s="20">
        <f t="shared" si="1"/>
        <v>0.10909090909090909</v>
      </c>
      <c r="J10" s="20">
        <f t="shared" si="2"/>
        <v>0.83636363636363631</v>
      </c>
      <c r="K10" s="22">
        <f t="shared" si="3"/>
        <v>8400</v>
      </c>
    </row>
    <row r="11" spans="2:14" ht="30" customHeight="1" thickBot="1">
      <c r="D11" s="28">
        <v>1500</v>
      </c>
      <c r="E11" s="29">
        <v>1700</v>
      </c>
      <c r="F11" s="7">
        <f t="shared" si="0"/>
        <v>1600</v>
      </c>
      <c r="G11" s="24">
        <v>4</v>
      </c>
      <c r="H11" s="42">
        <f t="shared" si="4"/>
        <v>50</v>
      </c>
      <c r="I11" s="20">
        <f t="shared" si="1"/>
        <v>7.2727272727272724E-2</v>
      </c>
      <c r="J11" s="20">
        <f t="shared" si="2"/>
        <v>0.90909090909090906</v>
      </c>
      <c r="K11" s="22">
        <f t="shared" si="3"/>
        <v>6400</v>
      </c>
    </row>
    <row r="12" spans="2:14" ht="29.25" customHeight="1" thickBot="1">
      <c r="D12" s="30">
        <v>1700</v>
      </c>
      <c r="E12" s="31">
        <v>1900</v>
      </c>
      <c r="F12" s="41">
        <f t="shared" si="0"/>
        <v>1800</v>
      </c>
      <c r="G12" s="25">
        <v>5</v>
      </c>
      <c r="H12" s="43">
        <f t="shared" si="4"/>
        <v>55</v>
      </c>
      <c r="I12" s="44">
        <f t="shared" si="1"/>
        <v>9.0909090909090912E-2</v>
      </c>
      <c r="J12" s="33">
        <f t="shared" si="2"/>
        <v>1</v>
      </c>
      <c r="K12" s="22">
        <f>F12*G12</f>
        <v>9000</v>
      </c>
    </row>
    <row r="13" spans="2:14" ht="33.75" customHeight="1" thickBot="1">
      <c r="F13" s="19" t="s">
        <v>16</v>
      </c>
      <c r="G13" s="35">
        <f>SUM(G6:G12)</f>
        <v>55</v>
      </c>
      <c r="J13" s="34" t="s">
        <v>18</v>
      </c>
      <c r="K13" s="32">
        <f>SUM(K6:K12)</f>
        <v>59400</v>
      </c>
    </row>
    <row r="22" spans="3:10" ht="18">
      <c r="C22" s="36" t="s">
        <v>4</v>
      </c>
      <c r="D22" s="37"/>
      <c r="E22" s="38"/>
    </row>
    <row r="25" spans="3:10" ht="0.75" customHeight="1"/>
    <row r="26" spans="3:10" ht="27" customHeight="1" thickBot="1">
      <c r="C26" s="1" t="s">
        <v>3</v>
      </c>
      <c r="D26" s="1"/>
      <c r="E26" s="1"/>
      <c r="F26" s="1"/>
    </row>
    <row r="27" spans="3:10" ht="31.5" customHeight="1">
      <c r="C27" s="1" t="s">
        <v>2</v>
      </c>
      <c r="D27" s="1"/>
      <c r="E27" s="1"/>
      <c r="F27" s="51">
        <f>D8+((G8-G7)/((G8-G7)+(G8-G9)))*(E8-D8)</f>
        <v>966.66666666666663</v>
      </c>
      <c r="G27" s="52" t="s">
        <v>21</v>
      </c>
      <c r="H27" s="53"/>
      <c r="I27" s="53"/>
      <c r="J27" s="54"/>
    </row>
    <row r="28" spans="3:10" ht="30.75" customHeight="1">
      <c r="C28" s="1" t="s">
        <v>1</v>
      </c>
      <c r="D28" s="1"/>
      <c r="E28" s="1"/>
      <c r="F28" s="55">
        <f>K13/G13</f>
        <v>1080</v>
      </c>
      <c r="G28" s="49" t="s">
        <v>20</v>
      </c>
      <c r="H28" s="50"/>
      <c r="I28" s="50"/>
      <c r="J28" s="56"/>
    </row>
    <row r="29" spans="3:10" ht="36" customHeight="1" thickBot="1">
      <c r="C29" s="1" t="s">
        <v>0</v>
      </c>
      <c r="D29" s="1"/>
      <c r="E29" s="1"/>
      <c r="F29" s="57">
        <f>D8+((G13/2-H7)/G8)*(E8-D8)</f>
        <v>1025</v>
      </c>
      <c r="G29" s="58" t="s">
        <v>22</v>
      </c>
      <c r="H29" s="58"/>
      <c r="I29" s="58"/>
      <c r="J29" s="59"/>
    </row>
    <row r="30" spans="3:10" ht="35.25" customHeight="1">
      <c r="C30" s="1" t="s">
        <v>11</v>
      </c>
    </row>
    <row r="31" spans="3:10" ht="24" customHeight="1"/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35"/>
  <sheetViews>
    <sheetView tabSelected="1" workbookViewId="0">
      <selection activeCell="H22" sqref="H22"/>
    </sheetView>
  </sheetViews>
  <sheetFormatPr baseColWidth="10" defaultRowHeight="15"/>
  <cols>
    <col min="3" max="3" width="16.42578125" customWidth="1"/>
    <col min="4" max="4" width="16.5703125" customWidth="1"/>
    <col min="5" max="5" width="17.28515625" customWidth="1"/>
    <col min="6" max="6" width="17.140625" customWidth="1"/>
    <col min="7" max="7" width="15.5703125" customWidth="1"/>
    <col min="8" max="8" width="15" customWidth="1"/>
    <col min="9" max="9" width="14.85546875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17" t="s">
        <v>12</v>
      </c>
      <c r="D5" s="18"/>
      <c r="E5" s="15" t="s">
        <v>13</v>
      </c>
      <c r="F5" s="12" t="s">
        <v>8</v>
      </c>
      <c r="G5" s="8" t="s">
        <v>7</v>
      </c>
      <c r="H5" s="8" t="s">
        <v>6</v>
      </c>
      <c r="I5" s="61" t="s">
        <v>5</v>
      </c>
      <c r="J5" s="63" t="s">
        <v>17</v>
      </c>
    </row>
    <row r="6" spans="3:10" ht="15.75" thickBot="1">
      <c r="C6" s="13">
        <v>1.65</v>
      </c>
      <c r="D6" s="11">
        <v>1.7</v>
      </c>
      <c r="E6" s="60">
        <f>AVERAGE(C6,D6)</f>
        <v>1.6749999999999998</v>
      </c>
      <c r="F6" s="7">
        <v>12</v>
      </c>
      <c r="G6" s="6">
        <f>F6</f>
        <v>12</v>
      </c>
      <c r="H6" s="20">
        <f>F6/$F$16</f>
        <v>0.06</v>
      </c>
      <c r="I6" s="62">
        <f>G6/$F$16</f>
        <v>0.06</v>
      </c>
      <c r="J6" s="64">
        <f>E6*F6</f>
        <v>20.099999999999998</v>
      </c>
    </row>
    <row r="7" spans="3:10" ht="15.75" thickBot="1">
      <c r="C7" s="13">
        <v>1.7</v>
      </c>
      <c r="D7" s="10">
        <v>1.75</v>
      </c>
      <c r="E7" s="60">
        <f t="shared" ref="E7:E15" si="0">AVERAGE(C7,D7)</f>
        <v>1.7250000000000001</v>
      </c>
      <c r="F7" s="5">
        <v>24</v>
      </c>
      <c r="G7" s="4">
        <f>SUM(G6+F7)</f>
        <v>36</v>
      </c>
      <c r="H7" s="20">
        <f t="shared" ref="H7:H15" si="1">F7/$F$16</f>
        <v>0.12</v>
      </c>
      <c r="I7" s="62">
        <f t="shared" ref="I7:I15" si="2">G7/$F$16</f>
        <v>0.18</v>
      </c>
      <c r="J7" s="64">
        <f t="shared" ref="J7:J15" si="3">E7*F7</f>
        <v>41.400000000000006</v>
      </c>
    </row>
    <row r="8" spans="3:10" ht="15.75" thickBot="1">
      <c r="C8" s="13">
        <f>D7</f>
        <v>1.75</v>
      </c>
      <c r="D8" s="11">
        <f>C8+0.05</f>
        <v>1.8</v>
      </c>
      <c r="E8" s="60">
        <f t="shared" si="0"/>
        <v>1.7749999999999999</v>
      </c>
      <c r="F8" s="5">
        <v>50</v>
      </c>
      <c r="G8" s="4">
        <f t="shared" ref="G8:G15" si="4">SUM(G7+F8)</f>
        <v>86</v>
      </c>
      <c r="H8" s="20">
        <f t="shared" si="1"/>
        <v>0.25</v>
      </c>
      <c r="I8" s="62">
        <f t="shared" si="2"/>
        <v>0.43</v>
      </c>
      <c r="J8" s="64">
        <f t="shared" si="3"/>
        <v>88.75</v>
      </c>
    </row>
    <row r="9" spans="3:10" ht="15.75" thickBot="1">
      <c r="C9" s="14">
        <f>D8</f>
        <v>1.8</v>
      </c>
      <c r="D9" s="11">
        <f>C9+0.03</f>
        <v>1.83</v>
      </c>
      <c r="E9" s="60">
        <f t="shared" si="0"/>
        <v>1.8149999999999999</v>
      </c>
      <c r="F9" s="5">
        <v>40</v>
      </c>
      <c r="G9" s="4">
        <f t="shared" si="4"/>
        <v>126</v>
      </c>
      <c r="H9" s="20">
        <f t="shared" si="1"/>
        <v>0.2</v>
      </c>
      <c r="I9" s="62">
        <f t="shared" si="2"/>
        <v>0.63</v>
      </c>
      <c r="J9" s="64">
        <f t="shared" si="3"/>
        <v>72.599999999999994</v>
      </c>
    </row>
    <row r="10" spans="3:10" ht="15.75" thickBot="1">
      <c r="C10" s="13">
        <f t="shared" ref="C10:C12" si="5">D9</f>
        <v>1.83</v>
      </c>
      <c r="D10" s="11">
        <f t="shared" ref="D10:D12" si="6">C10+0.03</f>
        <v>1.86</v>
      </c>
      <c r="E10" s="60">
        <f t="shared" si="0"/>
        <v>1.8450000000000002</v>
      </c>
      <c r="F10" s="5">
        <v>24</v>
      </c>
      <c r="G10" s="4">
        <f t="shared" si="4"/>
        <v>150</v>
      </c>
      <c r="H10" s="20">
        <f t="shared" si="1"/>
        <v>0.12</v>
      </c>
      <c r="I10" s="62">
        <f t="shared" si="2"/>
        <v>0.75</v>
      </c>
      <c r="J10" s="64">
        <f t="shared" si="3"/>
        <v>44.28</v>
      </c>
    </row>
    <row r="11" spans="3:10" ht="15.75" thickBot="1">
      <c r="C11" s="13">
        <f t="shared" si="5"/>
        <v>1.86</v>
      </c>
      <c r="D11" s="11">
        <f t="shared" si="6"/>
        <v>1.8900000000000001</v>
      </c>
      <c r="E11" s="60">
        <f t="shared" si="0"/>
        <v>1.875</v>
      </c>
      <c r="F11" s="5">
        <v>20</v>
      </c>
      <c r="G11" s="4">
        <f t="shared" si="4"/>
        <v>170</v>
      </c>
      <c r="H11" s="20">
        <f t="shared" si="1"/>
        <v>0.1</v>
      </c>
      <c r="I11" s="62">
        <f t="shared" si="2"/>
        <v>0.85</v>
      </c>
      <c r="J11" s="64">
        <f t="shared" si="3"/>
        <v>37.5</v>
      </c>
    </row>
    <row r="12" spans="3:10" ht="15.75" thickBot="1">
      <c r="C12" s="13">
        <f t="shared" si="5"/>
        <v>1.8900000000000001</v>
      </c>
      <c r="D12" s="11">
        <f t="shared" si="6"/>
        <v>1.9200000000000002</v>
      </c>
      <c r="E12" s="60">
        <f t="shared" si="0"/>
        <v>1.9050000000000002</v>
      </c>
      <c r="F12" s="5">
        <v>12</v>
      </c>
      <c r="G12" s="4">
        <f t="shared" si="4"/>
        <v>182</v>
      </c>
      <c r="H12" s="20">
        <f t="shared" si="1"/>
        <v>0.06</v>
      </c>
      <c r="I12" s="62">
        <f t="shared" si="2"/>
        <v>0.91</v>
      </c>
      <c r="J12" s="64">
        <f t="shared" si="3"/>
        <v>22.860000000000003</v>
      </c>
    </row>
    <row r="13" spans="3:10" ht="15.75" thickBot="1">
      <c r="C13" s="13">
        <f>D12</f>
        <v>1.9200000000000002</v>
      </c>
      <c r="D13" s="11">
        <f>C13+0.03</f>
        <v>1.9500000000000002</v>
      </c>
      <c r="E13" s="60">
        <f t="shared" si="0"/>
        <v>1.9350000000000001</v>
      </c>
      <c r="F13" s="5">
        <v>10</v>
      </c>
      <c r="G13" s="4">
        <f t="shared" si="4"/>
        <v>192</v>
      </c>
      <c r="H13" s="20">
        <f t="shared" si="1"/>
        <v>0.05</v>
      </c>
      <c r="I13" s="62">
        <f t="shared" si="2"/>
        <v>0.96</v>
      </c>
      <c r="J13" s="64">
        <f t="shared" si="3"/>
        <v>19.350000000000001</v>
      </c>
    </row>
    <row r="14" spans="3:10" ht="15.75" thickBot="1">
      <c r="C14" s="13">
        <f>D13</f>
        <v>1.9500000000000002</v>
      </c>
      <c r="D14" s="11">
        <f>C14+0.03</f>
        <v>1.9800000000000002</v>
      </c>
      <c r="E14" s="60">
        <f t="shared" si="0"/>
        <v>1.9650000000000003</v>
      </c>
      <c r="F14" s="5">
        <v>6</v>
      </c>
      <c r="G14" s="4">
        <f t="shared" si="4"/>
        <v>198</v>
      </c>
      <c r="H14" s="20">
        <f t="shared" si="1"/>
        <v>0.03</v>
      </c>
      <c r="I14" s="62">
        <f t="shared" si="2"/>
        <v>0.99</v>
      </c>
      <c r="J14" s="64">
        <f t="shared" si="3"/>
        <v>11.790000000000003</v>
      </c>
    </row>
    <row r="15" spans="3:10" ht="15.75" thickBot="1">
      <c r="C15" s="13">
        <f>D14</f>
        <v>1.9800000000000002</v>
      </c>
      <c r="D15" s="11">
        <f>C15+0.03</f>
        <v>2.0100000000000002</v>
      </c>
      <c r="E15" s="60">
        <f t="shared" si="0"/>
        <v>1.9950000000000001</v>
      </c>
      <c r="F15" s="3">
        <v>2</v>
      </c>
      <c r="G15" s="4">
        <f t="shared" si="4"/>
        <v>200</v>
      </c>
      <c r="H15" s="20">
        <f t="shared" si="1"/>
        <v>0.01</v>
      </c>
      <c r="I15" s="62">
        <f t="shared" si="2"/>
        <v>1</v>
      </c>
      <c r="J15" s="65">
        <f t="shared" si="3"/>
        <v>3.99</v>
      </c>
    </row>
    <row r="16" spans="3:10" ht="15.75" thickBot="1">
      <c r="F16" s="16">
        <f>SUM(F6:F15)</f>
        <v>200</v>
      </c>
      <c r="J16" s="66">
        <f>SUM(J6:J15)</f>
        <v>362.62000000000006</v>
      </c>
    </row>
    <row r="23" spans="3:9" ht="18">
      <c r="C23" s="2" t="s">
        <v>4</v>
      </c>
      <c r="D23" s="1"/>
    </row>
    <row r="25" spans="3:9" ht="18">
      <c r="C25" s="1" t="s">
        <v>3</v>
      </c>
      <c r="D25" s="1"/>
      <c r="E25" s="1"/>
      <c r="F25" s="1"/>
    </row>
    <row r="27" spans="3:9" ht="18">
      <c r="C27" s="1" t="s">
        <v>2</v>
      </c>
      <c r="D27" s="1"/>
      <c r="E27" s="1"/>
      <c r="F27" s="67">
        <f>C8+((F8-F7)/((F8-F7)+(F8-F9)))*(D8-C8)</f>
        <v>1.7861111111111112</v>
      </c>
      <c r="G27" s="45" t="s">
        <v>23</v>
      </c>
      <c r="H27" s="45"/>
      <c r="I27" s="45"/>
    </row>
    <row r="28" spans="3:9" ht="18">
      <c r="F28" s="68"/>
      <c r="G28" s="45"/>
      <c r="H28" s="45"/>
      <c r="I28" s="45"/>
    </row>
    <row r="29" spans="3:9" ht="18">
      <c r="C29" s="1" t="s">
        <v>1</v>
      </c>
      <c r="D29" s="1"/>
      <c r="E29" s="1"/>
      <c r="F29" s="67">
        <f>J16/F16</f>
        <v>1.8131000000000004</v>
      </c>
      <c r="G29" s="45" t="s">
        <v>24</v>
      </c>
      <c r="H29" s="45"/>
      <c r="I29" s="45"/>
    </row>
    <row r="30" spans="3:9">
      <c r="F30" s="45"/>
      <c r="G30" s="45"/>
      <c r="H30" s="45"/>
      <c r="I30" s="45"/>
    </row>
    <row r="31" spans="3:9" ht="23.25">
      <c r="C31" s="1" t="s">
        <v>0</v>
      </c>
      <c r="D31" s="1"/>
      <c r="E31" s="1"/>
      <c r="F31" s="69">
        <f>C9+((F16/2-G8)/F9)*(D9-C9)</f>
        <v>1.8105</v>
      </c>
      <c r="G31" s="45" t="s">
        <v>25</v>
      </c>
      <c r="H31" s="45"/>
      <c r="I31" s="45"/>
    </row>
    <row r="33" spans="3:3" ht="18">
      <c r="C33" s="1" t="s">
        <v>11</v>
      </c>
    </row>
    <row r="35" spans="3:3" ht="18">
      <c r="C35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2019-05-14T15:45:13Z</dcterms:created>
  <dcterms:modified xsi:type="dcterms:W3CDTF">2022-05-27T13:19:18Z</dcterms:modified>
</cp:coreProperties>
</file>