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Datos">'ACTIVIDAD 1'!$D$7:$V$9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5" i="2"/>
  <c r="H14"/>
  <c r="H9"/>
  <c r="H10"/>
  <c r="H11"/>
  <c r="H12"/>
  <c r="H13"/>
  <c r="H8"/>
  <c r="J23" i="1"/>
  <c r="J21"/>
  <c r="J19"/>
  <c r="G9" i="2"/>
  <c r="G10"/>
  <c r="G11"/>
  <c r="G12"/>
  <c r="G13"/>
  <c r="F9"/>
  <c r="F10"/>
  <c r="F11"/>
  <c r="F12"/>
  <c r="F13"/>
  <c r="E10"/>
  <c r="E11" s="1"/>
  <c r="E12" s="1"/>
  <c r="E13" s="1"/>
  <c r="E9"/>
  <c r="G8"/>
  <c r="F8"/>
  <c r="D14"/>
  <c r="U9" i="1" l="1"/>
  <c r="V9" s="1"/>
  <c r="D9"/>
  <c r="U8"/>
  <c r="V8" s="1"/>
  <c r="D8"/>
  <c r="U7"/>
  <c r="V7" s="1"/>
  <c r="D7"/>
  <c r="Y8" l="1"/>
  <c r="X19"/>
  <c r="X21"/>
  <c r="X23"/>
  <c r="X16"/>
  <c r="Y7"/>
  <c r="X18"/>
  <c r="X20"/>
  <c r="X22"/>
  <c r="X17"/>
  <c r="Y17" l="1"/>
  <c r="Y18" s="1"/>
  <c r="X24"/>
  <c r="Z17" s="1"/>
  <c r="Y19" l="1"/>
  <c r="AA18"/>
  <c r="Z21"/>
  <c r="Z20"/>
  <c r="Z19"/>
  <c r="AA16"/>
  <c r="Z16"/>
  <c r="Z23"/>
  <c r="Z18"/>
  <c r="Z22"/>
  <c r="AA17"/>
  <c r="Y20" l="1"/>
  <c r="AA19"/>
  <c r="Y21" l="1"/>
  <c r="AA21" s="1"/>
  <c r="AA20"/>
  <c r="Y22" l="1"/>
  <c r="Y23" l="1"/>
  <c r="AA23" s="1"/>
  <c r="AA22"/>
</calcChain>
</file>

<file path=xl/sharedStrings.xml><?xml version="1.0" encoding="utf-8"?>
<sst xmlns="http://schemas.openxmlformats.org/spreadsheetml/2006/main" count="47" uniqueCount="46">
  <si>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</si>
  <si>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</si>
  <si>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</si>
  <si>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</si>
  <si>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</si>
  <si>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</si>
  <si>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</si>
  <si>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</si>
  <si>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</si>
  <si>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</si>
  <si>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</si>
  <si>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</si>
  <si>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</si>
  <si>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</si>
  <si>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</si>
  <si>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</si>
  <si>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</si>
  <si>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</si>
  <si>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</si>
  <si>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</si>
  <si>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</si>
  <si>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</si>
  <si>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</si>
  <si>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</si>
  <si>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</si>
  <si>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</si>
  <si>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</si>
  <si>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fi</t>
  </si>
  <si>
    <t>Fi</t>
  </si>
  <si>
    <t>hi</t>
  </si>
  <si>
    <t>Hi</t>
  </si>
  <si>
    <t>Total=</t>
  </si>
  <si>
    <t>frecuencia absoluta</t>
  </si>
  <si>
    <t>Frecuencia acumulada absoluta</t>
  </si>
  <si>
    <t xml:space="preserve">Variable </t>
  </si>
  <si>
    <t>xi</t>
  </si>
  <si>
    <t>Frecuencia relativa</t>
  </si>
  <si>
    <t>Frecuencia relativa acumulada</t>
  </si>
  <si>
    <t>El promedio de todas las notas de los cursos en la pqrimera prueba es de 7,6</t>
  </si>
  <si>
    <t>El 50% de los alumnos obtuvo a lo más un 8</t>
  </si>
  <si>
    <t xml:space="preserve">La mayoría de los alumnos obtuvo nota 8 o 9 </t>
  </si>
  <si>
    <t>4 familias tienen 3 hijos</t>
  </si>
  <si>
    <t>75 familias tienen a lo más 2 hijos</t>
  </si>
  <si>
    <t>un 31% de las familias tienen 1 hijo</t>
  </si>
  <si>
    <t>el 94% de las familias tienen a lo mas 2 hijos</t>
  </si>
  <si>
    <t>∑</t>
  </si>
</sst>
</file>

<file path=xl/styles.xml><?xml version="1.0" encoding="utf-8"?>
<styleSheet xmlns="http://schemas.openxmlformats.org/spreadsheetml/2006/main">
  <numFmts count="1">
    <numFmt numFmtId="174" formatCode="0.0"/>
  </numFmts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5" xfId="0" applyFill="1" applyBorder="1"/>
    <xf numFmtId="9" fontId="0" fillId="0" borderId="5" xfId="1" applyFont="1" applyBorder="1"/>
    <xf numFmtId="0" fontId="13" fillId="4" borderId="5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right"/>
    </xf>
    <xf numFmtId="0" fontId="0" fillId="5" borderId="5" xfId="0" applyFill="1" applyBorder="1"/>
    <xf numFmtId="9" fontId="0" fillId="6" borderId="5" xfId="1" applyFont="1" applyFill="1" applyBorder="1"/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174" fontId="2" fillId="0" borderId="0" xfId="0" applyNumberFormat="1" applyFont="1" applyAlignment="1">
      <alignment horizontal="center"/>
    </xf>
    <xf numFmtId="174" fontId="2" fillId="0" borderId="16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6" xfId="0" applyFont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0" fillId="7" borderId="5" xfId="0" applyFill="1" applyBorder="1"/>
    <xf numFmtId="9" fontId="7" fillId="2" borderId="11" xfId="1" applyFont="1" applyFill="1" applyBorder="1" applyAlignment="1">
      <alignment horizontal="center" vertical="center" wrapText="1" readingOrder="1"/>
    </xf>
    <xf numFmtId="9" fontId="7" fillId="2" borderId="12" xfId="1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9" fontId="7" fillId="2" borderId="0" xfId="0" applyNumberFormat="1" applyFont="1" applyFill="1" applyAlignment="1">
      <alignment horizontal="center" vertical="center" wrapText="1" readingOrder="1"/>
    </xf>
    <xf numFmtId="0" fontId="7" fillId="5" borderId="13" xfId="0" applyFont="1" applyFill="1" applyBorder="1" applyAlignment="1">
      <alignment horizontal="center" vertical="center" wrapText="1" readingOrder="1"/>
    </xf>
    <xf numFmtId="0" fontId="7" fillId="6" borderId="13" xfId="0" applyFont="1" applyFill="1" applyBorder="1" applyAlignment="1">
      <alignment horizontal="center" vertical="center" wrapText="1" readingOrder="1"/>
    </xf>
    <xf numFmtId="0" fontId="0" fillId="8" borderId="0" xfId="0" applyFill="1" applyAlignment="1">
      <alignment horizontal="center"/>
    </xf>
    <xf numFmtId="9" fontId="7" fillId="8" borderId="11" xfId="1" applyFont="1" applyFill="1" applyBorder="1" applyAlignment="1">
      <alignment horizontal="center" vertical="center" wrapText="1" readingOrder="1"/>
    </xf>
    <xf numFmtId="9" fontId="7" fillId="9" borderId="12" xfId="1" applyFont="1" applyFill="1" applyBorder="1" applyAlignment="1">
      <alignment horizontal="center" vertical="center" wrapText="1" readingOrder="1"/>
    </xf>
    <xf numFmtId="0" fontId="0" fillId="9" borderId="0" xfId="0" applyFill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1"/>
  <c:chart>
    <c:title>
      <c:tx>
        <c:rich>
          <a:bodyPr/>
          <a:lstStyle/>
          <a:p>
            <a:pPr>
              <a:defRPr/>
            </a:pPr>
            <a:r>
              <a:rPr lang="en-US"/>
              <a:t>Notas de P1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1'!$X$15</c:f>
              <c:strCache>
                <c:ptCount val="1"/>
                <c:pt idx="0">
                  <c:v>fi</c:v>
                </c:pt>
              </c:strCache>
            </c:strRef>
          </c:tx>
          <c:cat>
            <c:numRef>
              <c:f>'ACTIVIDAD 1'!$W$16:$W$23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1'!$X$16:$X$23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77536640"/>
        <c:axId val="109240320"/>
      </c:barChart>
      <c:catAx>
        <c:axId val="775366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09240320"/>
        <c:crosses val="autoZero"/>
        <c:auto val="1"/>
        <c:lblAlgn val="ctr"/>
        <c:lblOffset val="100"/>
      </c:catAx>
      <c:valAx>
        <c:axId val="1092403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numero de alumnos</a:t>
                </a:r>
              </a:p>
            </c:rich>
          </c:tx>
          <c:layout/>
        </c:title>
        <c:numFmt formatCode="General" sourceLinked="1"/>
        <c:tickLblPos val="nextTo"/>
        <c:crossAx val="77536640"/>
        <c:crosses val="autoZero"/>
        <c:crossBetween val="between"/>
      </c:valAx>
    </c:plotArea>
    <c:plotVisOnly val="1"/>
  </c:chart>
  <c:spPr>
    <a:solidFill>
      <a:schemeClr val="accent2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9525</xdr:colOff>
      <xdr:row>24</xdr:row>
      <xdr:rowOff>171450</xdr:rowOff>
    </xdr:from>
    <xdr:to>
      <xdr:col>28</xdr:col>
      <xdr:colOff>9525</xdr:colOff>
      <xdr:row>39</xdr:row>
      <xdr:rowOff>47625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B25"/>
  <sheetViews>
    <sheetView topLeftCell="J8" workbookViewId="0">
      <selection activeCell="AD26" sqref="AD26"/>
    </sheetView>
  </sheetViews>
  <sheetFormatPr baseColWidth="10" defaultRowHeight="15"/>
  <cols>
    <col min="4" max="12" width="3.7109375" customWidth="1"/>
    <col min="13" max="13" width="5.7109375" customWidth="1"/>
    <col min="14" max="21" width="3.7109375" customWidth="1"/>
    <col min="22" max="22" width="36.5703125" customWidth="1"/>
  </cols>
  <sheetData>
    <row r="5" spans="3:28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3:28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3:28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/>
      <c r="U7" s="4">
        <f>S7-1</f>
        <v>7</v>
      </c>
      <c r="V7" s="5">
        <f>U7-2</f>
        <v>5</v>
      </c>
      <c r="Y7">
        <f>MAX(Datos)</f>
        <v>10</v>
      </c>
    </row>
    <row r="8" spans="3:28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/>
      <c r="U8" s="7">
        <f t="shared" ref="U8:U9" si="0">S8-1</f>
        <v>8</v>
      </c>
      <c r="V8" s="8">
        <f t="shared" ref="V8:V9" si="1">U8-2</f>
        <v>6</v>
      </c>
      <c r="Y8">
        <f>MIN(Datos)</f>
        <v>3</v>
      </c>
    </row>
    <row r="9" spans="3:28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/>
      <c r="U9" s="10">
        <f t="shared" si="0"/>
        <v>9</v>
      </c>
      <c r="V9" s="11">
        <f t="shared" si="1"/>
        <v>7</v>
      </c>
    </row>
    <row r="10" spans="3:28">
      <c r="C10" s="2"/>
      <c r="U10" s="2"/>
    </row>
    <row r="14" spans="3:28" ht="45">
      <c r="W14" s="35" t="s">
        <v>34</v>
      </c>
      <c r="X14" s="36" t="s">
        <v>32</v>
      </c>
      <c r="Y14" s="36" t="s">
        <v>33</v>
      </c>
      <c r="Z14" s="36" t="s">
        <v>36</v>
      </c>
      <c r="AA14" s="36" t="s">
        <v>37</v>
      </c>
      <c r="AB14" s="35"/>
    </row>
    <row r="15" spans="3:28">
      <c r="W15" s="35" t="s">
        <v>35</v>
      </c>
      <c r="X15" s="36" t="s">
        <v>27</v>
      </c>
      <c r="Y15" s="36" t="s">
        <v>28</v>
      </c>
      <c r="Z15" s="35" t="s">
        <v>29</v>
      </c>
      <c r="AA15" s="35" t="s">
        <v>30</v>
      </c>
      <c r="AB15" s="35"/>
    </row>
    <row r="16" spans="3:28">
      <c r="C16">
        <v>3</v>
      </c>
      <c r="W16" s="27">
        <v>3</v>
      </c>
      <c r="X16" s="27">
        <f>COUNTIF(Datos,W16)</f>
        <v>1</v>
      </c>
      <c r="Y16" s="27">
        <v>1</v>
      </c>
      <c r="Z16" s="34">
        <f>X16/$X$24</f>
        <v>1.8518518518518517E-2</v>
      </c>
      <c r="AA16" s="34">
        <f>Y16/$X$24</f>
        <v>1.8518518518518517E-2</v>
      </c>
      <c r="AB16" s="27"/>
    </row>
    <row r="17" spans="2:28" ht="18">
      <c r="C17" s="12" t="s">
        <v>0</v>
      </c>
      <c r="W17" s="27">
        <v>4</v>
      </c>
      <c r="X17" s="27">
        <f>COUNTIF(Datos,W17)</f>
        <v>2</v>
      </c>
      <c r="Y17" s="27">
        <f>X17+Y16</f>
        <v>3</v>
      </c>
      <c r="Z17" s="34">
        <f t="shared" ref="Z17:Z23" si="2">X17/$X$24</f>
        <v>3.7037037037037035E-2</v>
      </c>
      <c r="AA17" s="34">
        <f>Y17/$X$24</f>
        <v>5.5555555555555552E-2</v>
      </c>
      <c r="AB17" s="27"/>
    </row>
    <row r="18" spans="2:28" ht="15.75">
      <c r="B18" s="28">
        <v>1</v>
      </c>
      <c r="C18" s="29" t="s">
        <v>1</v>
      </c>
      <c r="D18" s="26"/>
      <c r="E18" s="26"/>
      <c r="F18" s="27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1"/>
      <c r="W18" s="27">
        <v>5</v>
      </c>
      <c r="X18" s="27">
        <f>COUNTIF(Datos,W18)</f>
        <v>6</v>
      </c>
      <c r="Y18" s="27">
        <f t="shared" ref="Y18:Y23" si="3">X18+Y17</f>
        <v>9</v>
      </c>
      <c r="Z18" s="34">
        <f t="shared" si="2"/>
        <v>0.1111111111111111</v>
      </c>
      <c r="AA18" s="34">
        <f>Y18/$X$24</f>
        <v>0.16666666666666666</v>
      </c>
      <c r="AB18" s="27"/>
    </row>
    <row r="19" spans="2:28" ht="15.75">
      <c r="B19" s="28">
        <v>2</v>
      </c>
      <c r="C19" s="29" t="s">
        <v>21</v>
      </c>
      <c r="D19" s="26"/>
      <c r="E19" s="26"/>
      <c r="F19" s="27"/>
      <c r="J19" s="44">
        <f>AVERAGE(Datos)</f>
        <v>7.6111111111111107</v>
      </c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5"/>
      <c r="W19" s="27">
        <v>6</v>
      </c>
      <c r="X19" s="27">
        <f>COUNTIF(Datos,W19)</f>
        <v>2</v>
      </c>
      <c r="Y19" s="27">
        <f t="shared" si="3"/>
        <v>11</v>
      </c>
      <c r="Z19" s="34">
        <f t="shared" si="2"/>
        <v>3.7037037037037035E-2</v>
      </c>
      <c r="AA19" s="34">
        <f>Y19/$X$24</f>
        <v>0.20370370370370369</v>
      </c>
      <c r="AB19" s="27"/>
    </row>
    <row r="20" spans="2:28" ht="15.75">
      <c r="B20" s="28">
        <v>3</v>
      </c>
      <c r="C20" s="29" t="s">
        <v>20</v>
      </c>
      <c r="D20" s="26"/>
      <c r="E20" s="26"/>
      <c r="F20" s="27"/>
      <c r="J20" s="46" t="s">
        <v>38</v>
      </c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7"/>
      <c r="W20" s="27">
        <v>7</v>
      </c>
      <c r="X20" s="27">
        <f>COUNTIF(Datos,W20)</f>
        <v>11</v>
      </c>
      <c r="Y20" s="27">
        <f t="shared" si="3"/>
        <v>22</v>
      </c>
      <c r="Z20" s="34">
        <f t="shared" si="2"/>
        <v>0.20370370370370369</v>
      </c>
      <c r="AA20" s="34">
        <f>Y20/$X$24</f>
        <v>0.40740740740740738</v>
      </c>
      <c r="AB20" s="27"/>
    </row>
    <row r="21" spans="2:28" ht="15.75">
      <c r="B21" s="28">
        <v>4</v>
      </c>
      <c r="C21" s="29" t="s">
        <v>22</v>
      </c>
      <c r="D21" s="26"/>
      <c r="E21" s="26"/>
      <c r="F21" s="27"/>
      <c r="J21" s="48">
        <f>MEDIAN(Datos)</f>
        <v>8</v>
      </c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9"/>
      <c r="W21" s="52">
        <v>8</v>
      </c>
      <c r="X21" s="27">
        <f>COUNTIF(Datos,W21)</f>
        <v>13</v>
      </c>
      <c r="Y21" s="27">
        <f t="shared" si="3"/>
        <v>35</v>
      </c>
      <c r="Z21" s="34">
        <f t="shared" si="2"/>
        <v>0.24074074074074073</v>
      </c>
      <c r="AA21" s="39">
        <f>Y21/$X$24</f>
        <v>0.64814814814814814</v>
      </c>
      <c r="AB21" s="27"/>
    </row>
    <row r="22" spans="2:28" ht="15.75">
      <c r="B22" s="28">
        <v>5</v>
      </c>
      <c r="C22" s="29" t="s">
        <v>23</v>
      </c>
      <c r="D22" s="26"/>
      <c r="E22" s="26"/>
      <c r="F22" s="27"/>
      <c r="J22" s="48" t="s">
        <v>39</v>
      </c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9"/>
      <c r="W22" s="38">
        <v>9</v>
      </c>
      <c r="X22" s="27">
        <f>COUNTIF(Datos,W22)</f>
        <v>13</v>
      </c>
      <c r="Y22" s="27">
        <f t="shared" si="3"/>
        <v>48</v>
      </c>
      <c r="Z22" s="34">
        <f t="shared" si="2"/>
        <v>0.24074074074074073</v>
      </c>
      <c r="AA22" s="34">
        <f>Y22/$X$24</f>
        <v>0.88888888888888884</v>
      </c>
      <c r="AB22" s="27"/>
    </row>
    <row r="23" spans="2:28" ht="15.75">
      <c r="B23" s="28">
        <v>6</v>
      </c>
      <c r="C23" s="29" t="s">
        <v>24</v>
      </c>
      <c r="D23" s="26"/>
      <c r="E23" s="26"/>
      <c r="F23" s="27"/>
      <c r="J23" s="50">
        <f>MODE(Datos)</f>
        <v>9</v>
      </c>
      <c r="K23" s="50"/>
      <c r="L23" s="50"/>
      <c r="M23" s="50"/>
      <c r="N23" s="50"/>
      <c r="O23" s="50"/>
      <c r="P23" s="50"/>
      <c r="Q23" s="50"/>
      <c r="R23" s="50">
        <v>8</v>
      </c>
      <c r="S23" s="50"/>
      <c r="T23" s="50"/>
      <c r="U23" s="50"/>
      <c r="V23" s="51"/>
      <c r="W23" s="27">
        <v>10</v>
      </c>
      <c r="X23" s="27">
        <f>COUNTIF(Datos,W23)</f>
        <v>6</v>
      </c>
      <c r="Y23" s="27">
        <f t="shared" si="3"/>
        <v>54</v>
      </c>
      <c r="Z23" s="34">
        <f t="shared" si="2"/>
        <v>0.1111111111111111</v>
      </c>
      <c r="AA23" s="34">
        <f>Y23/$X$24</f>
        <v>1</v>
      </c>
      <c r="AB23" s="27"/>
    </row>
    <row r="24" spans="2:28" ht="15.75">
      <c r="B24" s="28">
        <v>7</v>
      </c>
      <c r="C24" s="29" t="s">
        <v>25</v>
      </c>
      <c r="D24" s="26"/>
      <c r="E24" s="26"/>
      <c r="F24" s="27"/>
      <c r="J24" s="50" t="s">
        <v>40</v>
      </c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1"/>
      <c r="W24" s="37" t="s">
        <v>31</v>
      </c>
      <c r="X24" s="33">
        <f>SUM(X16:X23)</f>
        <v>54</v>
      </c>
    </row>
    <row r="25" spans="2:28" ht="15.75">
      <c r="B25" s="28">
        <v>8</v>
      </c>
      <c r="C25" s="29" t="s">
        <v>2</v>
      </c>
      <c r="D25" s="27"/>
      <c r="E25" s="27"/>
      <c r="F25" s="27"/>
    </row>
  </sheetData>
  <mergeCells count="8">
    <mergeCell ref="J18:V18"/>
    <mergeCell ref="J19:V19"/>
    <mergeCell ref="J20:V20"/>
    <mergeCell ref="J21:V21"/>
    <mergeCell ref="J22:V22"/>
    <mergeCell ref="J24:V24"/>
    <mergeCell ref="J23:Q23"/>
    <mergeCell ref="R23:V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A4" workbookViewId="0">
      <selection activeCell="I31" sqref="I31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0" t="s">
        <v>3</v>
      </c>
      <c r="D7" s="31" t="s">
        <v>4</v>
      </c>
      <c r="E7" s="31" t="s">
        <v>5</v>
      </c>
      <c r="F7" s="32" t="s">
        <v>6</v>
      </c>
      <c r="G7" s="31" t="s">
        <v>7</v>
      </c>
      <c r="H7" s="31" t="s">
        <v>18</v>
      </c>
    </row>
    <row r="8" spans="3:9" ht="18.75" thickBot="1">
      <c r="C8" s="14">
        <v>0</v>
      </c>
      <c r="D8" s="14">
        <v>30</v>
      </c>
      <c r="E8" s="14">
        <v>30</v>
      </c>
      <c r="F8" s="53">
        <f>D8/$D$14</f>
        <v>0.375</v>
      </c>
      <c r="G8" s="54">
        <f>E8/$D$14</f>
        <v>0.375</v>
      </c>
      <c r="H8" s="15">
        <f>C8*D8</f>
        <v>0</v>
      </c>
    </row>
    <row r="9" spans="3:9" ht="18.75" thickBot="1">
      <c r="C9" s="16">
        <v>1</v>
      </c>
      <c r="D9" s="16">
        <v>25</v>
      </c>
      <c r="E9" s="16">
        <f>SUM(D9,E8)</f>
        <v>55</v>
      </c>
      <c r="F9" s="60">
        <f t="shared" ref="F9:F13" si="0">D9/$D$14</f>
        <v>0.3125</v>
      </c>
      <c r="G9" s="54">
        <f t="shared" ref="G9:G13" si="1">E9/$D$14</f>
        <v>0.6875</v>
      </c>
      <c r="H9" s="15">
        <f t="shared" ref="H9:H13" si="2">C9*D9</f>
        <v>25</v>
      </c>
    </row>
    <row r="10" spans="3:9" ht="18.75" thickBot="1">
      <c r="C10" s="16">
        <v>2</v>
      </c>
      <c r="D10" s="16">
        <v>20</v>
      </c>
      <c r="E10" s="58">
        <f t="shared" ref="E10:E13" si="3">SUM(D10,E9)</f>
        <v>75</v>
      </c>
      <c r="F10" s="53">
        <f t="shared" si="0"/>
        <v>0.25</v>
      </c>
      <c r="G10" s="61">
        <f t="shared" si="1"/>
        <v>0.9375</v>
      </c>
      <c r="H10" s="15">
        <f t="shared" si="2"/>
        <v>40</v>
      </c>
    </row>
    <row r="11" spans="3:9" ht="18.75" thickBot="1">
      <c r="C11" s="16">
        <v>3</v>
      </c>
      <c r="D11" s="57">
        <v>4</v>
      </c>
      <c r="E11" s="16">
        <f t="shared" si="3"/>
        <v>79</v>
      </c>
      <c r="F11" s="53">
        <f t="shared" si="0"/>
        <v>0.05</v>
      </c>
      <c r="G11" s="54">
        <f t="shared" si="1"/>
        <v>0.98750000000000004</v>
      </c>
      <c r="H11" s="15">
        <f t="shared" si="2"/>
        <v>12</v>
      </c>
    </row>
    <row r="12" spans="3:9" ht="18.75" thickBot="1">
      <c r="C12" s="17">
        <v>4</v>
      </c>
      <c r="D12" s="17">
        <v>1</v>
      </c>
      <c r="E12" s="16">
        <f t="shared" si="3"/>
        <v>80</v>
      </c>
      <c r="F12" s="53">
        <f t="shared" si="0"/>
        <v>1.2500000000000001E-2</v>
      </c>
      <c r="G12" s="54">
        <f t="shared" si="1"/>
        <v>1</v>
      </c>
      <c r="H12" s="15">
        <f t="shared" si="2"/>
        <v>4</v>
      </c>
    </row>
    <row r="13" spans="3:9" ht="18.75" thickBot="1">
      <c r="C13" s="18">
        <v>5</v>
      </c>
      <c r="D13" s="18">
        <v>0</v>
      </c>
      <c r="E13" s="16">
        <f t="shared" si="3"/>
        <v>80</v>
      </c>
      <c r="F13" s="53">
        <f t="shared" si="0"/>
        <v>0</v>
      </c>
      <c r="G13" s="54">
        <f t="shared" si="1"/>
        <v>1</v>
      </c>
      <c r="H13" s="15">
        <f t="shared" si="2"/>
        <v>0</v>
      </c>
      <c r="I13" s="2"/>
    </row>
    <row r="14" spans="3:9" ht="18.75" thickBot="1">
      <c r="C14" s="19" t="s">
        <v>19</v>
      </c>
      <c r="D14" s="20">
        <f>SUM(D8:D13)</f>
        <v>80</v>
      </c>
      <c r="E14" s="21"/>
      <c r="F14" s="21"/>
      <c r="G14" s="56" t="s">
        <v>45</v>
      </c>
      <c r="H14" s="55">
        <f>SUM(H8:H13)</f>
        <v>81</v>
      </c>
      <c r="I14" s="2"/>
    </row>
    <row r="15" spans="3:9" ht="18">
      <c r="C15" s="19"/>
      <c r="D15" s="19"/>
      <c r="E15" s="21"/>
      <c r="F15" s="21"/>
      <c r="G15" s="21"/>
      <c r="I15" s="2"/>
    </row>
    <row r="16" spans="3:9">
      <c r="D16" s="22"/>
    </row>
    <row r="17" spans="2:9" ht="18">
      <c r="C17" s="12" t="s">
        <v>0</v>
      </c>
    </row>
    <row r="18" spans="2:9" ht="18">
      <c r="B18" s="23">
        <v>1</v>
      </c>
      <c r="C18" s="24" t="s">
        <v>8</v>
      </c>
      <c r="D18" s="2"/>
      <c r="E18" s="2"/>
      <c r="F18" s="2"/>
      <c r="G18" s="2"/>
      <c r="H18" s="25"/>
    </row>
    <row r="19" spans="2:9" ht="18">
      <c r="B19" s="23"/>
      <c r="C19" s="24"/>
      <c r="D19" s="2"/>
      <c r="E19" s="2"/>
      <c r="F19" s="2"/>
      <c r="G19" s="2"/>
      <c r="H19" s="25"/>
    </row>
    <row r="20" spans="2:9" ht="21">
      <c r="B20" s="23">
        <v>2</v>
      </c>
      <c r="C20" s="23" t="s">
        <v>9</v>
      </c>
      <c r="E20" s="43" t="s">
        <v>41</v>
      </c>
      <c r="F20" s="43"/>
      <c r="G20" s="43"/>
      <c r="H20" s="43"/>
    </row>
    <row r="21" spans="2:9" ht="18">
      <c r="B21" s="23">
        <v>3</v>
      </c>
      <c r="C21" s="23" t="s">
        <v>10</v>
      </c>
      <c r="E21" s="42" t="s">
        <v>42</v>
      </c>
      <c r="F21" s="42"/>
      <c r="G21" s="42"/>
      <c r="H21" s="42"/>
    </row>
    <row r="22" spans="2:9" ht="21">
      <c r="B22" s="23">
        <v>4</v>
      </c>
      <c r="C22" s="23" t="s">
        <v>11</v>
      </c>
      <c r="E22" s="59" t="s">
        <v>43</v>
      </c>
      <c r="F22" s="59"/>
      <c r="G22" s="59"/>
      <c r="H22" s="59"/>
    </row>
    <row r="23" spans="2:9" ht="21">
      <c r="B23" s="23">
        <v>5</v>
      </c>
      <c r="C23" s="23" t="s">
        <v>12</v>
      </c>
      <c r="E23" s="62" t="s">
        <v>44</v>
      </c>
      <c r="F23" s="62"/>
      <c r="G23" s="62"/>
      <c r="H23" s="62"/>
    </row>
    <row r="24" spans="2:9" ht="18">
      <c r="B24" s="23"/>
      <c r="C24" s="23"/>
    </row>
    <row r="25" spans="2:9" ht="18">
      <c r="B25" s="23">
        <v>6</v>
      </c>
      <c r="C25" s="23" t="s">
        <v>13</v>
      </c>
      <c r="I25">
        <f>H14/D14</f>
        <v>1.0125</v>
      </c>
    </row>
    <row r="26" spans="2:9" ht="18">
      <c r="B26" s="23"/>
      <c r="C26" s="23"/>
    </row>
    <row r="27" spans="2:9" ht="18">
      <c r="B27" s="23">
        <v>7</v>
      </c>
      <c r="C27" s="23" t="s">
        <v>14</v>
      </c>
      <c r="I27">
        <v>1</v>
      </c>
    </row>
    <row r="28" spans="2:9" ht="18">
      <c r="B28" s="23"/>
      <c r="C28" s="23"/>
    </row>
    <row r="29" spans="2:9" ht="18">
      <c r="B29" s="23">
        <v>8</v>
      </c>
      <c r="C29" s="23" t="s">
        <v>15</v>
      </c>
      <c r="I29">
        <v>1</v>
      </c>
    </row>
    <row r="30" spans="2:9" ht="18">
      <c r="B30" s="23"/>
      <c r="C30" s="23"/>
    </row>
    <row r="31" spans="2:9" ht="18">
      <c r="B31" s="23">
        <v>9</v>
      </c>
      <c r="C31" s="23" t="s">
        <v>16</v>
      </c>
    </row>
  </sheetData>
  <mergeCells count="4">
    <mergeCell ref="E20:H20"/>
    <mergeCell ref="E21:H21"/>
    <mergeCell ref="E22:H22"/>
    <mergeCell ref="E23:H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Endisp15</cp:lastModifiedBy>
  <dcterms:created xsi:type="dcterms:W3CDTF">2022-05-09T04:31:12Z</dcterms:created>
  <dcterms:modified xsi:type="dcterms:W3CDTF">2022-05-11T13:29:54Z</dcterms:modified>
</cp:coreProperties>
</file>