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1" r:id="rId1"/>
    <sheet name="ACTIVIDAD 2" sheetId="2" r:id="rId2"/>
  </sheets>
  <definedNames>
    <definedName name="NOTAS">'ACTIVIDAD 1'!$D$7:$U$9</definedName>
  </definedName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29" i="2"/>
  <c r="J27"/>
  <c r="J25"/>
  <c r="H14"/>
  <c r="H9"/>
  <c r="H10"/>
  <c r="H11"/>
  <c r="H12"/>
  <c r="H13"/>
  <c r="H8"/>
  <c r="G9"/>
  <c r="G10"/>
  <c r="G11"/>
  <c r="G12"/>
  <c r="G13"/>
  <c r="G8"/>
  <c r="F9"/>
  <c r="F10"/>
  <c r="F11"/>
  <c r="F12"/>
  <c r="F13"/>
  <c r="F8"/>
  <c r="U30" i="1"/>
  <c r="U29"/>
  <c r="U28"/>
  <c r="K33"/>
  <c r="K32"/>
  <c r="K31"/>
  <c r="K30"/>
  <c r="K29"/>
  <c r="L29" s="1"/>
  <c r="K28"/>
  <c r="K27"/>
  <c r="L27" s="1"/>
  <c r="K26"/>
  <c r="K34" s="1"/>
  <c r="V26"/>
  <c r="V25"/>
  <c r="E12" i="2"/>
  <c r="E11"/>
  <c r="E10"/>
  <c r="E9"/>
  <c r="E8"/>
  <c r="D14"/>
  <c r="L28" i="1" l="1"/>
  <c r="L30"/>
  <c r="L32"/>
  <c r="L31"/>
  <c r="L33"/>
  <c r="M26"/>
  <c r="L26"/>
  <c r="T9"/>
  <c r="U9" s="1"/>
  <c r="D9"/>
  <c r="T8"/>
  <c r="U8" s="1"/>
  <c r="D8"/>
  <c r="T7"/>
  <c r="U7" s="1"/>
  <c r="D7"/>
  <c r="M27" l="1"/>
  <c r="N26"/>
  <c r="N27" l="1"/>
  <c r="M28"/>
  <c r="M29" l="1"/>
  <c r="N28"/>
  <c r="N29" l="1"/>
  <c r="M30"/>
  <c r="M31" l="1"/>
  <c r="N30"/>
  <c r="N31" l="1"/>
  <c r="M32"/>
  <c r="M33" l="1"/>
  <c r="N33" s="1"/>
  <c r="N32"/>
</calcChain>
</file>

<file path=xl/sharedStrings.xml><?xml version="1.0" encoding="utf-8"?>
<sst xmlns="http://schemas.openxmlformats.org/spreadsheetml/2006/main" count="51" uniqueCount="47">
  <si>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</si>
  <si>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</si>
  <si>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</si>
  <si>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</si>
  <si>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</si>
  <si>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</si>
  <si>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</si>
  <si>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</si>
  <si>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</si>
  <si>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</si>
  <si>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</si>
  <si>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</si>
  <si>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</si>
  <si>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</si>
  <si>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</si>
  <si>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</si>
  <si>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</si>
  <si>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</si>
  <si>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</si>
  <si>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</si>
  <si>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</si>
  <si>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</si>
  <si>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</si>
  <si>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</si>
  <si>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</si>
  <si>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</si>
  <si>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xi</t>
  </si>
  <si>
    <t xml:space="preserve">fi </t>
  </si>
  <si>
    <t>hi</t>
  </si>
  <si>
    <t>Fi</t>
  </si>
  <si>
    <t>Hi</t>
  </si>
  <si>
    <t>MIN</t>
  </si>
  <si>
    <t>MÁX</t>
  </si>
  <si>
    <t>MEDIA</t>
  </si>
  <si>
    <t>MEDIANA</t>
  </si>
  <si>
    <t>MODA</t>
  </si>
  <si>
    <t>La mitad de los estudiantes obtuvieron hasta un 8</t>
  </si>
  <si>
    <t>La mayoría de los estudiantes obtuvieron un 9 en su prueba</t>
  </si>
  <si>
    <t>Los estudiantes obtuvieron en promedio un 7,6</t>
  </si>
  <si>
    <t xml:space="preserve">INSERTAR GRAFICO DE TORTA </t>
  </si>
  <si>
    <t>4 familias tienen 3 hijos</t>
  </si>
  <si>
    <t>75 familias tienen hasta 2 hijos</t>
  </si>
  <si>
    <t>31% de las familias tiene 1 hijo</t>
  </si>
  <si>
    <t>94% de las familias tiene hasta 2 hijos</t>
  </si>
  <si>
    <t>En promedio las familias tienen 1 hijo</t>
  </si>
  <si>
    <t>La mitad de las familias tiene hasta 1 hijo</t>
  </si>
  <si>
    <t>La mayoría de las familias no tienen hijos</t>
  </si>
</sst>
</file>

<file path=xl/styles.xml><?xml version="1.0" encoding="utf-8"?>
<styleSheet xmlns="http://schemas.openxmlformats.org/spreadsheetml/2006/main">
  <numFmts count="1">
    <numFmt numFmtId="165" formatCode="0.0"/>
  </numFmts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9" fontId="12" fillId="0" borderId="0" applyFont="0" applyFill="0" applyBorder="0" applyAlignment="0" applyProtection="0"/>
  </cellStyleXfs>
  <cellXfs count="48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8" fillId="2" borderId="11" xfId="0" applyFont="1" applyFill="1" applyBorder="1" applyAlignment="1">
      <alignment horizontal="center" vertical="center" wrapText="1" readingOrder="1"/>
    </xf>
    <xf numFmtId="0" fontId="8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8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8" fillId="2" borderId="14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8" fillId="2" borderId="15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0" fillId="0" borderId="0" xfId="0" applyBorder="1"/>
    <xf numFmtId="0" fontId="0" fillId="4" borderId="5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9" fontId="0" fillId="0" borderId="5" xfId="1" applyFont="1" applyBorder="1" applyAlignment="1">
      <alignment horizontal="center" vertical="center"/>
    </xf>
    <xf numFmtId="165" fontId="0" fillId="0" borderId="0" xfId="0" applyNumberFormat="1"/>
    <xf numFmtId="0" fontId="0" fillId="5" borderId="5" xfId="0" applyFill="1" applyBorder="1"/>
    <xf numFmtId="9" fontId="8" fillId="2" borderId="11" xfId="1" applyFont="1" applyFill="1" applyBorder="1" applyAlignment="1">
      <alignment horizontal="center" vertical="center" wrapText="1" readingOrder="1"/>
    </xf>
    <xf numFmtId="9" fontId="8" fillId="2" borderId="12" xfId="0" applyNumberFormat="1" applyFont="1" applyFill="1" applyBorder="1" applyAlignment="1">
      <alignment horizontal="center" vertical="center" wrapText="1" readingOrder="1"/>
    </xf>
    <xf numFmtId="0" fontId="8" fillId="2" borderId="16" xfId="0" applyFont="1" applyFill="1" applyBorder="1" applyAlignment="1">
      <alignment horizontal="center" vertical="center" wrapText="1" readingOrder="1"/>
    </xf>
    <xf numFmtId="1" fontId="0" fillId="0" borderId="0" xfId="0" applyNumberFormat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view3D>
      <c:rAngAx val="1"/>
    </c:view3D>
    <c:plotArea>
      <c:layout/>
      <c:bar3DChart>
        <c:barDir val="col"/>
        <c:grouping val="clustered"/>
        <c:ser>
          <c:idx val="0"/>
          <c:order val="0"/>
          <c:cat>
            <c:numRef>
              <c:f>'ACTIVIDAD 1'!$J$26:$J$33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1'!$K$26:$K$33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shape val="cylinder"/>
        <c:axId val="57902208"/>
        <c:axId val="57903744"/>
        <c:axId val="0"/>
      </c:bar3DChart>
      <c:catAx>
        <c:axId val="57902208"/>
        <c:scaling>
          <c:orientation val="minMax"/>
        </c:scaling>
        <c:axPos val="b"/>
        <c:numFmt formatCode="General" sourceLinked="1"/>
        <c:tickLblPos val="nextTo"/>
        <c:crossAx val="57903744"/>
        <c:crosses val="autoZero"/>
        <c:auto val="1"/>
        <c:lblAlgn val="ctr"/>
        <c:lblOffset val="100"/>
      </c:catAx>
      <c:valAx>
        <c:axId val="57903744"/>
        <c:scaling>
          <c:orientation val="minMax"/>
        </c:scaling>
        <c:axPos val="l"/>
        <c:majorGridlines/>
        <c:numFmt formatCode="General" sourceLinked="1"/>
        <c:tickLblPos val="nextTo"/>
        <c:crossAx val="57902208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plotArea>
      <c:layout/>
      <c:pieChart>
        <c:varyColors val="1"/>
        <c:ser>
          <c:idx val="0"/>
          <c:order val="0"/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firstSliceAng val="0"/>
      </c:pieChart>
    </c:plotArea>
    <c:legend>
      <c:legendPos val="r"/>
      <c:layout/>
      <c:txPr>
        <a:bodyPr/>
        <a:lstStyle/>
        <a:p>
          <a:pPr rtl="0">
            <a:defRPr/>
          </a:pPr>
          <a:endParaRPr lang="es-CL"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219075</xdr:colOff>
      <xdr:row>36</xdr:row>
      <xdr:rowOff>28575</xdr:rowOff>
    </xdr:from>
    <xdr:to>
      <xdr:col>19</xdr:col>
      <xdr:colOff>247650</xdr:colOff>
      <xdr:row>50</xdr:row>
      <xdr:rowOff>104775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114300</xdr:colOff>
      <xdr:row>33</xdr:row>
      <xdr:rowOff>95250</xdr:rowOff>
    </xdr:from>
    <xdr:to>
      <xdr:col>10</xdr:col>
      <xdr:colOff>114300</xdr:colOff>
      <xdr:row>47</xdr:row>
      <xdr:rowOff>171450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W34"/>
  <sheetViews>
    <sheetView topLeftCell="A17" workbookViewId="0">
      <selection activeCell="V48" sqref="V48"/>
    </sheetView>
  </sheetViews>
  <sheetFormatPr baseColWidth="10" defaultRowHeight="15"/>
  <cols>
    <col min="4" max="9" width="3.7109375" customWidth="1"/>
    <col min="10" max="10" width="7.85546875" customWidth="1"/>
    <col min="11" max="11" width="9.42578125" customWidth="1"/>
    <col min="12" max="12" width="6.85546875" customWidth="1"/>
    <col min="13" max="13" width="5.85546875" customWidth="1"/>
    <col min="14" max="14" width="8.42578125" customWidth="1"/>
    <col min="15" max="19" width="3.7109375" customWidth="1"/>
    <col min="20" max="20" width="9.85546875" customWidth="1"/>
    <col min="21" max="21" width="6.140625" customWidth="1"/>
  </cols>
  <sheetData>
    <row r="5" spans="2:21" ht="15.75">
      <c r="C5" s="1" t="s">
        <v>25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>
      <c r="C10" s="2"/>
      <c r="T10" s="2"/>
    </row>
    <row r="13" spans="2:21" ht="18">
      <c r="C13" s="12" t="s">
        <v>0</v>
      </c>
    </row>
    <row r="14" spans="2:21" ht="15.75">
      <c r="B14" s="32">
        <v>1</v>
      </c>
      <c r="C14" s="33" t="s">
        <v>1</v>
      </c>
      <c r="D14" s="30"/>
      <c r="E14" s="30"/>
      <c r="F14" s="31"/>
    </row>
    <row r="15" spans="2:21" ht="15.75">
      <c r="B15" s="32">
        <v>2</v>
      </c>
      <c r="C15" s="33" t="s">
        <v>20</v>
      </c>
      <c r="D15" s="30"/>
      <c r="E15" s="30"/>
      <c r="F15" s="31"/>
    </row>
    <row r="16" spans="2:21" ht="15.75">
      <c r="B16" s="32">
        <v>3</v>
      </c>
      <c r="C16" s="33" t="s">
        <v>19</v>
      </c>
      <c r="D16" s="30"/>
      <c r="E16" s="30"/>
      <c r="F16" s="31"/>
    </row>
    <row r="17" spans="2:23" ht="15.75">
      <c r="B17" s="32">
        <v>4</v>
      </c>
      <c r="C17" s="33" t="s">
        <v>21</v>
      </c>
      <c r="D17" s="30"/>
      <c r="E17" s="30"/>
      <c r="F17" s="31"/>
    </row>
    <row r="18" spans="2:23" ht="15.75">
      <c r="B18" s="32">
        <v>5</v>
      </c>
      <c r="C18" s="33" t="s">
        <v>22</v>
      </c>
      <c r="D18" s="30"/>
      <c r="E18" s="30"/>
      <c r="F18" s="31"/>
    </row>
    <row r="19" spans="2:23" ht="15.75">
      <c r="B19" s="32">
        <v>6</v>
      </c>
      <c r="C19" s="33" t="s">
        <v>23</v>
      </c>
      <c r="D19" s="30"/>
      <c r="E19" s="30"/>
      <c r="F19" s="31"/>
    </row>
    <row r="20" spans="2:23" ht="15.75">
      <c r="B20" s="32">
        <v>7</v>
      </c>
      <c r="C20" s="33" t="s">
        <v>24</v>
      </c>
      <c r="D20" s="30"/>
      <c r="E20" s="30"/>
      <c r="F20" s="31"/>
    </row>
    <row r="21" spans="2:23" ht="15.75">
      <c r="B21" s="32">
        <v>8</v>
      </c>
      <c r="C21" s="33" t="s">
        <v>2</v>
      </c>
      <c r="D21" s="31"/>
      <c r="E21" s="31"/>
      <c r="F21" s="31"/>
    </row>
    <row r="23" spans="2:23"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</row>
    <row r="24" spans="2:23">
      <c r="D24" s="37"/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</row>
    <row r="25" spans="2:23" ht="22.5" customHeight="1">
      <c r="D25" s="37"/>
      <c r="E25" s="37"/>
      <c r="F25" s="37"/>
      <c r="G25" s="37"/>
      <c r="H25" s="37"/>
      <c r="I25" s="37"/>
      <c r="J25" s="38" t="s">
        <v>26</v>
      </c>
      <c r="K25" s="38" t="s">
        <v>27</v>
      </c>
      <c r="L25" s="38" t="s">
        <v>28</v>
      </c>
      <c r="M25" s="38" t="s">
        <v>29</v>
      </c>
      <c r="N25" s="38" t="s">
        <v>30</v>
      </c>
      <c r="O25" s="37"/>
      <c r="P25" s="37"/>
      <c r="Q25" s="37"/>
      <c r="R25" s="37"/>
      <c r="S25" s="37"/>
      <c r="T25" s="37"/>
      <c r="U25" s="43" t="s">
        <v>31</v>
      </c>
      <c r="V25">
        <f>MIN(D7:U9)</f>
        <v>3</v>
      </c>
    </row>
    <row r="26" spans="2:23" ht="19.5" customHeight="1">
      <c r="J26" s="39">
        <v>3</v>
      </c>
      <c r="K26" s="39">
        <f>COUNTIF(NOTAS, 3)</f>
        <v>1</v>
      </c>
      <c r="L26" s="41">
        <f>K26/$K$34</f>
        <v>1.8518518518518517E-2</v>
      </c>
      <c r="M26" s="39">
        <f>K26</f>
        <v>1</v>
      </c>
      <c r="N26" s="41">
        <f>M26/$K$34</f>
        <v>1.8518518518518517E-2</v>
      </c>
      <c r="U26" s="43" t="s">
        <v>32</v>
      </c>
      <c r="V26">
        <f>MAX(D7:U9)</f>
        <v>10</v>
      </c>
    </row>
    <row r="27" spans="2:23" ht="18.75" customHeight="1">
      <c r="J27" s="39">
        <v>4</v>
      </c>
      <c r="K27" s="39">
        <f>COUNTIF(NOTAS,4)</f>
        <v>2</v>
      </c>
      <c r="L27" s="41">
        <f>K27/$K$34</f>
        <v>3.7037037037037035E-2</v>
      </c>
      <c r="M27" s="39">
        <f>M26+K27</f>
        <v>3</v>
      </c>
      <c r="N27" s="41">
        <f t="shared" ref="N27:N33" si="2">M27/$K$34</f>
        <v>5.5555555555555552E-2</v>
      </c>
    </row>
    <row r="28" spans="2:23" ht="20.25" customHeight="1">
      <c r="J28" s="39">
        <v>5</v>
      </c>
      <c r="K28" s="39">
        <f>COUNTIF(NOTAS, 5)</f>
        <v>6</v>
      </c>
      <c r="L28" s="41">
        <f t="shared" ref="L28:L33" si="3">K28/$K$34</f>
        <v>0.1111111111111111</v>
      </c>
      <c r="M28" s="39">
        <f>M27+K28</f>
        <v>9</v>
      </c>
      <c r="N28" s="41">
        <f t="shared" si="2"/>
        <v>0.16666666666666666</v>
      </c>
      <c r="T28" s="43" t="s">
        <v>33</v>
      </c>
      <c r="U28" s="42">
        <f>AVERAGE(NOTAS)</f>
        <v>7.6111111111111107</v>
      </c>
      <c r="W28" t="s">
        <v>38</v>
      </c>
    </row>
    <row r="29" spans="2:23" ht="20.25" customHeight="1">
      <c r="J29" s="39">
        <v>6</v>
      </c>
      <c r="K29" s="39">
        <f>COUNTIF(NOTAS,6)</f>
        <v>2</v>
      </c>
      <c r="L29" s="41">
        <f t="shared" si="3"/>
        <v>3.7037037037037035E-2</v>
      </c>
      <c r="M29" s="39">
        <f>M28+K29</f>
        <v>11</v>
      </c>
      <c r="N29" s="41">
        <f t="shared" si="2"/>
        <v>0.20370370370370369</v>
      </c>
      <c r="T29" s="43" t="s">
        <v>34</v>
      </c>
      <c r="U29">
        <f>MEDIAN(NOTAS)</f>
        <v>8</v>
      </c>
      <c r="W29" t="s">
        <v>36</v>
      </c>
    </row>
    <row r="30" spans="2:23" ht="21" customHeight="1">
      <c r="J30" s="39">
        <v>7</v>
      </c>
      <c r="K30" s="39">
        <f>COUNTIF(NOTAS, 7)</f>
        <v>11</v>
      </c>
      <c r="L30" s="41">
        <f t="shared" si="3"/>
        <v>0.20370370370370369</v>
      </c>
      <c r="M30" s="39">
        <f>M29+K30</f>
        <v>22</v>
      </c>
      <c r="N30" s="41">
        <f t="shared" si="2"/>
        <v>0.40740740740740738</v>
      </c>
      <c r="T30" s="43" t="s">
        <v>35</v>
      </c>
      <c r="U30">
        <f>MODE(NOTAS)</f>
        <v>9</v>
      </c>
      <c r="W30" t="s">
        <v>37</v>
      </c>
    </row>
    <row r="31" spans="2:23">
      <c r="J31" s="40">
        <v>8</v>
      </c>
      <c r="K31" s="39">
        <f>COUNTIF(NOTAS, 8)</f>
        <v>13</v>
      </c>
      <c r="L31" s="41">
        <f t="shared" si="3"/>
        <v>0.24074074074074073</v>
      </c>
      <c r="M31" s="39">
        <f>M30+K31</f>
        <v>35</v>
      </c>
      <c r="N31" s="41">
        <f t="shared" si="2"/>
        <v>0.64814814814814814</v>
      </c>
    </row>
    <row r="32" spans="2:23">
      <c r="J32" s="40">
        <v>9</v>
      </c>
      <c r="K32" s="39">
        <f>COUNTIF(NOTAS, 9)</f>
        <v>13</v>
      </c>
      <c r="L32" s="41">
        <f t="shared" si="3"/>
        <v>0.24074074074074073</v>
      </c>
      <c r="M32" s="39">
        <f>M31+K32</f>
        <v>48</v>
      </c>
      <c r="N32" s="41">
        <f t="shared" si="2"/>
        <v>0.88888888888888884</v>
      </c>
    </row>
    <row r="33" spans="10:14">
      <c r="J33" s="40">
        <v>10</v>
      </c>
      <c r="K33" s="39">
        <f>COUNTIF(NOTAS, 10)</f>
        <v>6</v>
      </c>
      <c r="L33" s="41">
        <f t="shared" si="3"/>
        <v>0.1111111111111111</v>
      </c>
      <c r="M33" s="39">
        <f>M32+K33</f>
        <v>54</v>
      </c>
      <c r="N33" s="41">
        <f t="shared" si="2"/>
        <v>1</v>
      </c>
    </row>
    <row r="34" spans="10:14">
      <c r="J34" s="29"/>
      <c r="K34" s="29">
        <f>SUM(K26:K33)</f>
        <v>54</v>
      </c>
      <c r="L34" s="29"/>
      <c r="M34" s="29"/>
      <c r="N34" s="29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K31"/>
  <sheetViews>
    <sheetView tabSelected="1" topLeftCell="A10" workbookViewId="0">
      <selection activeCell="N41" sqref="N41"/>
    </sheetView>
  </sheetViews>
  <sheetFormatPr baseColWidth="10" defaultRowHeight="15"/>
  <sheetData>
    <row r="4" spans="3:9" ht="15.75">
      <c r="C4" s="13" t="s">
        <v>16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34" t="s">
        <v>3</v>
      </c>
      <c r="D7" s="35" t="s">
        <v>4</v>
      </c>
      <c r="E7" s="35" t="s">
        <v>5</v>
      </c>
      <c r="F7" s="36" t="s">
        <v>6</v>
      </c>
      <c r="G7" s="35" t="s">
        <v>7</v>
      </c>
      <c r="H7" s="35" t="s">
        <v>17</v>
      </c>
    </row>
    <row r="8" spans="3:9" ht="18.75" thickBot="1">
      <c r="C8" s="14">
        <v>0</v>
      </c>
      <c r="D8" s="14">
        <v>30</v>
      </c>
      <c r="E8" s="15">
        <f>D8</f>
        <v>30</v>
      </c>
      <c r="F8" s="44">
        <f>D8/$D$14</f>
        <v>0.375</v>
      </c>
      <c r="G8" s="45">
        <f>E8/$D$14</f>
        <v>0.375</v>
      </c>
      <c r="H8" s="16">
        <f>C8*D8</f>
        <v>0</v>
      </c>
    </row>
    <row r="9" spans="3:9" ht="18.75" thickBot="1">
      <c r="C9" s="17">
        <v>1</v>
      </c>
      <c r="D9" s="17">
        <v>25</v>
      </c>
      <c r="E9" s="18">
        <f>E8+D9</f>
        <v>55</v>
      </c>
      <c r="F9" s="44">
        <f t="shared" ref="F9:F13" si="0">D9/$D$14</f>
        <v>0.3125</v>
      </c>
      <c r="G9" s="45">
        <f t="shared" ref="G9:G13" si="1">E9/$D$14</f>
        <v>0.6875</v>
      </c>
      <c r="H9" s="16">
        <f t="shared" ref="H9:H13" si="2">C9*D9</f>
        <v>25</v>
      </c>
    </row>
    <row r="10" spans="3:9" ht="18.75" thickBot="1">
      <c r="C10" s="17">
        <v>2</v>
      </c>
      <c r="D10" s="17">
        <v>20</v>
      </c>
      <c r="E10" s="18">
        <f>E9+D10</f>
        <v>75</v>
      </c>
      <c r="F10" s="44">
        <f t="shared" si="0"/>
        <v>0.25</v>
      </c>
      <c r="G10" s="45">
        <f t="shared" si="1"/>
        <v>0.9375</v>
      </c>
      <c r="H10" s="16">
        <f t="shared" si="2"/>
        <v>40</v>
      </c>
    </row>
    <row r="11" spans="3:9" ht="18.75" thickBot="1">
      <c r="C11" s="17">
        <v>3</v>
      </c>
      <c r="D11" s="17">
        <v>4</v>
      </c>
      <c r="E11" s="18">
        <f>E10+D11</f>
        <v>79</v>
      </c>
      <c r="F11" s="44">
        <f t="shared" si="0"/>
        <v>0.05</v>
      </c>
      <c r="G11" s="45">
        <f t="shared" si="1"/>
        <v>0.98750000000000004</v>
      </c>
      <c r="H11" s="16">
        <f t="shared" si="2"/>
        <v>12</v>
      </c>
    </row>
    <row r="12" spans="3:9" ht="18.75" thickBot="1">
      <c r="C12" s="19">
        <v>4</v>
      </c>
      <c r="D12" s="19">
        <v>1</v>
      </c>
      <c r="E12" s="20">
        <f>E11+D12</f>
        <v>80</v>
      </c>
      <c r="F12" s="44">
        <f t="shared" si="0"/>
        <v>1.2500000000000001E-2</v>
      </c>
      <c r="G12" s="45">
        <f t="shared" si="1"/>
        <v>1</v>
      </c>
      <c r="H12" s="16">
        <f t="shared" si="2"/>
        <v>4</v>
      </c>
    </row>
    <row r="13" spans="3:9" ht="18.75" thickBot="1">
      <c r="C13" s="21">
        <v>5</v>
      </c>
      <c r="D13" s="21">
        <v>0</v>
      </c>
      <c r="E13" s="22"/>
      <c r="F13" s="44">
        <f t="shared" si="0"/>
        <v>0</v>
      </c>
      <c r="G13" s="45">
        <f t="shared" si="1"/>
        <v>0</v>
      </c>
      <c r="H13" s="16">
        <f t="shared" si="2"/>
        <v>0</v>
      </c>
      <c r="I13" s="2"/>
    </row>
    <row r="14" spans="3:9" ht="18.75" thickBot="1">
      <c r="C14" s="23" t="s">
        <v>18</v>
      </c>
      <c r="D14" s="24">
        <f>SUM(D8:D13)</f>
        <v>80</v>
      </c>
      <c r="E14" s="25"/>
      <c r="F14" s="25"/>
      <c r="G14" s="25"/>
      <c r="H14" s="46">
        <f>SUM(H8:H13)</f>
        <v>81</v>
      </c>
      <c r="I14" s="2"/>
    </row>
    <row r="15" spans="3:9" ht="18">
      <c r="C15" s="23"/>
      <c r="D15" s="23"/>
      <c r="E15" s="25"/>
      <c r="F15" s="25"/>
      <c r="G15" s="25"/>
      <c r="I15" s="2"/>
    </row>
    <row r="16" spans="3:9">
      <c r="D16" s="26"/>
    </row>
    <row r="17" spans="2:11" ht="18">
      <c r="C17" s="12" t="s">
        <v>0</v>
      </c>
    </row>
    <row r="18" spans="2:11" ht="18">
      <c r="B18" s="27">
        <v>1</v>
      </c>
      <c r="C18" s="28" t="s">
        <v>8</v>
      </c>
      <c r="D18" s="2"/>
      <c r="E18" s="2"/>
      <c r="F18" s="2"/>
      <c r="G18" s="2"/>
      <c r="H18" s="29"/>
    </row>
    <row r="19" spans="2:11" ht="18">
      <c r="B19" s="27"/>
      <c r="C19" s="28"/>
      <c r="D19" s="2"/>
      <c r="E19" s="2"/>
      <c r="F19" s="2"/>
      <c r="G19" s="2"/>
      <c r="H19" s="29"/>
    </row>
    <row r="20" spans="2:11" ht="21">
      <c r="B20" s="27">
        <v>2</v>
      </c>
      <c r="C20" s="27" t="s">
        <v>9</v>
      </c>
      <c r="F20" t="s">
        <v>40</v>
      </c>
    </row>
    <row r="21" spans="2:11" ht="18">
      <c r="B21" s="27">
        <v>3</v>
      </c>
      <c r="C21" s="27" t="s">
        <v>10</v>
      </c>
      <c r="F21" t="s">
        <v>41</v>
      </c>
    </row>
    <row r="22" spans="2:11" ht="21">
      <c r="B22" s="27">
        <v>4</v>
      </c>
      <c r="C22" s="27" t="s">
        <v>11</v>
      </c>
      <c r="F22" t="s">
        <v>42</v>
      </c>
    </row>
    <row r="23" spans="2:11" ht="21">
      <c r="B23" s="27">
        <v>5</v>
      </c>
      <c r="C23" s="27" t="s">
        <v>12</v>
      </c>
      <c r="F23" t="s">
        <v>43</v>
      </c>
    </row>
    <row r="24" spans="2:11" ht="18">
      <c r="B24" s="27"/>
      <c r="C24" s="27"/>
    </row>
    <row r="25" spans="2:11" ht="18">
      <c r="B25" s="27">
        <v>6</v>
      </c>
      <c r="C25" s="27" t="s">
        <v>13</v>
      </c>
      <c r="I25" t="s">
        <v>33</v>
      </c>
      <c r="J25" s="47">
        <f>H14/D14</f>
        <v>1.0125</v>
      </c>
      <c r="K25" t="s">
        <v>44</v>
      </c>
    </row>
    <row r="26" spans="2:11" ht="18">
      <c r="B26" s="27"/>
      <c r="C26" s="27"/>
      <c r="J26" s="29"/>
    </row>
    <row r="27" spans="2:11" ht="18">
      <c r="B27" s="27">
        <v>7</v>
      </c>
      <c r="C27" s="27" t="s">
        <v>14</v>
      </c>
      <c r="I27" t="s">
        <v>34</v>
      </c>
      <c r="J27" s="29">
        <f>C9</f>
        <v>1</v>
      </c>
      <c r="K27" t="s">
        <v>45</v>
      </c>
    </row>
    <row r="28" spans="2:11" ht="18">
      <c r="B28" s="27"/>
      <c r="C28" s="27"/>
      <c r="J28" s="29"/>
    </row>
    <row r="29" spans="2:11" ht="18">
      <c r="B29" s="27">
        <v>8</v>
      </c>
      <c r="C29" s="27" t="s">
        <v>15</v>
      </c>
      <c r="I29" t="s">
        <v>35</v>
      </c>
      <c r="J29" s="29">
        <f>C8</f>
        <v>0</v>
      </c>
      <c r="K29" t="s">
        <v>46</v>
      </c>
    </row>
    <row r="30" spans="2:11" ht="18">
      <c r="B30" s="27"/>
      <c r="C30" s="27"/>
    </row>
    <row r="31" spans="2:11" ht="18">
      <c r="B31" s="27">
        <v>9</v>
      </c>
      <c r="C31" s="27" t="s">
        <v>39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NOTAS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User</cp:lastModifiedBy>
  <dcterms:created xsi:type="dcterms:W3CDTF">2022-05-09T04:31:12Z</dcterms:created>
  <dcterms:modified xsi:type="dcterms:W3CDTF">2023-05-25T12:47:45Z</dcterms:modified>
</cp:coreProperties>
</file>