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Paz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2" l="1"/>
  <c r="G12" i="2"/>
  <c r="G8" i="2"/>
  <c r="G9" i="2"/>
  <c r="G10" i="2"/>
  <c r="G11" i="2"/>
  <c r="G7" i="2"/>
  <c r="S12" i="1"/>
  <c r="S11" i="1"/>
  <c r="D7" i="2"/>
  <c r="D8" i="2" s="1"/>
  <c r="D9" i="2" s="1"/>
  <c r="D10" i="2" s="1"/>
  <c r="D11" i="2" s="1"/>
  <c r="C12" i="2"/>
  <c r="E11" i="2" s="1"/>
  <c r="S5" i="1"/>
  <c r="S6" i="1"/>
  <c r="S7" i="1"/>
  <c r="S8" i="1"/>
  <c r="S9" i="1"/>
  <c r="S10" i="1"/>
  <c r="H20" i="1"/>
  <c r="H21" i="1"/>
  <c r="H22" i="1"/>
  <c r="O6" i="1"/>
  <c r="O7" i="1"/>
  <c r="O8" i="1"/>
  <c r="O9" i="1"/>
  <c r="O10" i="1"/>
  <c r="O5" i="1"/>
  <c r="P5" i="1" s="1"/>
  <c r="P6" i="1" s="1"/>
  <c r="P7" i="1" s="1"/>
  <c r="V5" i="1"/>
  <c r="V4" i="1"/>
  <c r="E9" i="2" l="1"/>
  <c r="E7" i="2"/>
  <c r="F7" i="2" s="1"/>
  <c r="E8" i="2"/>
  <c r="E10" i="2"/>
  <c r="P8" i="1"/>
  <c r="P9" i="1" s="1"/>
  <c r="P10" i="1" s="1"/>
  <c r="O11" i="1"/>
  <c r="F8" i="2" l="1"/>
  <c r="F9" i="2" s="1"/>
  <c r="F10" i="2" s="1"/>
  <c r="F11" i="2" s="1"/>
  <c r="Q7" i="1"/>
  <c r="Q5" i="1"/>
  <c r="R5" i="1" s="1"/>
  <c r="Q8" i="1"/>
  <c r="Q9" i="1"/>
  <c r="Q6" i="1"/>
  <c r="Q10" i="1"/>
  <c r="R6" i="1" l="1"/>
  <c r="R7" i="1" s="1"/>
  <c r="R8" i="1" s="1"/>
  <c r="R9" i="1" s="1"/>
  <c r="R10" i="1" s="1"/>
</calcChain>
</file>

<file path=xl/sharedStrings.xml><?xml version="1.0" encoding="utf-8"?>
<sst xmlns="http://schemas.openxmlformats.org/spreadsheetml/2006/main" count="66" uniqueCount="65">
  <si>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</si>
  <si>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</si>
  <si>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</si>
  <si>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</si>
  <si>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</si>
  <si>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</si>
  <si>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</si>
  <si>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</si>
  <si>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</si>
  <si>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</si>
  <si>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</si>
  <si>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</si>
  <si>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</si>
  <si>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</si>
  <si>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</si>
  <si>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</si>
  <si>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</si>
  <si>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</si>
  <si>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</si>
  <si>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</si>
  <si>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</si>
  <si>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</si>
  <si>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</si>
  <si>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</si>
  <si>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</si>
  <si>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</si>
  <si>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</si>
  <si>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</si>
  <si>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</si>
  <si>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</si>
  <si>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</si>
  <si>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</si>
  <si>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</si>
  <si>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</si>
  <si>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</si>
  <si>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</si>
  <si>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</si>
  <si>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</si>
  <si>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</si>
  <si>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</si>
  <si>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</si>
  <si>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operarios fabrican 5 piezas en 12 horas</t>
  </si>
  <si>
    <t>28 operarios fabrican a lo más 6 piezas en 12 horas</t>
  </si>
  <si>
    <t>El 58% de los operarios fabrican a lo mas 6 piezas en 12 horas</t>
  </si>
  <si>
    <t>El 13% de los operarios fabrican 5 piezas en 12 horas</t>
  </si>
  <si>
    <t>Moda es la mayoria de los trabajadores arman 4 piezas en 12 horas</t>
  </si>
  <si>
    <t>La mitad de los trabajadores (50%) fabrican a lo más (a lo menos) 6 piezas en 12 horas</t>
  </si>
  <si>
    <t>En promedio los operarios fabrican 6 piezas en 12 horas</t>
  </si>
  <si>
    <t>Promedio xi*fi</t>
  </si>
  <si>
    <t>xi*fi</t>
  </si>
  <si>
    <t>Promedio</t>
  </si>
  <si>
    <t>5 Familias tienen 3 hijos</t>
  </si>
  <si>
    <t>El 28% de familias tienen 1 hijo</t>
  </si>
  <si>
    <t>f4</t>
  </si>
  <si>
    <t>F3</t>
  </si>
  <si>
    <t>h2</t>
  </si>
  <si>
    <t>H3</t>
  </si>
  <si>
    <t>Me</t>
  </si>
  <si>
    <t>Mo</t>
  </si>
  <si>
    <t>Md</t>
  </si>
  <si>
    <t>42 familias tienen a lo más 2 hijos</t>
  </si>
  <si>
    <t>84% de familias tienen a lo más 2 hijos</t>
  </si>
  <si>
    <t>El 50% de familias tienen a lo más 2 hijos</t>
  </si>
  <si>
    <t>La mayoria de las familias tienen 2 hijos</t>
  </si>
  <si>
    <t>En promedio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</si>
</sst>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9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6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9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6" borderId="1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9" fontId="0" fillId="0" borderId="17" xfId="1" applyFon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9" fontId="0" fillId="9" borderId="17" xfId="1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7" fillId="4" borderId="13" xfId="0" applyFont="1" applyFill="1" applyBorder="1" applyAlignment="1">
      <alignment horizontal="center" wrapText="1"/>
    </xf>
    <xf numFmtId="0" fontId="17" fillId="4" borderId="20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3" fillId="5" borderId="21" xfId="0" applyFont="1" applyFill="1" applyBorder="1" applyAlignment="1">
      <alignment horizontal="center"/>
    </xf>
    <xf numFmtId="9" fontId="0" fillId="0" borderId="22" xfId="0" applyNumberFormat="1" applyBorder="1" applyAlignment="1">
      <alignment horizontal="center"/>
    </xf>
    <xf numFmtId="9" fontId="0" fillId="0" borderId="6" xfId="0" applyNumberFormat="1" applyBorder="1" applyAlignment="1">
      <alignment horizontal="center" vertical="center"/>
    </xf>
    <xf numFmtId="9" fontId="0" fillId="10" borderId="6" xfId="0" applyNumberForma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wrapText="1"/>
    </xf>
    <xf numFmtId="0" fontId="13" fillId="5" borderId="1" xfId="0" applyFont="1" applyFill="1" applyBorder="1" applyAlignment="1">
      <alignment horizontal="center"/>
    </xf>
    <xf numFmtId="1" fontId="0" fillId="0" borderId="6" xfId="0" applyNumberFormat="1" applyFont="1" applyBorder="1"/>
    <xf numFmtId="0" fontId="0" fillId="0" borderId="1" xfId="0" applyBorder="1"/>
    <xf numFmtId="1" fontId="0" fillId="0" borderId="1" xfId="0" applyNumberFormat="1" applyFill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0" fontId="0" fillId="0" borderId="1" xfId="0" applyFill="1" applyBorder="1"/>
    <xf numFmtId="0" fontId="0" fillId="0" borderId="1" xfId="0" applyBorder="1" applyAlignment="1">
      <alignment vertical="center"/>
    </xf>
    <xf numFmtId="0" fontId="7" fillId="2" borderId="21" xfId="0" applyFont="1" applyFill="1" applyBorder="1" applyAlignment="1">
      <alignment horizontal="center" vertical="center" wrapText="1"/>
    </xf>
    <xf numFmtId="9" fontId="9" fillId="3" borderId="23" xfId="0" applyNumberFormat="1" applyFont="1" applyFill="1" applyBorder="1" applyAlignment="1">
      <alignment horizontal="center" vertical="center" wrapText="1" readingOrder="1"/>
    </xf>
    <xf numFmtId="9" fontId="9" fillId="3" borderId="7" xfId="0" applyNumberFormat="1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23"/>
  <sheetViews>
    <sheetView topLeftCell="D13" zoomScale="137" workbookViewId="0">
      <selection activeCell="U9" sqref="U9"/>
    </sheetView>
  </sheetViews>
  <sheetFormatPr baseColWidth="10" defaultRowHeight="15.75" x14ac:dyDescent="0.25"/>
  <cols>
    <col min="8" max="8" width="11.375" bestFit="1" customWidth="1"/>
    <col min="12" max="12" width="40.125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19" max="19" width="11.375" bestFit="1" customWidth="1"/>
  </cols>
  <sheetData>
    <row r="1" spans="2:22" ht="16.5" thickBot="1" x14ac:dyDescent="0.3">
      <c r="N1" s="32"/>
      <c r="O1" s="32"/>
      <c r="P1" s="44" t="s">
        <v>34</v>
      </c>
      <c r="Q1" s="44" t="s">
        <v>35</v>
      </c>
      <c r="R1" s="65" t="s">
        <v>36</v>
      </c>
      <c r="S1" s="72" t="s">
        <v>48</v>
      </c>
    </row>
    <row r="2" spans="2:22" ht="18" customHeight="1" thickBot="1" x14ac:dyDescent="0.3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3"/>
      <c r="O2" s="50" t="s">
        <v>33</v>
      </c>
      <c r="P2" s="45"/>
      <c r="Q2" s="45"/>
      <c r="R2" s="66"/>
      <c r="S2" s="72"/>
    </row>
    <row r="3" spans="2:22" ht="16.5" thickBot="1" x14ac:dyDescent="0.3">
      <c r="C3" s="52"/>
      <c r="D3" s="52"/>
      <c r="E3" s="52"/>
      <c r="F3" s="52"/>
      <c r="G3" s="52"/>
      <c r="H3" s="52"/>
      <c r="I3" s="52"/>
      <c r="J3" s="52"/>
      <c r="K3" s="52"/>
      <c r="N3" s="37" t="s">
        <v>32</v>
      </c>
      <c r="O3" s="51"/>
      <c r="P3" s="46"/>
      <c r="Q3" s="46"/>
      <c r="R3" s="67"/>
      <c r="S3" s="72"/>
    </row>
    <row r="4" spans="2:22" ht="16.5" thickBot="1" x14ac:dyDescent="0.3">
      <c r="C4" s="52"/>
      <c r="D4" s="52"/>
      <c r="E4" s="52"/>
      <c r="F4" s="52"/>
      <c r="G4" s="52"/>
      <c r="H4" s="52"/>
      <c r="I4" s="52"/>
      <c r="J4" s="52"/>
      <c r="K4" s="52"/>
      <c r="N4" s="38" t="s">
        <v>27</v>
      </c>
      <c r="O4" s="38" t="s">
        <v>28</v>
      </c>
      <c r="P4" s="38" t="s">
        <v>29</v>
      </c>
      <c r="Q4" s="38" t="s">
        <v>30</v>
      </c>
      <c r="R4" s="68" t="s">
        <v>31</v>
      </c>
      <c r="S4" s="73" t="s">
        <v>49</v>
      </c>
      <c r="U4" s="36" t="s">
        <v>38</v>
      </c>
      <c r="V4" s="36">
        <f>MAX(Paz)</f>
        <v>9</v>
      </c>
    </row>
    <row r="5" spans="2:22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9">
        <v>4</v>
      </c>
      <c r="O5" s="40">
        <f>COUNTIF(Paz,N5)</f>
        <v>12</v>
      </c>
      <c r="P5" s="40">
        <f>O5</f>
        <v>12</v>
      </c>
      <c r="Q5" s="55">
        <f>O5/$O$11</f>
        <v>0.25</v>
      </c>
      <c r="R5" s="69">
        <f>Q5</f>
        <v>0.25</v>
      </c>
      <c r="S5" s="34">
        <f>N5*O5</f>
        <v>48</v>
      </c>
      <c r="U5" s="31" t="s">
        <v>39</v>
      </c>
      <c r="V5" s="35">
        <f>MIN(Paz)</f>
        <v>4</v>
      </c>
    </row>
    <row r="6" spans="2:22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1">
        <v>5</v>
      </c>
      <c r="O6" s="60">
        <f>COUNTIF(Paz,N6)</f>
        <v>6</v>
      </c>
      <c r="P6" s="23">
        <f>P5+O6</f>
        <v>18</v>
      </c>
      <c r="Q6" s="62">
        <f t="shared" ref="Q6:Q10" si="0">O6/$O$11</f>
        <v>0.125</v>
      </c>
      <c r="R6" s="70">
        <f>R5+Q6</f>
        <v>0.375</v>
      </c>
      <c r="S6" s="34">
        <f t="shared" ref="S6:S10" si="1">N6*O6</f>
        <v>30</v>
      </c>
      <c r="T6" s="1"/>
    </row>
    <row r="7" spans="2:22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2">
        <v>6</v>
      </c>
      <c r="O7" s="40">
        <f>COUNTIF(Paz,N7)</f>
        <v>10</v>
      </c>
      <c r="P7" s="57">
        <f>P6+O7</f>
        <v>28</v>
      </c>
      <c r="Q7" s="55">
        <f t="shared" si="0"/>
        <v>0.20833333333333334</v>
      </c>
      <c r="R7" s="71">
        <f t="shared" ref="R7:R10" si="2">R6+Q7</f>
        <v>0.58333333333333337</v>
      </c>
      <c r="S7" s="34">
        <f t="shared" si="1"/>
        <v>60</v>
      </c>
      <c r="T7" s="1"/>
    </row>
    <row r="8" spans="2:22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1">
        <v>7</v>
      </c>
      <c r="O8" s="40">
        <f>COUNTIF(Paz,N8)</f>
        <v>8</v>
      </c>
      <c r="P8" s="23">
        <f>P7+O8</f>
        <v>36</v>
      </c>
      <c r="Q8" s="55">
        <f t="shared" si="0"/>
        <v>0.16666666666666666</v>
      </c>
      <c r="R8" s="70">
        <f t="shared" si="2"/>
        <v>0.75</v>
      </c>
      <c r="S8" s="34">
        <f t="shared" si="1"/>
        <v>56</v>
      </c>
      <c r="T8" s="1"/>
    </row>
    <row r="9" spans="2:22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1">
        <v>8</v>
      </c>
      <c r="O9" s="40">
        <f>COUNTIF(Paz,N9)</f>
        <v>4</v>
      </c>
      <c r="P9" s="23">
        <f t="shared" ref="P9:P10" si="3">P8+O9</f>
        <v>40</v>
      </c>
      <c r="Q9" s="55">
        <f t="shared" si="0"/>
        <v>8.3333333333333329E-2</v>
      </c>
      <c r="R9" s="70">
        <f t="shared" si="2"/>
        <v>0.83333333333333337</v>
      </c>
      <c r="S9" s="34">
        <f t="shared" si="1"/>
        <v>32</v>
      </c>
      <c r="T9" s="1"/>
    </row>
    <row r="10" spans="2:22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3">
        <v>9</v>
      </c>
      <c r="O10" s="40">
        <f>COUNTIF(Paz,N10)</f>
        <v>8</v>
      </c>
      <c r="P10" s="54">
        <f t="shared" si="3"/>
        <v>48</v>
      </c>
      <c r="Q10" s="55">
        <f t="shared" si="0"/>
        <v>0.16666666666666666</v>
      </c>
      <c r="R10" s="70">
        <f t="shared" si="2"/>
        <v>1</v>
      </c>
      <c r="S10" s="34">
        <f t="shared" si="1"/>
        <v>72</v>
      </c>
      <c r="T10" s="1"/>
    </row>
    <row r="11" spans="2:22" ht="16.5" thickBot="1" x14ac:dyDescent="0.3">
      <c r="C11" s="1"/>
      <c r="N11" s="30" t="s">
        <v>37</v>
      </c>
      <c r="O11" s="53">
        <f>SUM(O5:O10)</f>
        <v>48</v>
      </c>
      <c r="R11" s="75"/>
      <c r="S11" s="56">
        <f>SUM(S5:S10)</f>
        <v>298</v>
      </c>
      <c r="T11" s="1"/>
    </row>
    <row r="12" spans="2:22" x14ac:dyDescent="0.25">
      <c r="R12" s="75" t="s">
        <v>50</v>
      </c>
      <c r="S12" s="76">
        <f>S11/O11</f>
        <v>6.208333333333333</v>
      </c>
    </row>
    <row r="14" spans="2:22" ht="18" x14ac:dyDescent="0.25">
      <c r="C14" s="3" t="s">
        <v>40</v>
      </c>
    </row>
    <row r="15" spans="2:22" x14ac:dyDescent="0.25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2" ht="19.5" x14ac:dyDescent="0.35">
      <c r="B16" s="4">
        <v>2</v>
      </c>
      <c r="C16" s="25" t="s">
        <v>24</v>
      </c>
      <c r="D16" s="4"/>
      <c r="E16" s="59" t="s">
        <v>41</v>
      </c>
      <c r="F16" s="59"/>
      <c r="G16" s="59"/>
      <c r="H16" s="59"/>
      <c r="I16" s="59"/>
      <c r="J16" s="59"/>
      <c r="K16" s="59"/>
      <c r="L16" s="59"/>
      <c r="M16" s="24"/>
    </row>
    <row r="17" spans="2:14" ht="18.95" customHeight="1" x14ac:dyDescent="0.25">
      <c r="B17" s="4">
        <v>3</v>
      </c>
      <c r="C17" s="25" t="s">
        <v>5</v>
      </c>
      <c r="D17" s="4"/>
      <c r="E17" s="58" t="s">
        <v>42</v>
      </c>
      <c r="F17" s="58"/>
      <c r="G17" s="58"/>
      <c r="H17" s="58"/>
      <c r="I17" s="58"/>
      <c r="J17" s="58"/>
      <c r="K17" s="58"/>
      <c r="L17" s="58"/>
      <c r="M17" s="24"/>
    </row>
    <row r="18" spans="2:14" ht="19.5" x14ac:dyDescent="0.35">
      <c r="B18" s="4">
        <v>4</v>
      </c>
      <c r="C18" s="25" t="s">
        <v>25</v>
      </c>
      <c r="D18" s="4"/>
      <c r="E18" s="61" t="s">
        <v>44</v>
      </c>
      <c r="F18" s="61"/>
      <c r="G18" s="61"/>
      <c r="H18" s="61"/>
      <c r="I18" s="61"/>
      <c r="J18" s="61"/>
      <c r="K18" s="61"/>
      <c r="L18" s="61"/>
      <c r="M18" s="24"/>
    </row>
    <row r="19" spans="2:14" ht="19.5" x14ac:dyDescent="0.35">
      <c r="B19" s="4">
        <v>5</v>
      </c>
      <c r="C19" s="25" t="s">
        <v>26</v>
      </c>
      <c r="D19" s="4"/>
      <c r="E19" s="63" t="s">
        <v>43</v>
      </c>
      <c r="F19" s="63"/>
      <c r="G19" s="63"/>
      <c r="H19" s="63"/>
      <c r="I19" s="63"/>
      <c r="J19" s="63"/>
      <c r="K19" s="63"/>
      <c r="L19" s="63"/>
      <c r="M19" s="24"/>
    </row>
    <row r="20" spans="2:14" x14ac:dyDescent="0.25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MEDIAN(Paz)</f>
        <v>6</v>
      </c>
      <c r="I20" s="47" t="s">
        <v>45</v>
      </c>
      <c r="J20" s="48"/>
      <c r="K20" s="48"/>
      <c r="L20" s="49"/>
    </row>
    <row r="21" spans="2:14" x14ac:dyDescent="0.25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MODE(Paz)</f>
        <v>4</v>
      </c>
      <c r="I21" s="47" t="s">
        <v>46</v>
      </c>
      <c r="J21" s="48"/>
      <c r="K21" s="48"/>
      <c r="L21" s="49"/>
      <c r="M21" s="28"/>
      <c r="N21" s="64">
        <v>4</v>
      </c>
    </row>
    <row r="22" spans="2:14" x14ac:dyDescent="0.25">
      <c r="B22" s="4">
        <v>8</v>
      </c>
      <c r="C22" s="25" t="s">
        <v>2</v>
      </c>
      <c r="D22" s="24"/>
      <c r="E22" s="24"/>
      <c r="F22" s="24"/>
      <c r="G22" s="30" t="s">
        <v>23</v>
      </c>
      <c r="H22" s="74">
        <f>AVERAGE(Paz)</f>
        <v>6.208333333333333</v>
      </c>
      <c r="I22" s="47" t="s">
        <v>47</v>
      </c>
      <c r="J22" s="48"/>
      <c r="K22" s="48"/>
      <c r="L22" s="49"/>
      <c r="M22" s="28"/>
      <c r="N22" s="64">
        <v>6</v>
      </c>
    </row>
    <row r="23" spans="2:14" ht="18.75" x14ac:dyDescent="0.3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3">
    <mergeCell ref="S1:S3"/>
    <mergeCell ref="E18:L18"/>
    <mergeCell ref="I22:L22"/>
    <mergeCell ref="I20:L20"/>
    <mergeCell ref="I21:L21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1"/>
  <sheetViews>
    <sheetView tabSelected="1" topLeftCell="A10" zoomScale="80" zoomScaleNormal="80" workbookViewId="0">
      <selection activeCell="K16" sqref="K16"/>
    </sheetView>
  </sheetViews>
  <sheetFormatPr baseColWidth="10" defaultRowHeight="15.75" x14ac:dyDescent="0.25"/>
  <cols>
    <col min="2" max="2" width="36" customWidth="1"/>
  </cols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5.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0" t="s">
        <v>18</v>
      </c>
      <c r="G6" s="83" t="s">
        <v>49</v>
      </c>
      <c r="H6" s="75"/>
    </row>
    <row r="7" spans="1:9" ht="18.75" thickBot="1" x14ac:dyDescent="0.3">
      <c r="B7" s="10">
        <v>0</v>
      </c>
      <c r="C7" s="10">
        <v>8</v>
      </c>
      <c r="D7" s="11">
        <f>C7</f>
        <v>8</v>
      </c>
      <c r="E7" s="77">
        <f>C7/$C$12</f>
        <v>0.16</v>
      </c>
      <c r="F7" s="81">
        <f>E7</f>
        <v>0.16</v>
      </c>
      <c r="G7" s="75">
        <f>C7*B7</f>
        <v>0</v>
      </c>
      <c r="H7" s="75"/>
    </row>
    <row r="8" spans="1:9" ht="18.75" thickBot="1" x14ac:dyDescent="0.3">
      <c r="B8" s="12">
        <v>1</v>
      </c>
      <c r="C8" s="12">
        <v>14</v>
      </c>
      <c r="D8" s="13">
        <f>D7+C8</f>
        <v>22</v>
      </c>
      <c r="E8" s="77">
        <f t="shared" ref="E8:E11" si="0">C8/$C$12</f>
        <v>0.28000000000000003</v>
      </c>
      <c r="F8" s="82">
        <f>F7+E8</f>
        <v>0.44000000000000006</v>
      </c>
      <c r="G8" s="75">
        <f t="shared" ref="G8:G11" si="1">C8*B8</f>
        <v>14</v>
      </c>
      <c r="H8" s="75"/>
    </row>
    <row r="9" spans="1:9" ht="18.75" thickBot="1" x14ac:dyDescent="0.3">
      <c r="B9" s="12">
        <v>2</v>
      </c>
      <c r="C9" s="12">
        <v>20</v>
      </c>
      <c r="D9" s="13">
        <f t="shared" ref="D9:D11" si="2">D8+C9</f>
        <v>42</v>
      </c>
      <c r="E9" s="77">
        <f t="shared" si="0"/>
        <v>0.4</v>
      </c>
      <c r="F9" s="82">
        <f t="shared" ref="F9:F11" si="3">F8+E9</f>
        <v>0.84000000000000008</v>
      </c>
      <c r="G9" s="75">
        <f t="shared" si="1"/>
        <v>40</v>
      </c>
      <c r="H9" s="75"/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77">
        <f t="shared" si="0"/>
        <v>0.1</v>
      </c>
      <c r="F10" s="82">
        <f t="shared" si="3"/>
        <v>0.94000000000000006</v>
      </c>
      <c r="G10" s="75">
        <f t="shared" si="1"/>
        <v>15</v>
      </c>
      <c r="H10" s="75"/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77">
        <f t="shared" si="0"/>
        <v>0.06</v>
      </c>
      <c r="F11" s="82">
        <f t="shared" si="3"/>
        <v>1</v>
      </c>
      <c r="G11" s="75">
        <f t="shared" si="1"/>
        <v>12</v>
      </c>
      <c r="H11" s="79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G12" s="75">
        <f>SUM(G7:G11)</f>
        <v>81</v>
      </c>
      <c r="H12" s="84">
        <f>G12/C12</f>
        <v>1.62</v>
      </c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11</v>
      </c>
      <c r="C17" s="6"/>
      <c r="D17" s="6"/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12</v>
      </c>
      <c r="C18" s="6"/>
      <c r="D18" s="6"/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13</v>
      </c>
      <c r="C19" s="6"/>
      <c r="D19" s="6"/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14</v>
      </c>
      <c r="C20" s="6"/>
      <c r="D20" s="6"/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15</v>
      </c>
    </row>
    <row r="22" spans="1:9" ht="18.75" x14ac:dyDescent="0.3">
      <c r="A22" s="20">
        <v>7</v>
      </c>
      <c r="B22" s="5" t="s">
        <v>16</v>
      </c>
    </row>
    <row r="23" spans="1:9" ht="18.75" x14ac:dyDescent="0.3">
      <c r="A23" s="20">
        <v>8</v>
      </c>
      <c r="B23" s="5" t="s">
        <v>17</v>
      </c>
    </row>
    <row r="25" spans="1:9" x14ac:dyDescent="0.25">
      <c r="A25" s="34" t="s">
        <v>53</v>
      </c>
      <c r="B25" s="75" t="s">
        <v>51</v>
      </c>
    </row>
    <row r="26" spans="1:9" x14ac:dyDescent="0.25">
      <c r="A26" s="34" t="s">
        <v>54</v>
      </c>
      <c r="B26" s="75" t="s">
        <v>60</v>
      </c>
    </row>
    <row r="27" spans="1:9" x14ac:dyDescent="0.25">
      <c r="A27" s="34" t="s">
        <v>55</v>
      </c>
      <c r="B27" s="78" t="s">
        <v>52</v>
      </c>
    </row>
    <row r="28" spans="1:9" x14ac:dyDescent="0.25">
      <c r="A28" s="34" t="s">
        <v>56</v>
      </c>
      <c r="B28" s="75" t="s">
        <v>61</v>
      </c>
    </row>
    <row r="29" spans="1:9" x14ac:dyDescent="0.25">
      <c r="A29" s="56" t="s">
        <v>59</v>
      </c>
      <c r="B29" s="78" t="s">
        <v>62</v>
      </c>
    </row>
    <row r="30" spans="1:9" x14ac:dyDescent="0.25">
      <c r="A30" s="56" t="s">
        <v>58</v>
      </c>
      <c r="B30" s="78" t="s">
        <v>63</v>
      </c>
    </row>
    <row r="31" spans="1:9" x14ac:dyDescent="0.25">
      <c r="A31" s="56" t="s">
        <v>57</v>
      </c>
      <c r="B31" s="78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Paz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2025-05-09T15:24:32Z</dcterms:modified>
</cp:coreProperties>
</file>