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definedNames>
    <definedName name="Pinto">'ACTIVIDAD 1'!$D$5:$K$12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4" i="2"/>
  <c r="H23"/>
  <c r="J16"/>
  <c r="J7"/>
  <c r="J8"/>
  <c r="J9"/>
  <c r="J10"/>
  <c r="J11"/>
  <c r="J12"/>
  <c r="J13"/>
  <c r="J14"/>
  <c r="J15"/>
  <c r="J6"/>
  <c r="H22"/>
  <c r="H18" i="1"/>
  <c r="H17"/>
  <c r="K13"/>
  <c r="H16"/>
  <c r="I7" i="2"/>
  <c r="I8"/>
  <c r="I9"/>
  <c r="I10"/>
  <c r="I11"/>
  <c r="I12"/>
  <c r="I13"/>
  <c r="I14"/>
  <c r="I15"/>
  <c r="I6"/>
  <c r="H7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K7" i="1"/>
  <c r="K8"/>
  <c r="K9"/>
  <c r="K10"/>
  <c r="K11"/>
  <c r="K12"/>
  <c r="K6"/>
  <c r="J7"/>
  <c r="J8"/>
  <c r="J9"/>
  <c r="J10"/>
  <c r="J11"/>
  <c r="J12"/>
  <c r="J6"/>
  <c r="I7"/>
  <c r="I8"/>
  <c r="I9"/>
  <c r="I10"/>
  <c r="I11"/>
  <c r="I12"/>
  <c r="I6"/>
  <c r="H8"/>
  <c r="H9" s="1"/>
  <c r="H10" s="1"/>
  <c r="H11" s="1"/>
  <c r="H12" s="1"/>
  <c r="H7"/>
  <c r="H6"/>
  <c r="F7"/>
  <c r="F8"/>
  <c r="F9"/>
  <c r="F10"/>
  <c r="F11"/>
  <c r="F12"/>
  <c r="F6"/>
  <c r="E6" i="2"/>
  <c r="F16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<sst xmlns="http://schemas.openxmlformats.org/spreadsheetml/2006/main" count="41" uniqueCount="27">
  <si>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</si>
  <si>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</si>
  <si>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</si>
  <si>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</si>
  <si>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</si>
  <si>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</si>
  <si>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</si>
  <si>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</si>
  <si>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</si>
  <si>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</si>
  <si>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</si>
  <si>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</si>
  <si>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</si>
  <si>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</si>
  <si>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</si>
  <si>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</si>
  <si>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</t>
  </si>
  <si>
    <t>Mi*fi</t>
  </si>
  <si>
    <t>Mo</t>
  </si>
  <si>
    <t>Md</t>
  </si>
  <si>
    <t xml:space="preserve">La mayoria de los brigadierers usan 967 minutos </t>
  </si>
  <si>
    <t>En promedio los brigadieres usan 1080 minutos</t>
  </si>
  <si>
    <t>El 50% de los brigadieres usan "a lo mas" 1025 minutos</t>
  </si>
  <si>
    <t>Mi*Fi</t>
  </si>
  <si>
    <t>La mayoria de los cadetes miden 1.79</t>
  </si>
  <si>
    <t>En promedio los cadetes miden 1,81</t>
  </si>
  <si>
    <t>El 50% de los cadetes miden "a lo mas" 1,84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</si>
</sst>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9" fontId="0" fillId="0" borderId="19" xfId="1" applyFont="1" applyBorder="1" applyAlignment="1">
      <alignment horizontal="center"/>
    </xf>
    <xf numFmtId="0" fontId="5" fillId="0" borderId="20" xfId="0" applyFont="1" applyFill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9" fontId="0" fillId="0" borderId="6" xfId="1" applyFont="1" applyBorder="1" applyAlignment="1">
      <alignment horizontal="center"/>
    </xf>
    <xf numFmtId="0" fontId="0" fillId="0" borderId="5" xfId="0" applyBorder="1"/>
    <xf numFmtId="9" fontId="0" fillId="0" borderId="3" xfId="1" applyFont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9" fontId="0" fillId="0" borderId="12" xfId="1" applyFont="1" applyBorder="1" applyAlignment="1">
      <alignment horizontal="center"/>
    </xf>
    <xf numFmtId="0" fontId="0" fillId="0" borderId="21" xfId="0" applyFill="1" applyBorder="1"/>
    <xf numFmtId="2" fontId="0" fillId="0" borderId="0" xfId="0" applyNumberFormat="1"/>
    <xf numFmtId="1" fontId="0" fillId="0" borderId="0" xfId="0" applyNumberFormat="1"/>
    <xf numFmtId="0" fontId="0" fillId="0" borderId="0" xfId="0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plotArea>
      <c:layout/>
      <c:barChart>
        <c:barDir val="col"/>
        <c:grouping val="clustered"/>
        <c:ser>
          <c:idx val="0"/>
          <c:order val="0"/>
          <c:cat>
            <c:multiLvlStrRef>
              <c:f>'ACTIVIDAD 1'!$F$6:$G$12</c:f>
              <c:multiLvlStrCache>
                <c:ptCount val="7"/>
                <c:lvl>
                  <c:pt idx="0">
                    <c:v>10</c:v>
                  </c:pt>
                  <c:pt idx="1">
                    <c:v>10</c:v>
                  </c:pt>
                  <c:pt idx="2">
                    <c:v>12</c:v>
                  </c:pt>
                  <c:pt idx="3">
                    <c:v>8</c:v>
                  </c:pt>
                  <c:pt idx="4">
                    <c:v>6</c:v>
                  </c:pt>
                  <c:pt idx="5">
                    <c:v>4</c:v>
                  </c:pt>
                  <c:pt idx="6">
                    <c:v>5</c:v>
                  </c:pt>
                </c:lvl>
                <c:lvl>
                  <c:pt idx="0">
                    <c:v>600</c:v>
                  </c:pt>
                  <c:pt idx="1">
                    <c:v>800</c:v>
                  </c:pt>
                  <c:pt idx="2">
                    <c:v>1000</c:v>
                  </c:pt>
                  <c:pt idx="3">
                    <c:v>1200</c:v>
                  </c:pt>
                  <c:pt idx="4">
                    <c:v>1400</c:v>
                  </c:pt>
                  <c:pt idx="5">
                    <c:v>1600</c:v>
                  </c:pt>
                  <c:pt idx="6">
                    <c:v>1800</c:v>
                  </c:pt>
                </c:lvl>
              </c:multiLvlStrCache>
            </c:multiLvlStrRef>
          </c:cat>
          <c:val>
            <c:numRef>
              <c:f>'ACTIVIDAD 1'!$F$6:$F$12</c:f>
              <c:numCache>
                <c:formatCode>General</c:formatCode>
                <c:ptCount val="7"/>
                <c:pt idx="0">
                  <c:v>600</c:v>
                </c:pt>
                <c:pt idx="1">
                  <c:v>800</c:v>
                </c:pt>
                <c:pt idx="2">
                  <c:v>1000</c:v>
                </c:pt>
                <c:pt idx="3">
                  <c:v>1200</c:v>
                </c:pt>
                <c:pt idx="4">
                  <c:v>1400</c:v>
                </c:pt>
                <c:pt idx="5">
                  <c:v>1600</c:v>
                </c:pt>
                <c:pt idx="6">
                  <c:v>1800</c:v>
                </c:pt>
              </c:numCache>
            </c:numRef>
          </c:val>
        </c:ser>
        <c:ser>
          <c:idx val="1"/>
          <c:order val="1"/>
          <c:cat>
            <c:multiLvlStrRef>
              <c:f>'ACTIVIDAD 1'!$F$6:$G$12</c:f>
              <c:multiLvlStrCache>
                <c:ptCount val="7"/>
                <c:lvl>
                  <c:pt idx="0">
                    <c:v>10</c:v>
                  </c:pt>
                  <c:pt idx="1">
                    <c:v>10</c:v>
                  </c:pt>
                  <c:pt idx="2">
                    <c:v>12</c:v>
                  </c:pt>
                  <c:pt idx="3">
                    <c:v>8</c:v>
                  </c:pt>
                  <c:pt idx="4">
                    <c:v>6</c:v>
                  </c:pt>
                  <c:pt idx="5">
                    <c:v>4</c:v>
                  </c:pt>
                  <c:pt idx="6">
                    <c:v>5</c:v>
                  </c:pt>
                </c:lvl>
                <c:lvl>
                  <c:pt idx="0">
                    <c:v>600</c:v>
                  </c:pt>
                  <c:pt idx="1">
                    <c:v>800</c:v>
                  </c:pt>
                  <c:pt idx="2">
                    <c:v>1000</c:v>
                  </c:pt>
                  <c:pt idx="3">
                    <c:v>1200</c:v>
                  </c:pt>
                  <c:pt idx="4">
                    <c:v>1400</c:v>
                  </c:pt>
                  <c:pt idx="5">
                    <c:v>1600</c:v>
                  </c:pt>
                  <c:pt idx="6">
                    <c:v>1800</c:v>
                  </c:pt>
                </c:lvl>
              </c:multiLvlStrCache>
            </c:multiLvlStrRef>
          </c:cat>
          <c:val>
            <c:numRef>
              <c:f>'ACTIVIDAD 1'!$G$6:$G$12</c:f>
              <c:numCache>
                <c:formatCode>General</c:formatCode>
                <c:ptCount val="7"/>
                <c:pt idx="0">
                  <c:v>10</c:v>
                </c:pt>
                <c:pt idx="1">
                  <c:v>10</c:v>
                </c:pt>
                <c:pt idx="2">
                  <c:v>12</c:v>
                </c:pt>
                <c:pt idx="3">
                  <c:v>8</c:v>
                </c:pt>
                <c:pt idx="4">
                  <c:v>6</c:v>
                </c:pt>
                <c:pt idx="5">
                  <c:v>4</c:v>
                </c:pt>
                <c:pt idx="6">
                  <c:v>5</c:v>
                </c:pt>
              </c:numCache>
            </c:numRef>
          </c:val>
        </c:ser>
        <c:axId val="44976768"/>
        <c:axId val="46277760"/>
      </c:barChart>
      <c:catAx>
        <c:axId val="44976768"/>
        <c:scaling>
          <c:orientation val="minMax"/>
        </c:scaling>
        <c:axPos val="b"/>
        <c:tickLblPos val="nextTo"/>
        <c:crossAx val="46277760"/>
        <c:crosses val="autoZero"/>
        <c:auto val="1"/>
        <c:lblAlgn val="ctr"/>
        <c:lblOffset val="100"/>
      </c:catAx>
      <c:valAx>
        <c:axId val="46277760"/>
        <c:scaling>
          <c:orientation val="minMax"/>
        </c:scaling>
        <c:axPos val="l"/>
        <c:majorGridlines/>
        <c:numFmt formatCode="General" sourceLinked="1"/>
        <c:tickLblPos val="nextTo"/>
        <c:crossAx val="44976768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plotArea>
      <c:layout/>
      <c:barChart>
        <c:barDir val="col"/>
        <c:grouping val="clustered"/>
        <c:ser>
          <c:idx val="0"/>
          <c:order val="0"/>
          <c:cat>
            <c:multiLvlStrRef>
              <c:f>'ACTIVIDAD 2'!$E$6:$F$15</c:f>
              <c:multiLvlStrCache>
                <c:ptCount val="10"/>
                <c:lvl>
                  <c:pt idx="0">
                    <c:v>12</c:v>
                  </c:pt>
                  <c:pt idx="1">
                    <c:v>24</c:v>
                  </c:pt>
                  <c:pt idx="2">
                    <c:v>50</c:v>
                  </c:pt>
                  <c:pt idx="3">
                    <c:v>40</c:v>
                  </c:pt>
                  <c:pt idx="4">
                    <c:v>24</c:v>
                  </c:pt>
                  <c:pt idx="5">
                    <c:v>20</c:v>
                  </c:pt>
                  <c:pt idx="6">
                    <c:v>12</c:v>
                  </c:pt>
                  <c:pt idx="7">
                    <c:v>10</c:v>
                  </c:pt>
                  <c:pt idx="8">
                    <c:v>6</c:v>
                  </c:pt>
                  <c:pt idx="9">
                    <c:v>2</c:v>
                  </c:pt>
                </c:lvl>
                <c:lvl>
                  <c:pt idx="0">
                    <c:v>1,675</c:v>
                  </c:pt>
                  <c:pt idx="1">
                    <c:v>1,725</c:v>
                  </c:pt>
                  <c:pt idx="2">
                    <c:v>1,775</c:v>
                  </c:pt>
                  <c:pt idx="3">
                    <c:v>1,815</c:v>
                  </c:pt>
                  <c:pt idx="4">
                    <c:v>1,845</c:v>
                  </c:pt>
                  <c:pt idx="5">
                    <c:v>1,875</c:v>
                  </c:pt>
                  <c:pt idx="6">
                    <c:v>1,905</c:v>
                  </c:pt>
                  <c:pt idx="7">
                    <c:v>1,935</c:v>
                  </c:pt>
                  <c:pt idx="8">
                    <c:v>1,965</c:v>
                  </c:pt>
                  <c:pt idx="9">
                    <c:v>1,995</c:v>
                  </c:pt>
                </c:lvl>
              </c:multiLvlStrCache>
            </c:multiLvlStrRef>
          </c:cat>
          <c:val>
            <c:numRef>
              <c:f>'ACTIVIDAD 2'!$E$6:$E$15</c:f>
              <c:numCache>
                <c:formatCode>General</c:formatCode>
                <c:ptCount val="10"/>
                <c:pt idx="0">
                  <c:v>1.6749999999999998</c:v>
                </c:pt>
                <c:pt idx="1">
                  <c:v>1.7250000000000001</c:v>
                </c:pt>
                <c:pt idx="2">
                  <c:v>1.7749999999999999</c:v>
                </c:pt>
                <c:pt idx="3">
                  <c:v>1.8149999999999999</c:v>
                </c:pt>
                <c:pt idx="4">
                  <c:v>1.8450000000000002</c:v>
                </c:pt>
                <c:pt idx="5">
                  <c:v>1.875</c:v>
                </c:pt>
                <c:pt idx="6">
                  <c:v>1.9050000000000002</c:v>
                </c:pt>
                <c:pt idx="7">
                  <c:v>1.9350000000000001</c:v>
                </c:pt>
                <c:pt idx="8">
                  <c:v>1.9650000000000003</c:v>
                </c:pt>
                <c:pt idx="9">
                  <c:v>1.9950000000000001</c:v>
                </c:pt>
              </c:numCache>
            </c:numRef>
          </c:val>
        </c:ser>
        <c:ser>
          <c:idx val="1"/>
          <c:order val="1"/>
          <c:cat>
            <c:multiLvlStrRef>
              <c:f>'ACTIVIDAD 2'!$E$6:$F$15</c:f>
              <c:multiLvlStrCache>
                <c:ptCount val="10"/>
                <c:lvl>
                  <c:pt idx="0">
                    <c:v>12</c:v>
                  </c:pt>
                  <c:pt idx="1">
                    <c:v>24</c:v>
                  </c:pt>
                  <c:pt idx="2">
                    <c:v>50</c:v>
                  </c:pt>
                  <c:pt idx="3">
                    <c:v>40</c:v>
                  </c:pt>
                  <c:pt idx="4">
                    <c:v>24</c:v>
                  </c:pt>
                  <c:pt idx="5">
                    <c:v>20</c:v>
                  </c:pt>
                  <c:pt idx="6">
                    <c:v>12</c:v>
                  </c:pt>
                  <c:pt idx="7">
                    <c:v>10</c:v>
                  </c:pt>
                  <c:pt idx="8">
                    <c:v>6</c:v>
                  </c:pt>
                  <c:pt idx="9">
                    <c:v>2</c:v>
                  </c:pt>
                </c:lvl>
                <c:lvl>
                  <c:pt idx="0">
                    <c:v>1,675</c:v>
                  </c:pt>
                  <c:pt idx="1">
                    <c:v>1,725</c:v>
                  </c:pt>
                  <c:pt idx="2">
                    <c:v>1,775</c:v>
                  </c:pt>
                  <c:pt idx="3">
                    <c:v>1,815</c:v>
                  </c:pt>
                  <c:pt idx="4">
                    <c:v>1,845</c:v>
                  </c:pt>
                  <c:pt idx="5">
                    <c:v>1,875</c:v>
                  </c:pt>
                  <c:pt idx="6">
                    <c:v>1,905</c:v>
                  </c:pt>
                  <c:pt idx="7">
                    <c:v>1,935</c:v>
                  </c:pt>
                  <c:pt idx="8">
                    <c:v>1,965</c:v>
                  </c:pt>
                  <c:pt idx="9">
                    <c:v>1,995</c:v>
                  </c:pt>
                </c:lvl>
              </c:multiLvlStrCache>
            </c:multiLvlStrRef>
          </c:cat>
          <c:val>
            <c:numRef>
              <c:f>'ACTIVIDAD 2'!$F$6:$F$15</c:f>
              <c:numCache>
                <c:formatCode>General</c:formatCode>
                <c:ptCount val="10"/>
                <c:pt idx="0">
                  <c:v>12</c:v>
                </c:pt>
                <c:pt idx="1">
                  <c:v>24</c:v>
                </c:pt>
                <c:pt idx="2">
                  <c:v>50</c:v>
                </c:pt>
                <c:pt idx="3">
                  <c:v>40</c:v>
                </c:pt>
                <c:pt idx="4">
                  <c:v>24</c:v>
                </c:pt>
                <c:pt idx="5">
                  <c:v>20</c:v>
                </c:pt>
                <c:pt idx="6">
                  <c:v>12</c:v>
                </c:pt>
                <c:pt idx="7">
                  <c:v>10</c:v>
                </c:pt>
                <c:pt idx="8">
                  <c:v>6</c:v>
                </c:pt>
                <c:pt idx="9">
                  <c:v>2</c:v>
                </c:pt>
              </c:numCache>
            </c:numRef>
          </c:val>
        </c:ser>
        <c:axId val="69104384"/>
        <c:axId val="69105920"/>
      </c:barChart>
      <c:catAx>
        <c:axId val="69104384"/>
        <c:scaling>
          <c:orientation val="minMax"/>
        </c:scaling>
        <c:axPos val="b"/>
        <c:tickLblPos val="nextTo"/>
        <c:crossAx val="69105920"/>
        <c:crosses val="autoZero"/>
        <c:auto val="1"/>
        <c:lblAlgn val="ctr"/>
        <c:lblOffset val="100"/>
      </c:catAx>
      <c:valAx>
        <c:axId val="69105920"/>
        <c:scaling>
          <c:orientation val="minMax"/>
        </c:scaling>
        <c:axPos val="l"/>
        <c:majorGridlines/>
        <c:numFmt formatCode="General" sourceLinked="1"/>
        <c:tickLblPos val="nextTo"/>
        <c:crossAx val="69104384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plotArea>
      <c:layout/>
      <c:lineChart>
        <c:grouping val="standard"/>
        <c:ser>
          <c:idx val="0"/>
          <c:order val="0"/>
          <c:cat>
            <c:multiLvlStrRef>
              <c:f>'ACTIVIDAD 2'!$E$6:$F$15</c:f>
              <c:multiLvlStrCache>
                <c:ptCount val="10"/>
                <c:lvl>
                  <c:pt idx="0">
                    <c:v>12</c:v>
                  </c:pt>
                  <c:pt idx="1">
                    <c:v>24</c:v>
                  </c:pt>
                  <c:pt idx="2">
                    <c:v>50</c:v>
                  </c:pt>
                  <c:pt idx="3">
                    <c:v>40</c:v>
                  </c:pt>
                  <c:pt idx="4">
                    <c:v>24</c:v>
                  </c:pt>
                  <c:pt idx="5">
                    <c:v>20</c:v>
                  </c:pt>
                  <c:pt idx="6">
                    <c:v>12</c:v>
                  </c:pt>
                  <c:pt idx="7">
                    <c:v>10</c:v>
                  </c:pt>
                  <c:pt idx="8">
                    <c:v>6</c:v>
                  </c:pt>
                  <c:pt idx="9">
                    <c:v>2</c:v>
                  </c:pt>
                </c:lvl>
                <c:lvl>
                  <c:pt idx="0">
                    <c:v>1,675</c:v>
                  </c:pt>
                  <c:pt idx="1">
                    <c:v>1,725</c:v>
                  </c:pt>
                  <c:pt idx="2">
                    <c:v>1,775</c:v>
                  </c:pt>
                  <c:pt idx="3">
                    <c:v>1,815</c:v>
                  </c:pt>
                  <c:pt idx="4">
                    <c:v>1,845</c:v>
                  </c:pt>
                  <c:pt idx="5">
                    <c:v>1,875</c:v>
                  </c:pt>
                  <c:pt idx="6">
                    <c:v>1,905</c:v>
                  </c:pt>
                  <c:pt idx="7">
                    <c:v>1,935</c:v>
                  </c:pt>
                  <c:pt idx="8">
                    <c:v>1,965</c:v>
                  </c:pt>
                  <c:pt idx="9">
                    <c:v>1,995</c:v>
                  </c:pt>
                </c:lvl>
              </c:multiLvlStrCache>
            </c:multiLvlStrRef>
          </c:cat>
          <c:val>
            <c:numRef>
              <c:f>'ACTIVIDAD 2'!$E$6:$E$15</c:f>
              <c:numCache>
                <c:formatCode>General</c:formatCode>
                <c:ptCount val="10"/>
                <c:pt idx="0">
                  <c:v>1.6749999999999998</c:v>
                </c:pt>
                <c:pt idx="1">
                  <c:v>1.7250000000000001</c:v>
                </c:pt>
                <c:pt idx="2">
                  <c:v>1.7749999999999999</c:v>
                </c:pt>
                <c:pt idx="3">
                  <c:v>1.8149999999999999</c:v>
                </c:pt>
                <c:pt idx="4">
                  <c:v>1.8450000000000002</c:v>
                </c:pt>
                <c:pt idx="5">
                  <c:v>1.875</c:v>
                </c:pt>
                <c:pt idx="6">
                  <c:v>1.9050000000000002</c:v>
                </c:pt>
                <c:pt idx="7">
                  <c:v>1.9350000000000001</c:v>
                </c:pt>
                <c:pt idx="8">
                  <c:v>1.9650000000000003</c:v>
                </c:pt>
                <c:pt idx="9">
                  <c:v>1.9950000000000001</c:v>
                </c:pt>
              </c:numCache>
            </c:numRef>
          </c:val>
        </c:ser>
        <c:ser>
          <c:idx val="1"/>
          <c:order val="1"/>
          <c:cat>
            <c:multiLvlStrRef>
              <c:f>'ACTIVIDAD 2'!$E$6:$F$15</c:f>
              <c:multiLvlStrCache>
                <c:ptCount val="10"/>
                <c:lvl>
                  <c:pt idx="0">
                    <c:v>12</c:v>
                  </c:pt>
                  <c:pt idx="1">
                    <c:v>24</c:v>
                  </c:pt>
                  <c:pt idx="2">
                    <c:v>50</c:v>
                  </c:pt>
                  <c:pt idx="3">
                    <c:v>40</c:v>
                  </c:pt>
                  <c:pt idx="4">
                    <c:v>24</c:v>
                  </c:pt>
                  <c:pt idx="5">
                    <c:v>20</c:v>
                  </c:pt>
                  <c:pt idx="6">
                    <c:v>12</c:v>
                  </c:pt>
                  <c:pt idx="7">
                    <c:v>10</c:v>
                  </c:pt>
                  <c:pt idx="8">
                    <c:v>6</c:v>
                  </c:pt>
                  <c:pt idx="9">
                    <c:v>2</c:v>
                  </c:pt>
                </c:lvl>
                <c:lvl>
                  <c:pt idx="0">
                    <c:v>1,675</c:v>
                  </c:pt>
                  <c:pt idx="1">
                    <c:v>1,725</c:v>
                  </c:pt>
                  <c:pt idx="2">
                    <c:v>1,775</c:v>
                  </c:pt>
                  <c:pt idx="3">
                    <c:v>1,815</c:v>
                  </c:pt>
                  <c:pt idx="4">
                    <c:v>1,845</c:v>
                  </c:pt>
                  <c:pt idx="5">
                    <c:v>1,875</c:v>
                  </c:pt>
                  <c:pt idx="6">
                    <c:v>1,905</c:v>
                  </c:pt>
                  <c:pt idx="7">
                    <c:v>1,935</c:v>
                  </c:pt>
                  <c:pt idx="8">
                    <c:v>1,965</c:v>
                  </c:pt>
                  <c:pt idx="9">
                    <c:v>1,995</c:v>
                  </c:pt>
                </c:lvl>
              </c:multiLvlStrCache>
            </c:multiLvlStrRef>
          </c:cat>
          <c:val>
            <c:numRef>
              <c:f>'ACTIVIDAD 2'!$F$6:$F$15</c:f>
              <c:numCache>
                <c:formatCode>General</c:formatCode>
                <c:ptCount val="10"/>
                <c:pt idx="0">
                  <c:v>12</c:v>
                </c:pt>
                <c:pt idx="1">
                  <c:v>24</c:v>
                </c:pt>
                <c:pt idx="2">
                  <c:v>50</c:v>
                </c:pt>
                <c:pt idx="3">
                  <c:v>40</c:v>
                </c:pt>
                <c:pt idx="4">
                  <c:v>24</c:v>
                </c:pt>
                <c:pt idx="5">
                  <c:v>20</c:v>
                </c:pt>
                <c:pt idx="6">
                  <c:v>12</c:v>
                </c:pt>
                <c:pt idx="7">
                  <c:v>10</c:v>
                </c:pt>
                <c:pt idx="8">
                  <c:v>6</c:v>
                </c:pt>
                <c:pt idx="9">
                  <c:v>2</c:v>
                </c:pt>
              </c:numCache>
            </c:numRef>
          </c:val>
        </c:ser>
        <c:marker val="1"/>
        <c:axId val="66372352"/>
        <c:axId val="66374272"/>
      </c:lineChart>
      <c:catAx>
        <c:axId val="66372352"/>
        <c:scaling>
          <c:orientation val="minMax"/>
        </c:scaling>
        <c:axPos val="b"/>
        <c:tickLblPos val="nextTo"/>
        <c:crossAx val="66374272"/>
        <c:crosses val="autoZero"/>
        <c:auto val="1"/>
        <c:lblAlgn val="ctr"/>
        <c:lblOffset val="100"/>
      </c:catAx>
      <c:valAx>
        <c:axId val="66374272"/>
        <c:scaling>
          <c:orientation val="minMax"/>
        </c:scaling>
        <c:axPos val="l"/>
        <c:majorGridlines/>
        <c:numFmt formatCode="General" sourceLinked="1"/>
        <c:tickLblPos val="nextTo"/>
        <c:crossAx val="66372352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19</xdr:row>
      <xdr:rowOff>95250</xdr:rowOff>
    </xdr:from>
    <xdr:to>
      <xdr:col>11</xdr:col>
      <xdr:colOff>57150</xdr:colOff>
      <xdr:row>33</xdr:row>
      <xdr:rowOff>171450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28</xdr:row>
      <xdr:rowOff>133350</xdr:rowOff>
    </xdr:from>
    <xdr:to>
      <xdr:col>10</xdr:col>
      <xdr:colOff>438150</xdr:colOff>
      <xdr:row>43</xdr:row>
      <xdr:rowOff>19050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600075</xdr:colOff>
      <xdr:row>28</xdr:row>
      <xdr:rowOff>161925</xdr:rowOff>
    </xdr:from>
    <xdr:to>
      <xdr:col>16</xdr:col>
      <xdr:colOff>600075</xdr:colOff>
      <xdr:row>43</xdr:row>
      <xdr:rowOff>47625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topLeftCell="A2" workbookViewId="0">
      <selection activeCell="H18" sqref="H18"/>
    </sheetView>
  </sheetViews>
  <sheetFormatPr baseColWidth="10" defaultRowHeight="15"/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6.5" thickBot="1">
      <c r="D5" s="23" t="s">
        <v>9</v>
      </c>
      <c r="E5" s="24"/>
      <c r="F5" s="37" t="s">
        <v>16</v>
      </c>
      <c r="G5" s="14" t="s">
        <v>8</v>
      </c>
      <c r="H5" s="14" t="s">
        <v>7</v>
      </c>
      <c r="I5" s="29" t="s">
        <v>6</v>
      </c>
      <c r="J5" s="32" t="s">
        <v>5</v>
      </c>
      <c r="K5" s="33" t="s">
        <v>17</v>
      </c>
      <c r="L5" s="31"/>
    </row>
    <row r="6" spans="2:14" ht="15.75" thickBot="1">
      <c r="D6" s="13">
        <v>500</v>
      </c>
      <c r="E6" s="12">
        <v>700</v>
      </c>
      <c r="F6" s="11">
        <f>SUM(D6:E6)/2</f>
        <v>600</v>
      </c>
      <c r="G6" s="11">
        <v>10</v>
      </c>
      <c r="H6" s="10">
        <f>G6</f>
        <v>10</v>
      </c>
      <c r="I6" s="30">
        <f>G6/$H$12</f>
        <v>0.18181818181818182</v>
      </c>
      <c r="J6" s="34">
        <f>H6/$H$12</f>
        <v>0.18181818181818182</v>
      </c>
      <c r="K6" s="35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SUM(D7:E7)/2</f>
        <v>800</v>
      </c>
      <c r="G7" s="7">
        <v>10</v>
      </c>
      <c r="H7" s="6">
        <f>H6+G7</f>
        <v>20</v>
      </c>
      <c r="I7" s="30">
        <f t="shared" ref="I7:I12" si="1">G7/$H$12</f>
        <v>0.18181818181818182</v>
      </c>
      <c r="J7" s="34">
        <f t="shared" ref="J7:J12" si="2">H7/$H$12</f>
        <v>0.36363636363636365</v>
      </c>
      <c r="K7" s="35">
        <f t="shared" ref="K7:K12" si="3">F7*G7</f>
        <v>8000</v>
      </c>
    </row>
    <row r="8" spans="2:14" ht="15.75" thickBot="1">
      <c r="D8" s="9">
        <v>900</v>
      </c>
      <c r="E8" s="8">
        <v>1100</v>
      </c>
      <c r="F8" s="11">
        <f t="shared" si="0"/>
        <v>1000</v>
      </c>
      <c r="G8" s="7">
        <v>12</v>
      </c>
      <c r="H8" s="6">
        <f t="shared" ref="H8:H12" si="4">H7+G8</f>
        <v>32</v>
      </c>
      <c r="I8" s="30">
        <f t="shared" si="1"/>
        <v>0.21818181818181817</v>
      </c>
      <c r="J8" s="34">
        <f t="shared" si="2"/>
        <v>0.58181818181818179</v>
      </c>
      <c r="K8" s="35">
        <f t="shared" si="3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4"/>
        <v>40</v>
      </c>
      <c r="I9" s="30">
        <f t="shared" si="1"/>
        <v>0.14545454545454545</v>
      </c>
      <c r="J9" s="34">
        <f t="shared" si="2"/>
        <v>0.72727272727272729</v>
      </c>
      <c r="K9" s="35">
        <f t="shared" si="3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4"/>
        <v>46</v>
      </c>
      <c r="I10" s="30">
        <f t="shared" si="1"/>
        <v>0.10909090909090909</v>
      </c>
      <c r="J10" s="34">
        <f t="shared" si="2"/>
        <v>0.83636363636363631</v>
      </c>
      <c r="K10" s="35">
        <f t="shared" si="3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4"/>
        <v>50</v>
      </c>
      <c r="I11" s="30">
        <f t="shared" si="1"/>
        <v>7.2727272727272724E-2</v>
      </c>
      <c r="J11" s="34">
        <f t="shared" si="2"/>
        <v>0.90909090909090906</v>
      </c>
      <c r="K11" s="35">
        <f t="shared" si="3"/>
        <v>6400</v>
      </c>
    </row>
    <row r="12" spans="2:14" ht="15.75" thickBot="1">
      <c r="D12" s="5">
        <v>1700</v>
      </c>
      <c r="E12" s="4">
        <v>1900</v>
      </c>
      <c r="F12" s="38">
        <f t="shared" si="0"/>
        <v>1800</v>
      </c>
      <c r="G12" s="3">
        <v>5</v>
      </c>
      <c r="H12" s="39">
        <f t="shared" si="4"/>
        <v>55</v>
      </c>
      <c r="I12" s="40">
        <f t="shared" si="1"/>
        <v>9.0909090909090912E-2</v>
      </c>
      <c r="J12" s="36">
        <f t="shared" si="2"/>
        <v>1</v>
      </c>
      <c r="K12" s="35">
        <f t="shared" si="3"/>
        <v>9000</v>
      </c>
    </row>
    <row r="13" spans="2:14">
      <c r="K13" s="41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t="s">
        <v>18</v>
      </c>
      <c r="H16" s="43">
        <f>D8+(G8-G7)/(G8-G7+G8-G9)*(E8-D8)</f>
        <v>966.66666666666663</v>
      </c>
      <c r="I16" s="44" t="s">
        <v>20</v>
      </c>
      <c r="J16" s="44"/>
      <c r="K16" s="44"/>
      <c r="L16" s="44"/>
      <c r="M16" s="44"/>
      <c r="N16" s="44"/>
    </row>
    <row r="17" spans="3:14" ht="18">
      <c r="C17" s="1" t="s">
        <v>1</v>
      </c>
      <c r="D17" s="1"/>
      <c r="E17" s="1"/>
      <c r="F17" s="1"/>
      <c r="G17" t="s">
        <v>19</v>
      </c>
      <c r="H17">
        <f>K13/H12</f>
        <v>1080</v>
      </c>
      <c r="I17" s="44" t="s">
        <v>21</v>
      </c>
      <c r="J17" s="44"/>
      <c r="K17" s="44"/>
      <c r="L17" s="44"/>
      <c r="M17" s="44"/>
      <c r="N17" s="44"/>
    </row>
    <row r="18" spans="3:14" ht="18">
      <c r="C18" s="1" t="s">
        <v>0</v>
      </c>
      <c r="D18" s="1"/>
      <c r="E18" s="1"/>
      <c r="F18" s="1"/>
      <c r="G18" t="s">
        <v>16</v>
      </c>
      <c r="H18">
        <f>D8+((H12/2)-H7)/G8*(E8-D8)</f>
        <v>1025</v>
      </c>
      <c r="I18" s="44" t="s">
        <v>22</v>
      </c>
      <c r="J18" s="44"/>
      <c r="K18" s="44"/>
      <c r="L18" s="44"/>
      <c r="M18" s="44"/>
      <c r="N18" s="44"/>
    </row>
    <row r="19" spans="3:14" ht="18">
      <c r="C19" s="1" t="s">
        <v>11</v>
      </c>
    </row>
  </sheetData>
  <mergeCells count="4">
    <mergeCell ref="D5:E5"/>
    <mergeCell ref="I16:N16"/>
    <mergeCell ref="I17:N17"/>
    <mergeCell ref="I18:N1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M26"/>
  <sheetViews>
    <sheetView tabSelected="1" topLeftCell="A4" workbookViewId="0">
      <selection activeCell="L16" sqref="L16"/>
    </sheetView>
  </sheetViews>
  <sheetFormatPr baseColWidth="10" defaultRowHeight="15"/>
  <cols>
    <col min="8" max="8" width="12.5703125" bestFit="1" customWidth="1"/>
  </cols>
  <sheetData>
    <row r="3" spans="3:10" ht="18">
      <c r="C3" s="1" t="s">
        <v>14</v>
      </c>
      <c r="D3" s="1"/>
      <c r="E3" s="1"/>
      <c r="F3" s="1"/>
      <c r="G3" s="1"/>
    </row>
    <row r="4" spans="3:10" ht="15.75" thickBot="1"/>
    <row r="5" spans="3:10" ht="19.5" thickBot="1">
      <c r="C5" s="25" t="s">
        <v>12</v>
      </c>
      <c r="D5" s="26"/>
      <c r="E5" s="21" t="s">
        <v>13</v>
      </c>
      <c r="F5" s="18" t="s">
        <v>8</v>
      </c>
      <c r="G5" s="14" t="s">
        <v>7</v>
      </c>
      <c r="H5" s="14" t="s">
        <v>6</v>
      </c>
      <c r="I5" s="14" t="s">
        <v>5</v>
      </c>
      <c r="J5" s="28" t="s">
        <v>23</v>
      </c>
    </row>
    <row r="6" spans="3:10" ht="15.75" thickBot="1">
      <c r="C6" s="19">
        <v>1.65</v>
      </c>
      <c r="D6" s="17">
        <v>1.7</v>
      </c>
      <c r="E6" s="11">
        <f>SUM(C6:D6)/2</f>
        <v>1.6749999999999998</v>
      </c>
      <c r="F6" s="11">
        <v>12</v>
      </c>
      <c r="G6" s="10">
        <f>F6</f>
        <v>12</v>
      </c>
      <c r="H6" s="27">
        <f>F6/$F$16</f>
        <v>0.06</v>
      </c>
      <c r="I6" s="27">
        <f>G6/$G$15</f>
        <v>0.06</v>
      </c>
      <c r="J6">
        <f>E6*F6</f>
        <v>20.099999999999998</v>
      </c>
    </row>
    <row r="7" spans="3:10" ht="15.75" thickBot="1">
      <c r="C7" s="19">
        <v>1.7</v>
      </c>
      <c r="D7" s="16">
        <v>1.75</v>
      </c>
      <c r="E7" s="11">
        <f t="shared" ref="E7:E15" si="0">SUM(C7:D7)/2</f>
        <v>1.7250000000000001</v>
      </c>
      <c r="F7" s="7">
        <v>24</v>
      </c>
      <c r="G7" s="6">
        <f>G6+F7</f>
        <v>36</v>
      </c>
      <c r="H7" s="27">
        <f t="shared" ref="H7:H15" si="1">F7/$F$16</f>
        <v>0.12</v>
      </c>
      <c r="I7" s="27">
        <f t="shared" ref="I7:I15" si="2">G7/$G$15</f>
        <v>0.18</v>
      </c>
      <c r="J7">
        <f t="shared" ref="J7:J15" si="3">E7*F7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11">
        <f t="shared" si="0"/>
        <v>1.7749999999999999</v>
      </c>
      <c r="F8" s="7">
        <v>50</v>
      </c>
      <c r="G8" s="6">
        <f t="shared" ref="G8:G15" si="4">G7+F8</f>
        <v>86</v>
      </c>
      <c r="H8" s="27">
        <f t="shared" si="1"/>
        <v>0.25</v>
      </c>
      <c r="I8" s="27">
        <f t="shared" si="2"/>
        <v>0.43</v>
      </c>
      <c r="J8">
        <f t="shared" si="3"/>
        <v>88.75</v>
      </c>
    </row>
    <row r="9" spans="3:10" ht="15.75" thickBot="1">
      <c r="C9" s="20">
        <f>D8</f>
        <v>1.8</v>
      </c>
      <c r="D9" s="17">
        <f>C9+0.03</f>
        <v>1.83</v>
      </c>
      <c r="E9" s="11">
        <f t="shared" si="0"/>
        <v>1.8149999999999999</v>
      </c>
      <c r="F9" s="7">
        <v>40</v>
      </c>
      <c r="G9" s="6">
        <f t="shared" si="4"/>
        <v>126</v>
      </c>
      <c r="H9" s="27">
        <f t="shared" si="1"/>
        <v>0.2</v>
      </c>
      <c r="I9" s="27">
        <f t="shared" si="2"/>
        <v>0.63</v>
      </c>
      <c r="J9">
        <f t="shared" si="3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11">
        <f t="shared" si="0"/>
        <v>1.8450000000000002</v>
      </c>
      <c r="F10" s="7">
        <v>24</v>
      </c>
      <c r="G10" s="6">
        <f t="shared" si="4"/>
        <v>150</v>
      </c>
      <c r="H10" s="27">
        <f t="shared" si="1"/>
        <v>0.12</v>
      </c>
      <c r="I10" s="27">
        <f t="shared" si="2"/>
        <v>0.75</v>
      </c>
      <c r="J10">
        <f t="shared" si="3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11">
        <f t="shared" si="0"/>
        <v>1.875</v>
      </c>
      <c r="F11" s="7">
        <v>20</v>
      </c>
      <c r="G11" s="6">
        <f t="shared" si="4"/>
        <v>170</v>
      </c>
      <c r="H11" s="27">
        <f t="shared" si="1"/>
        <v>0.1</v>
      </c>
      <c r="I11" s="27">
        <f t="shared" si="2"/>
        <v>0.85</v>
      </c>
      <c r="J11">
        <f t="shared" si="3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11">
        <f t="shared" si="0"/>
        <v>1.9050000000000002</v>
      </c>
      <c r="F12" s="7">
        <v>12</v>
      </c>
      <c r="G12" s="6">
        <f t="shared" si="4"/>
        <v>182</v>
      </c>
      <c r="H12" s="27">
        <f t="shared" si="1"/>
        <v>0.06</v>
      </c>
      <c r="I12" s="27">
        <f t="shared" si="2"/>
        <v>0.91</v>
      </c>
      <c r="J12">
        <f t="shared" si="3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11">
        <f t="shared" si="0"/>
        <v>1.9350000000000001</v>
      </c>
      <c r="F13" s="7">
        <v>10</v>
      </c>
      <c r="G13" s="6">
        <f t="shared" si="4"/>
        <v>192</v>
      </c>
      <c r="H13" s="27">
        <f t="shared" si="1"/>
        <v>0.05</v>
      </c>
      <c r="I13" s="27">
        <f t="shared" si="2"/>
        <v>0.96</v>
      </c>
      <c r="J13">
        <f t="shared" si="3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11">
        <f t="shared" si="0"/>
        <v>1.9650000000000003</v>
      </c>
      <c r="F14" s="7">
        <v>6</v>
      </c>
      <c r="G14" s="6">
        <f t="shared" si="4"/>
        <v>198</v>
      </c>
      <c r="H14" s="27">
        <f t="shared" si="1"/>
        <v>0.03</v>
      </c>
      <c r="I14" s="27">
        <f t="shared" si="2"/>
        <v>0.99</v>
      </c>
      <c r="J14">
        <f t="shared" si="3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11">
        <f t="shared" si="0"/>
        <v>1.9950000000000001</v>
      </c>
      <c r="F15" s="3">
        <v>2</v>
      </c>
      <c r="G15" s="6">
        <f t="shared" si="4"/>
        <v>200</v>
      </c>
      <c r="H15" s="27">
        <f t="shared" si="1"/>
        <v>0.01</v>
      </c>
      <c r="I15" s="27">
        <f t="shared" si="2"/>
        <v>1</v>
      </c>
      <c r="J15">
        <f t="shared" si="3"/>
        <v>3.99</v>
      </c>
    </row>
    <row r="16" spans="3:10" ht="15.75" thickBot="1">
      <c r="F16" s="22">
        <f>SUM(F6:F15)</f>
        <v>200</v>
      </c>
      <c r="J16">
        <f>SUM(J6:J15)</f>
        <v>362.62000000000006</v>
      </c>
    </row>
    <row r="20" spans="3:13" ht="18">
      <c r="C20" s="2" t="s">
        <v>4</v>
      </c>
      <c r="D20" s="1"/>
    </row>
    <row r="21" spans="3:13" ht="18">
      <c r="C21" s="1" t="s">
        <v>3</v>
      </c>
      <c r="D21" s="1"/>
      <c r="E21" s="1"/>
      <c r="F21" s="1"/>
    </row>
    <row r="22" spans="3:13" ht="18">
      <c r="C22" s="1" t="s">
        <v>2</v>
      </c>
      <c r="D22" s="1"/>
      <c r="E22" s="1"/>
      <c r="F22" s="1"/>
      <c r="G22" t="s">
        <v>18</v>
      </c>
      <c r="H22" s="42">
        <f>C8+(F8-F7)/(F8-F7+F8-F9)*(D8-C8)</f>
        <v>1.7861111111111112</v>
      </c>
      <c r="I22" s="44" t="s">
        <v>24</v>
      </c>
      <c r="J22" s="44"/>
      <c r="K22" s="44"/>
      <c r="L22" s="44"/>
      <c r="M22" s="44"/>
    </row>
    <row r="23" spans="3:13" ht="18">
      <c r="C23" s="1" t="s">
        <v>1</v>
      </c>
      <c r="D23" s="1"/>
      <c r="E23" s="1"/>
      <c r="F23" s="1"/>
      <c r="G23" t="s">
        <v>19</v>
      </c>
      <c r="H23" s="42">
        <f>J16/F16</f>
        <v>1.8131000000000004</v>
      </c>
      <c r="I23" s="44" t="s">
        <v>25</v>
      </c>
      <c r="J23" s="44"/>
      <c r="K23" s="44"/>
      <c r="L23" s="44"/>
      <c r="M23" s="44"/>
    </row>
    <row r="24" spans="3:13" ht="18">
      <c r="C24" s="1" t="s">
        <v>0</v>
      </c>
      <c r="D24" s="1"/>
      <c r="E24" s="1"/>
      <c r="F24" s="1"/>
      <c r="G24" t="s">
        <v>16</v>
      </c>
      <c r="H24" s="42">
        <f>C9+((F16/2)-F8)/F9*(D9-C9)</f>
        <v>1.8375000000000001</v>
      </c>
      <c r="I24" s="44" t="s">
        <v>26</v>
      </c>
      <c r="J24" s="44"/>
      <c r="K24" s="44"/>
      <c r="L24" s="44"/>
      <c r="M24" s="44"/>
    </row>
    <row r="25" spans="3:13" ht="18">
      <c r="C25" s="1" t="s">
        <v>11</v>
      </c>
    </row>
    <row r="26" spans="3:13" ht="18">
      <c r="C26" s="1" t="s">
        <v>15</v>
      </c>
    </row>
  </sheetData>
  <mergeCells count="4">
    <mergeCell ref="C5:D5"/>
    <mergeCell ref="I22:M22"/>
    <mergeCell ref="I23:M23"/>
    <mergeCell ref="I24:M2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Pinto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Ingles</cp:lastModifiedBy>
  <dcterms:created xsi:type="dcterms:W3CDTF">2019-05-14T15:45:13Z</dcterms:created>
  <dcterms:modified xsi:type="dcterms:W3CDTF">2023-05-17T15:20:23Z</dcterms:modified>
</cp:coreProperties>
</file>