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sotas">'PREGUNTA 2'!$C$7:$L$15</definedName>
    <definedName name="tolerancia">'PREGUNTA 1'!$B$6:$G$11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5"/>
  <c r="E24"/>
  <c r="H14"/>
  <c r="E22"/>
  <c r="H8"/>
  <c r="H9"/>
  <c r="H10"/>
  <c r="H11"/>
  <c r="H12"/>
  <c r="H13"/>
  <c r="H7"/>
  <c r="G8"/>
  <c r="G9"/>
  <c r="G10"/>
  <c r="G11"/>
  <c r="G12"/>
  <c r="G13"/>
  <c r="G7"/>
  <c r="F8"/>
  <c r="F9"/>
  <c r="F10"/>
  <c r="F11"/>
  <c r="F12"/>
  <c r="F13"/>
  <c r="F7"/>
  <c r="E9"/>
  <c r="E10" s="1"/>
  <c r="E11" s="1"/>
  <c r="E12" s="1"/>
  <c r="E13" s="1"/>
  <c r="E8"/>
  <c r="E7"/>
  <c r="D14"/>
  <c r="M20" i="4"/>
  <c r="M21"/>
  <c r="M22"/>
  <c r="M23"/>
  <c r="M24"/>
  <c r="M19"/>
  <c r="L10" i="6"/>
  <c r="L9"/>
  <c r="K10"/>
  <c r="K11"/>
  <c r="K12"/>
  <c r="K13"/>
  <c r="K9"/>
  <c r="O22" i="4" l="1"/>
  <c r="M11" i="6"/>
  <c r="O19" i="4"/>
  <c r="N19"/>
  <c r="K14" i="6"/>
  <c r="N10" s="1"/>
  <c r="M25" i="4"/>
  <c r="O21"/>
  <c r="L11" i="6"/>
  <c r="P19" i="4" l="1"/>
  <c r="N20"/>
  <c r="L12" i="6"/>
  <c r="N11"/>
  <c r="O20" i="4"/>
  <c r="O24"/>
  <c r="O23"/>
  <c r="O25" s="1"/>
  <c r="M13" i="6"/>
  <c r="M9"/>
  <c r="M14" s="1"/>
  <c r="N9"/>
  <c r="M12"/>
  <c r="M10"/>
  <c r="P20" i="4" l="1"/>
  <c r="N21"/>
  <c r="L13" i="6"/>
  <c r="N13" s="1"/>
  <c r="N12"/>
  <c r="N22" i="4" l="1"/>
  <c r="P21"/>
  <c r="N23" l="1"/>
  <c r="P22"/>
  <c r="N24" l="1"/>
  <c r="P24" s="1"/>
  <c r="P23"/>
</calcChain>
</file>

<file path=xl/sharedStrings.xml><?xml version="1.0" encoding="utf-8"?>
<sst xmlns="http://schemas.openxmlformats.org/spreadsheetml/2006/main" count="107" uniqueCount="61">
  <si>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</si>
  <si>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</si>
  <si>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</si>
  <si>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</si>
  <si>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</si>
  <si>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</si>
  <si>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</si>
  <si>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</si>
  <si>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</si>
  <si>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</si>
  <si>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</si>
  <si>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</si>
  <si>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</si>
  <si>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</si>
  <si>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</si>
  <si>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</si>
  <si>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</si>
  <si>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</si>
  <si>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</si>
  <si>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</si>
  <si>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</si>
  <si>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</si>
  <si>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</si>
  <si>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</si>
  <si>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</si>
  <si>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</si>
  <si>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</si>
  <si>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</si>
  <si>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</si>
  <si>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</si>
  <si>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</si>
  <si>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</si>
  <si>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</si>
  <si>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</si>
  <si>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</si>
  <si>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</si>
  <si>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</si>
  <si>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</si>
  <si>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</si>
  <si>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</si>
  <si>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Martin Castillo M</t>
  </si>
  <si>
    <t>CURSO 1°A</t>
  </si>
  <si>
    <t>FECHA 31/05/2023</t>
  </si>
  <si>
    <t xml:space="preserve">tolerancia al dolor </t>
  </si>
  <si>
    <t>moderado</t>
  </si>
  <si>
    <t xml:space="preserve"> </t>
  </si>
  <si>
    <t>sotas</t>
  </si>
  <si>
    <t>25 cadetes se han sacado 2 sotas durante el año</t>
  </si>
  <si>
    <t xml:space="preserve">moda </t>
  </si>
  <si>
    <t>mediana</t>
  </si>
  <si>
    <t xml:space="preserve">media </t>
  </si>
  <si>
    <t>alto</t>
  </si>
  <si>
    <t>el 50% de las personas tiene tolerancia moderada al dolor</t>
  </si>
  <si>
    <t xml:space="preserve">54% de cadetes </t>
  </si>
  <si>
    <t>el 53% de los cadetes tiene a lo mas 120 minutos de estudio</t>
  </si>
  <si>
    <t>el 5% de los cadetes tiene de 180 a 210 minutos de estudio</t>
  </si>
  <si>
    <t>88 cadetes tiene de 60 a 180 minutos de estudio</t>
  </si>
  <si>
    <t>18 cadetes tiene de 90 a 120 minutos de estudio</t>
  </si>
  <si>
    <t>10 cadetes tienen alta tolerancia al dolor</t>
  </si>
  <si>
    <t>Bajo</t>
  </si>
  <si>
    <t>28% tiene bajo tolerancia al dolor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</si>
</sst>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99">
    <xf numFmtId="0" fontId="0" fillId="0" borderId="0" xfId="0"/>
    <xf numFmtId="0" fontId="5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19" xfId="0" applyBorder="1"/>
    <xf numFmtId="0" fontId="5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0" borderId="27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28" xfId="0" applyFill="1" applyBorder="1"/>
    <xf numFmtId="0" fontId="3" fillId="0" borderId="1" xfId="0" applyFont="1" applyBorder="1" applyAlignment="1">
      <alignment vertical="top"/>
    </xf>
    <xf numFmtId="0" fontId="4" fillId="6" borderId="19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30" xfId="0" applyFont="1" applyFill="1" applyBorder="1" applyAlignment="1">
      <alignment horizontal="left" vertical="center"/>
    </xf>
    <xf numFmtId="0" fontId="1" fillId="5" borderId="29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Font="1" applyBorder="1"/>
    <xf numFmtId="0" fontId="12" fillId="0" borderId="0" xfId="0" applyFont="1" applyBorder="1" applyAlignment="1">
      <alignment horizontal="right"/>
    </xf>
    <xf numFmtId="0" fontId="12" fillId="0" borderId="12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9" fontId="0" fillId="0" borderId="12" xfId="2" applyFont="1" applyBorder="1"/>
    <xf numFmtId="0" fontId="12" fillId="0" borderId="17" xfId="0" applyFont="1" applyBorder="1" applyAlignment="1">
      <alignment horizontal="center" wrapText="1"/>
    </xf>
    <xf numFmtId="9" fontId="0" fillId="0" borderId="0" xfId="0" applyNumberFormat="1" applyFont="1" applyBorder="1"/>
    <xf numFmtId="9" fontId="0" fillId="0" borderId="0" xfId="0" applyNumberFormat="1"/>
    <xf numFmtId="9" fontId="0" fillId="0" borderId="17" xfId="2" applyFont="1" applyBorder="1"/>
    <xf numFmtId="0" fontId="5" fillId="3" borderId="19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0" fillId="3" borderId="13" xfId="0" applyFill="1" applyBorder="1"/>
    <xf numFmtId="9" fontId="0" fillId="3" borderId="12" xfId="2" applyFont="1" applyFill="1" applyBorder="1"/>
    <xf numFmtId="9" fontId="0" fillId="3" borderId="17" xfId="2" applyFont="1" applyFill="1" applyBorder="1"/>
    <xf numFmtId="0" fontId="5" fillId="7" borderId="19" xfId="0" applyFont="1" applyFill="1" applyBorder="1" applyAlignment="1">
      <alignment horizontal="center"/>
    </xf>
    <xf numFmtId="0" fontId="5" fillId="7" borderId="25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0" fillId="7" borderId="13" xfId="0" applyFill="1" applyBorder="1"/>
    <xf numFmtId="9" fontId="0" fillId="7" borderId="12" xfId="2" applyFont="1" applyFill="1" applyBorder="1"/>
    <xf numFmtId="9" fontId="0" fillId="7" borderId="17" xfId="2" applyFont="1" applyFill="1" applyBorder="1"/>
    <xf numFmtId="0" fontId="0" fillId="7" borderId="28" xfId="0" applyFill="1" applyBorder="1"/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2" fontId="3" fillId="0" borderId="1" xfId="0" applyNumberFormat="1" applyFont="1" applyBorder="1" applyAlignment="1">
      <alignment vertical="top"/>
    </xf>
    <xf numFmtId="0" fontId="12" fillId="0" borderId="0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19</xdr:row>
      <xdr:rowOff>0</xdr:rowOff>
    </xdr:from>
    <xdr:to>
      <xdr:col>19</xdr:col>
      <xdr:colOff>384175</xdr:colOff>
      <xdr:row>23</xdr:row>
      <xdr:rowOff>283028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212286" y="5551714"/>
          <a:ext cx="4956175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247650</xdr:colOff>
      <xdr:row>2</xdr:row>
      <xdr:rowOff>136525</xdr:rowOff>
    </xdr:from>
    <xdr:to>
      <xdr:col>13</xdr:col>
      <xdr:colOff>158750</xdr:colOff>
      <xdr:row>11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33650" y="517525"/>
          <a:ext cx="7531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606425</xdr:colOff>
      <xdr:row>13</xdr:row>
      <xdr:rowOff>158750</xdr:rowOff>
    </xdr:from>
    <xdr:to>
      <xdr:col>9</xdr:col>
      <xdr:colOff>228600</xdr:colOff>
      <xdr:row>23</xdr:row>
      <xdr:rowOff>6350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30425" y="2635250"/>
          <a:ext cx="4956175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39" t="s">
        <v>19</v>
      </c>
      <c r="E2" s="40"/>
      <c r="F2" s="40"/>
      <c r="G2" s="40"/>
      <c r="H2" s="40"/>
      <c r="I2" s="40"/>
      <c r="J2" s="41"/>
    </row>
    <row r="4" spans="4:10" ht="15.75" thickBot="1"/>
    <row r="5" spans="4:10" ht="26.25" customHeight="1" thickBot="1">
      <c r="D5" s="42" t="s">
        <v>40</v>
      </c>
      <c r="E5" s="43"/>
      <c r="F5" s="43"/>
      <c r="G5" s="43"/>
      <c r="H5" s="43"/>
      <c r="I5" s="43"/>
      <c r="J5" s="44"/>
    </row>
    <row r="6" spans="4:10" ht="26.25" customHeight="1" thickBot="1">
      <c r="D6" s="42" t="s">
        <v>41</v>
      </c>
      <c r="E6" s="43"/>
      <c r="F6" s="43"/>
      <c r="G6" s="43"/>
      <c r="H6" s="43"/>
      <c r="I6" s="43"/>
      <c r="J6" s="44"/>
    </row>
    <row r="7" spans="4:10" ht="26.25" customHeight="1" thickBot="1">
      <c r="D7" s="42" t="s">
        <v>42</v>
      </c>
      <c r="E7" s="43"/>
      <c r="F7" s="43"/>
      <c r="G7" s="43"/>
      <c r="H7" s="43"/>
      <c r="I7" s="43"/>
      <c r="J7" s="44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N18"/>
  <sheetViews>
    <sheetView tabSelected="1" topLeftCell="A10" zoomScale="110" zoomScaleNormal="110" workbookViewId="0">
      <selection activeCell="L17" sqref="L17"/>
    </sheetView>
  </sheetViews>
  <sheetFormatPr baseColWidth="10" defaultRowHeight="15"/>
  <cols>
    <col min="10" max="10" width="12.140625" bestFit="1" customWidth="1"/>
  </cols>
  <sheetData>
    <row r="1" spans="1:14">
      <c r="A1" s="36" t="s">
        <v>1</v>
      </c>
      <c r="B1" s="36" t="s">
        <v>2</v>
      </c>
    </row>
    <row r="3" spans="1:14">
      <c r="B3" s="45" t="s">
        <v>31</v>
      </c>
      <c r="C3" s="45"/>
      <c r="D3" s="45"/>
      <c r="E3" s="45"/>
      <c r="F3" s="45"/>
      <c r="G3" s="45"/>
      <c r="H3" s="45"/>
    </row>
    <row r="6" spans="1:14">
      <c r="B6" s="23" t="s">
        <v>32</v>
      </c>
      <c r="C6" s="23" t="s">
        <v>33</v>
      </c>
      <c r="D6" s="23" t="s">
        <v>32</v>
      </c>
      <c r="E6" s="23" t="s">
        <v>32</v>
      </c>
      <c r="F6" s="23" t="s">
        <v>34</v>
      </c>
      <c r="G6" s="23" t="s">
        <v>34</v>
      </c>
    </row>
    <row r="7" spans="1:14" ht="15.75" thickBot="1">
      <c r="B7" s="23" t="s">
        <v>33</v>
      </c>
      <c r="C7" s="23" t="s">
        <v>33</v>
      </c>
      <c r="D7" s="23" t="s">
        <v>35</v>
      </c>
      <c r="E7" s="23" t="s">
        <v>34</v>
      </c>
      <c r="F7" s="23" t="s">
        <v>34</v>
      </c>
      <c r="G7" s="23" t="s">
        <v>33</v>
      </c>
    </row>
    <row r="8" spans="1:14" ht="24" thickBot="1">
      <c r="B8" s="23" t="s">
        <v>34</v>
      </c>
      <c r="C8" s="23" t="s">
        <v>34</v>
      </c>
      <c r="D8" s="23" t="s">
        <v>35</v>
      </c>
      <c r="E8" s="23" t="s">
        <v>33</v>
      </c>
      <c r="F8" s="23" t="s">
        <v>36</v>
      </c>
      <c r="G8" s="23" t="s">
        <v>35</v>
      </c>
      <c r="I8" s="66"/>
      <c r="J8" s="65" t="s">
        <v>43</v>
      </c>
      <c r="K8" s="17" t="s">
        <v>5</v>
      </c>
      <c r="L8" s="17" t="s">
        <v>6</v>
      </c>
      <c r="M8" s="17" t="s">
        <v>11</v>
      </c>
      <c r="N8" s="17" t="s">
        <v>12</v>
      </c>
    </row>
    <row r="9" spans="1:14" ht="19.5" thickBot="1">
      <c r="B9" s="23" t="s">
        <v>35</v>
      </c>
      <c r="C9" s="23" t="s">
        <v>36</v>
      </c>
      <c r="D9" s="23" t="s">
        <v>35</v>
      </c>
      <c r="E9" s="23" t="s">
        <v>33</v>
      </c>
      <c r="F9" s="23" t="s">
        <v>36</v>
      </c>
      <c r="G9" s="23" t="s">
        <v>35</v>
      </c>
      <c r="J9" s="67" t="s">
        <v>33</v>
      </c>
      <c r="K9" s="74">
        <f>COUNTIF(tolerancia,J9)</f>
        <v>7</v>
      </c>
      <c r="L9">
        <f>K9</f>
        <v>7</v>
      </c>
      <c r="M9" s="76">
        <f>K9/$K$14</f>
        <v>0.19444444444444445</v>
      </c>
      <c r="N9" s="76">
        <f>L9/$K$14</f>
        <v>0.19444444444444445</v>
      </c>
    </row>
    <row r="10" spans="1:14" ht="19.5" thickBot="1">
      <c r="B10" s="23" t="s">
        <v>36</v>
      </c>
      <c r="C10" s="23" t="s">
        <v>35</v>
      </c>
      <c r="D10" s="23" t="s">
        <v>34</v>
      </c>
      <c r="E10" s="23" t="s">
        <v>36</v>
      </c>
      <c r="F10" s="23" t="s">
        <v>36</v>
      </c>
      <c r="G10" s="23" t="s">
        <v>33</v>
      </c>
      <c r="J10" s="68" t="s">
        <v>32</v>
      </c>
      <c r="K10" s="74">
        <f>COUNTIF(tolerancia,J10)</f>
        <v>3</v>
      </c>
      <c r="L10" s="16">
        <f>K10+L9</f>
        <v>10</v>
      </c>
      <c r="M10" s="76">
        <f t="shared" ref="M10:M13" si="0">K10/$K$14</f>
        <v>8.3333333333333329E-2</v>
      </c>
      <c r="N10" s="76">
        <f t="shared" ref="N10:N13" si="1">L10/$K$14</f>
        <v>0.27777777777777779</v>
      </c>
    </row>
    <row r="11" spans="1:14" ht="19.5" thickBot="1">
      <c r="B11" s="23" t="s">
        <v>35</v>
      </c>
      <c r="C11" s="23" t="s">
        <v>36</v>
      </c>
      <c r="D11" s="23" t="s">
        <v>34</v>
      </c>
      <c r="E11" s="23" t="s">
        <v>35</v>
      </c>
      <c r="F11" s="23" t="s">
        <v>34</v>
      </c>
      <c r="G11" s="23" t="s">
        <v>35</v>
      </c>
      <c r="J11" s="69" t="s">
        <v>34</v>
      </c>
      <c r="K11" s="74">
        <f>COUNTIF(tolerancia,J11)</f>
        <v>9</v>
      </c>
      <c r="L11" s="16">
        <f t="shared" ref="L11:L13" si="2">K11+L10</f>
        <v>19</v>
      </c>
      <c r="M11" s="76">
        <f t="shared" si="0"/>
        <v>0.25</v>
      </c>
      <c r="N11" s="76">
        <f t="shared" si="1"/>
        <v>0.52777777777777779</v>
      </c>
    </row>
    <row r="12" spans="1:14" ht="19.5" thickBot="1">
      <c r="J12" s="70" t="s">
        <v>35</v>
      </c>
      <c r="K12" s="74">
        <f>COUNTIF(tolerancia,J12)</f>
        <v>10</v>
      </c>
      <c r="L12" s="16">
        <f t="shared" si="2"/>
        <v>29</v>
      </c>
      <c r="M12" s="76">
        <f t="shared" si="0"/>
        <v>0.27777777777777779</v>
      </c>
      <c r="N12" s="76">
        <f t="shared" si="1"/>
        <v>0.80555555555555558</v>
      </c>
    </row>
    <row r="13" spans="1:14" ht="18.75">
      <c r="J13" s="69" t="s">
        <v>36</v>
      </c>
      <c r="K13" s="74">
        <f>COUNTIF(tolerancia,J13)</f>
        <v>7</v>
      </c>
      <c r="L13" s="16">
        <f t="shared" si="2"/>
        <v>36</v>
      </c>
      <c r="M13" s="76">
        <f t="shared" si="0"/>
        <v>0.19444444444444445</v>
      </c>
      <c r="N13" s="76">
        <f t="shared" si="1"/>
        <v>1</v>
      </c>
    </row>
    <row r="14" spans="1:14" ht="18.75">
      <c r="B14" t="s">
        <v>37</v>
      </c>
      <c r="J14" s="71" t="s">
        <v>45</v>
      </c>
      <c r="K14" s="71">
        <f>SUM(K9:K13)</f>
        <v>36</v>
      </c>
      <c r="L14" s="72"/>
      <c r="M14" s="78">
        <f>SUM(M9:M13)</f>
        <v>1</v>
      </c>
      <c r="N14" s="72"/>
    </row>
    <row r="15" spans="1:14" ht="18.75">
      <c r="B15" t="s">
        <v>39</v>
      </c>
      <c r="J15" s="73"/>
      <c r="K15" s="72"/>
      <c r="L15" s="72"/>
      <c r="M15" s="72"/>
      <c r="N15" s="72"/>
    </row>
    <row r="16" spans="1:14" ht="18.75">
      <c r="J16" s="97" t="s">
        <v>48</v>
      </c>
      <c r="K16" t="s">
        <v>51</v>
      </c>
      <c r="L16" t="s">
        <v>58</v>
      </c>
    </row>
    <row r="17" spans="10:12" ht="18.75">
      <c r="J17" s="97" t="s">
        <v>49</v>
      </c>
      <c r="K17" t="s">
        <v>59</v>
      </c>
      <c r="L17" t="s">
        <v>60</v>
      </c>
    </row>
    <row r="18" spans="10:12" ht="18.75">
      <c r="J18" s="97" t="s">
        <v>50</v>
      </c>
      <c r="K18" t="s">
        <v>44</v>
      </c>
      <c r="L18" t="s">
        <v>52</v>
      </c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topLeftCell="A16" zoomScale="80" zoomScaleNormal="80" workbookViewId="0">
      <selection activeCell="N33" sqref="N33:T33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6" ht="15.75" thickBot="1"/>
    <row r="2" spans="1:16" ht="16.5" thickBot="1">
      <c r="A2" s="37" t="s">
        <v>0</v>
      </c>
      <c r="B2" s="38" t="s">
        <v>38</v>
      </c>
    </row>
    <row r="4" spans="1:16" ht="15.75">
      <c r="C4" s="50" t="s">
        <v>30</v>
      </c>
      <c r="D4" s="50"/>
      <c r="E4" s="50"/>
      <c r="F4" s="50"/>
      <c r="G4" s="50"/>
      <c r="H4" s="50"/>
      <c r="I4" s="50"/>
      <c r="J4" s="50"/>
      <c r="K4" s="50"/>
      <c r="L4" s="50"/>
      <c r="M4" s="49"/>
      <c r="N4" s="49"/>
    </row>
    <row r="5" spans="1:16" ht="21" customHeight="1"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6" ht="15.75" thickBot="1"/>
    <row r="7" spans="1:16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6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6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6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  <c r="O10" s="75"/>
      <c r="P10" s="75"/>
    </row>
    <row r="11" spans="1:16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6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6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6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6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6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9.5" thickBot="1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4" thickBot="1">
      <c r="C18" s="4"/>
      <c r="D18" s="4"/>
      <c r="E18" s="4"/>
      <c r="F18" s="4"/>
      <c r="G18" s="4"/>
      <c r="H18" s="4"/>
      <c r="I18" s="4"/>
      <c r="J18" s="4"/>
      <c r="K18" s="4"/>
      <c r="L18" s="17" t="s">
        <v>46</v>
      </c>
      <c r="M18" s="17" t="s">
        <v>5</v>
      </c>
      <c r="N18" s="17" t="s">
        <v>6</v>
      </c>
      <c r="O18" s="17" t="s">
        <v>11</v>
      </c>
      <c r="P18" s="17" t="s">
        <v>12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L19" s="77">
        <v>0</v>
      </c>
      <c r="M19" s="14">
        <f>COUNTIF(sotas,L19)</f>
        <v>15</v>
      </c>
      <c r="N19" s="15">
        <f>M19</f>
        <v>15</v>
      </c>
      <c r="O19" s="76">
        <f>M19/$M$25</f>
        <v>0.16666666666666666</v>
      </c>
      <c r="P19" s="76">
        <f>N19/$M$25</f>
        <v>0.16666666666666666</v>
      </c>
    </row>
    <row r="20" spans="3:20" ht="19.5" thickBot="1">
      <c r="L20" s="13">
        <v>1</v>
      </c>
      <c r="M20" s="14">
        <f>COUNTIF(sotas,L20)</f>
        <v>9</v>
      </c>
      <c r="N20" s="16">
        <f>M20+N19</f>
        <v>24</v>
      </c>
      <c r="O20" s="76">
        <f t="shared" ref="O20:O24" si="0">M20/$M$25</f>
        <v>0.1</v>
      </c>
      <c r="P20" s="76">
        <f t="shared" ref="P20:P24" si="1">N20/$M$25</f>
        <v>0.26666666666666666</v>
      </c>
    </row>
    <row r="21" spans="3:20" ht="19.5" thickBot="1">
      <c r="C21" s="3" t="s">
        <v>7</v>
      </c>
      <c r="D21" s="3"/>
      <c r="E21" s="3"/>
      <c r="F21" s="3"/>
      <c r="G21" s="3"/>
      <c r="H21" s="3"/>
      <c r="L21" s="13">
        <v>2</v>
      </c>
      <c r="M21" s="14">
        <f>COUNTIF(sotas,L21)</f>
        <v>25</v>
      </c>
      <c r="N21" s="16">
        <f t="shared" ref="N21:N24" si="2">M21+N20</f>
        <v>49</v>
      </c>
      <c r="O21" s="76">
        <f t="shared" si="0"/>
        <v>0.27777777777777779</v>
      </c>
      <c r="P21" s="76">
        <f t="shared" si="1"/>
        <v>0.5444444444444444</v>
      </c>
    </row>
    <row r="22" spans="3:20" ht="19.5" thickBot="1">
      <c r="C22" s="45"/>
      <c r="D22" s="45"/>
      <c r="E22" s="45"/>
      <c r="F22" s="45"/>
      <c r="G22" s="45"/>
      <c r="H22" s="45"/>
      <c r="I22" s="45"/>
      <c r="J22" s="45"/>
      <c r="L22" s="13">
        <v>3</v>
      </c>
      <c r="M22" s="14">
        <f>COUNTIF(sotas,L22)</f>
        <v>14</v>
      </c>
      <c r="N22" s="16">
        <f t="shared" si="2"/>
        <v>63</v>
      </c>
      <c r="O22" s="76">
        <f t="shared" si="0"/>
        <v>0.15555555555555556</v>
      </c>
      <c r="P22" s="76">
        <f t="shared" si="1"/>
        <v>0.7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L23" s="13">
        <v>4</v>
      </c>
      <c r="M23" s="14">
        <f>COUNTIF(sotas,L23)</f>
        <v>14</v>
      </c>
      <c r="N23" s="16">
        <f t="shared" si="2"/>
        <v>77</v>
      </c>
      <c r="O23" s="76">
        <f t="shared" si="0"/>
        <v>0.15555555555555556</v>
      </c>
      <c r="P23" s="76">
        <f t="shared" si="1"/>
        <v>0.85555555555555551</v>
      </c>
    </row>
    <row r="24" spans="3:20" ht="19.5" thickBot="1">
      <c r="L24" s="13">
        <v>5</v>
      </c>
      <c r="M24" s="14">
        <f>COUNTIF(sotas,L24)</f>
        <v>13</v>
      </c>
      <c r="N24" s="16">
        <f t="shared" si="2"/>
        <v>90</v>
      </c>
      <c r="O24" s="76">
        <f t="shared" si="0"/>
        <v>0.14444444444444443</v>
      </c>
      <c r="P24" s="76">
        <f t="shared" si="1"/>
        <v>1</v>
      </c>
    </row>
    <row r="25" spans="3:20" ht="19.5" thickBot="1">
      <c r="C25" s="3" t="s">
        <v>9</v>
      </c>
      <c r="D25" s="3"/>
      <c r="E25" s="3"/>
      <c r="F25" s="3"/>
      <c r="G25" s="3"/>
      <c r="H25" s="3"/>
      <c r="I25" s="3"/>
      <c r="J25" s="3"/>
      <c r="L25" s="18" t="s">
        <v>13</v>
      </c>
      <c r="M25" s="19">
        <f>SUM(M19:M24)</f>
        <v>90</v>
      </c>
      <c r="O25" s="79">
        <f>SUM(O19:O24)</f>
        <v>1</v>
      </c>
    </row>
    <row r="27" spans="3:20" ht="15.75">
      <c r="C27" s="3" t="s">
        <v>10</v>
      </c>
    </row>
    <row r="28" spans="3:20" ht="15.75" thickBot="1"/>
    <row r="29" spans="3:20" ht="19.5" thickBot="1">
      <c r="L29" s="20" t="s">
        <v>14</v>
      </c>
      <c r="M29" s="19">
        <v>2</v>
      </c>
      <c r="N29" s="46" t="s">
        <v>47</v>
      </c>
      <c r="O29" s="47"/>
      <c r="P29" s="47"/>
      <c r="Q29" s="47"/>
      <c r="R29" s="47"/>
      <c r="S29" s="47"/>
      <c r="T29" s="48"/>
    </row>
    <row r="30" spans="3:20" ht="15.75" thickBot="1"/>
    <row r="31" spans="3:20" ht="19.5" thickBot="1">
      <c r="L31" s="20" t="s">
        <v>15</v>
      </c>
      <c r="M31" s="19">
        <v>2</v>
      </c>
      <c r="N31" s="46" t="s">
        <v>53</v>
      </c>
      <c r="O31" s="47"/>
      <c r="P31" s="47"/>
      <c r="Q31" s="47"/>
      <c r="R31" s="47"/>
      <c r="S31" s="47"/>
      <c r="T31" s="48"/>
    </row>
    <row r="32" spans="3:20" ht="15.75" thickBot="1"/>
    <row r="33" spans="12:20" ht="19.5" thickBot="1">
      <c r="L33" s="20" t="s">
        <v>16</v>
      </c>
      <c r="M33" s="19">
        <v>2</v>
      </c>
      <c r="N33" s="46"/>
      <c r="O33" s="47"/>
      <c r="P33" s="47"/>
      <c r="Q33" s="47"/>
      <c r="R33" s="47"/>
      <c r="S33" s="47"/>
      <c r="T33" s="48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topLeftCell="A8" zoomScale="70" zoomScaleNormal="70" workbookViewId="0">
      <selection activeCell="F23" sqref="F23:L23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37" t="s">
        <v>3</v>
      </c>
      <c r="B2" s="38" t="s">
        <v>38</v>
      </c>
      <c r="C2" s="25"/>
    </row>
    <row r="4" spans="1:15" ht="15.75">
      <c r="B4" s="49" t="s">
        <v>22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1:15" ht="15.75" thickBot="1"/>
    <row r="6" spans="1:15" ht="81" customHeight="1" thickBot="1">
      <c r="A6" s="60" t="s">
        <v>21</v>
      </c>
      <c r="B6" s="61"/>
      <c r="C6" s="33" t="s">
        <v>4</v>
      </c>
      <c r="D6" s="17" t="s">
        <v>5</v>
      </c>
      <c r="E6" s="17" t="s">
        <v>6</v>
      </c>
      <c r="F6" s="17" t="s">
        <v>11</v>
      </c>
      <c r="G6" s="17" t="s">
        <v>12</v>
      </c>
      <c r="H6" s="17" t="s">
        <v>24</v>
      </c>
    </row>
    <row r="7" spans="1:15" ht="19.5" thickBot="1">
      <c r="A7" s="24">
        <v>60</v>
      </c>
      <c r="B7" s="21">
        <v>90</v>
      </c>
      <c r="C7" s="32">
        <v>75</v>
      </c>
      <c r="D7" s="26">
        <v>25</v>
      </c>
      <c r="E7" s="15">
        <f>D7</f>
        <v>25</v>
      </c>
      <c r="F7" s="76">
        <f>D7/$D$14</f>
        <v>0.25</v>
      </c>
      <c r="G7" s="80">
        <f>E7/$D$14</f>
        <v>0.25</v>
      </c>
      <c r="H7" s="34">
        <f>C7*F7</f>
        <v>18.75</v>
      </c>
    </row>
    <row r="8" spans="1:15" ht="19.5" thickBot="1">
      <c r="A8" s="24">
        <v>90</v>
      </c>
      <c r="B8" s="22">
        <v>120</v>
      </c>
      <c r="C8" s="24">
        <v>105</v>
      </c>
      <c r="D8" s="27">
        <v>18</v>
      </c>
      <c r="E8" s="16">
        <f>D8+E7</f>
        <v>43</v>
      </c>
      <c r="F8" s="76">
        <f t="shared" ref="F8:F13" si="0">D8/$D$14</f>
        <v>0.18</v>
      </c>
      <c r="G8" s="80">
        <f t="shared" ref="G8:G13" si="1">E8/$D$14</f>
        <v>0.43</v>
      </c>
      <c r="H8" s="34">
        <f t="shared" ref="H8:H13" si="2">C8*F8</f>
        <v>18.899999999999999</v>
      </c>
    </row>
    <row r="9" spans="1:15" ht="19.5" thickBot="1">
      <c r="A9" s="81">
        <v>120</v>
      </c>
      <c r="B9" s="98">
        <v>150</v>
      </c>
      <c r="C9" s="81">
        <v>135</v>
      </c>
      <c r="D9" s="82">
        <v>10</v>
      </c>
      <c r="E9" s="83">
        <f t="shared" ref="E9:E13" si="3">D9+E8</f>
        <v>53</v>
      </c>
      <c r="F9" s="84">
        <f t="shared" si="0"/>
        <v>0.1</v>
      </c>
      <c r="G9" s="85">
        <f t="shared" si="1"/>
        <v>0.53</v>
      </c>
      <c r="H9" s="34">
        <f t="shared" si="2"/>
        <v>13.5</v>
      </c>
    </row>
    <row r="10" spans="1:15" ht="19.5" thickBot="1">
      <c r="A10" s="86">
        <v>150</v>
      </c>
      <c r="B10" s="87">
        <v>180</v>
      </c>
      <c r="C10" s="86">
        <v>165</v>
      </c>
      <c r="D10" s="88">
        <v>35</v>
      </c>
      <c r="E10" s="89">
        <f t="shared" si="3"/>
        <v>88</v>
      </c>
      <c r="F10" s="90">
        <f t="shared" si="0"/>
        <v>0.35</v>
      </c>
      <c r="G10" s="91">
        <f t="shared" si="1"/>
        <v>0.88</v>
      </c>
      <c r="H10" s="92">
        <f t="shared" si="2"/>
        <v>57.749999999999993</v>
      </c>
    </row>
    <row r="11" spans="1:15" ht="19.5" thickBot="1">
      <c r="A11" s="24">
        <v>180</v>
      </c>
      <c r="B11" s="22">
        <v>210</v>
      </c>
      <c r="C11" s="24">
        <v>195</v>
      </c>
      <c r="D11" s="27">
        <v>5</v>
      </c>
      <c r="E11" s="16">
        <f t="shared" si="3"/>
        <v>93</v>
      </c>
      <c r="F11" s="76">
        <f t="shared" si="0"/>
        <v>0.05</v>
      </c>
      <c r="G11" s="80">
        <f t="shared" si="1"/>
        <v>0.93</v>
      </c>
      <c r="H11" s="34">
        <f t="shared" si="2"/>
        <v>9.75</v>
      </c>
    </row>
    <row r="12" spans="1:15" ht="19.5" thickBot="1">
      <c r="A12" s="24">
        <v>210</v>
      </c>
      <c r="B12" s="22">
        <v>240</v>
      </c>
      <c r="C12" s="24">
        <v>225</v>
      </c>
      <c r="D12" s="27">
        <v>5</v>
      </c>
      <c r="E12" s="16">
        <f t="shared" si="3"/>
        <v>98</v>
      </c>
      <c r="F12" s="76">
        <f t="shared" si="0"/>
        <v>0.05</v>
      </c>
      <c r="G12" s="80">
        <f t="shared" si="1"/>
        <v>0.98</v>
      </c>
      <c r="H12" s="34">
        <f t="shared" si="2"/>
        <v>11.25</v>
      </c>
    </row>
    <row r="13" spans="1:15" ht="19.5" thickBot="1">
      <c r="A13" s="24">
        <v>240</v>
      </c>
      <c r="B13" s="21">
        <v>270</v>
      </c>
      <c r="C13" s="30">
        <v>255</v>
      </c>
      <c r="D13" s="28">
        <v>2</v>
      </c>
      <c r="E13" s="16">
        <f t="shared" si="3"/>
        <v>100</v>
      </c>
      <c r="F13" s="76">
        <f t="shared" si="0"/>
        <v>0.02</v>
      </c>
      <c r="G13" s="80">
        <f t="shared" si="1"/>
        <v>1</v>
      </c>
      <c r="H13" s="34">
        <f t="shared" si="2"/>
        <v>5.1000000000000005</v>
      </c>
    </row>
    <row r="14" spans="1:15" ht="16.5" thickBot="1">
      <c r="B14" s="29" t="s">
        <v>13</v>
      </c>
      <c r="C14" s="31"/>
      <c r="D14">
        <f>SUM(D7:D13)</f>
        <v>100</v>
      </c>
      <c r="H14" s="19">
        <f>SUM(H7:H13)</f>
        <v>134.99999999999997</v>
      </c>
    </row>
    <row r="15" spans="1:15" ht="15.75">
      <c r="K15" s="62"/>
      <c r="L15" s="62"/>
    </row>
    <row r="16" spans="1:15" ht="27.75" customHeight="1" thickBot="1">
      <c r="K16" s="3"/>
      <c r="L16" s="3"/>
    </row>
    <row r="17" spans="1:12" ht="23.25" customHeight="1" thickBot="1">
      <c r="A17" s="57" t="s">
        <v>23</v>
      </c>
      <c r="B17" s="58"/>
      <c r="C17" s="58"/>
      <c r="D17" s="58"/>
      <c r="E17" s="58"/>
      <c r="F17" s="58"/>
      <c r="G17" s="58"/>
      <c r="H17" s="59"/>
      <c r="K17" s="2"/>
    </row>
    <row r="18" spans="1:12" ht="28.5" customHeight="1" thickBot="1">
      <c r="A18" s="57" t="s">
        <v>27</v>
      </c>
      <c r="B18" s="58"/>
      <c r="C18" s="58"/>
      <c r="D18" s="59"/>
      <c r="E18" s="93" t="s">
        <v>57</v>
      </c>
      <c r="F18" s="94"/>
      <c r="G18" s="94"/>
      <c r="H18" s="94"/>
      <c r="I18" s="94"/>
      <c r="J18" s="94"/>
      <c r="K18" s="94"/>
      <c r="L18" s="95"/>
    </row>
    <row r="19" spans="1:12" ht="28.5" customHeight="1" thickBot="1">
      <c r="A19" s="63" t="s">
        <v>17</v>
      </c>
      <c r="B19" s="63"/>
      <c r="C19" s="63"/>
      <c r="D19" s="64"/>
      <c r="E19" s="51" t="s">
        <v>56</v>
      </c>
      <c r="F19" s="52"/>
      <c r="G19" s="52"/>
      <c r="H19" s="52"/>
      <c r="I19" s="52"/>
      <c r="J19" s="52"/>
      <c r="K19" s="52"/>
      <c r="L19" s="53"/>
    </row>
    <row r="20" spans="1:12" ht="28.5" customHeight="1" thickBot="1">
      <c r="A20" s="57" t="s">
        <v>18</v>
      </c>
      <c r="B20" s="58"/>
      <c r="C20" s="58"/>
      <c r="D20" s="59"/>
      <c r="E20" s="54" t="s">
        <v>55</v>
      </c>
      <c r="F20" s="55"/>
      <c r="G20" s="55"/>
      <c r="H20" s="55"/>
      <c r="I20" s="55"/>
      <c r="J20" s="55"/>
      <c r="K20" s="55"/>
      <c r="L20" s="56"/>
    </row>
    <row r="21" spans="1:12" ht="28.5" customHeight="1" thickBot="1">
      <c r="A21" s="57" t="s">
        <v>28</v>
      </c>
      <c r="B21" s="58"/>
      <c r="C21" s="58"/>
      <c r="D21" s="59"/>
      <c r="E21" s="51" t="s">
        <v>54</v>
      </c>
      <c r="F21" s="52"/>
      <c r="G21" s="52"/>
      <c r="H21" s="52"/>
      <c r="I21" s="52"/>
      <c r="J21" s="52"/>
      <c r="K21" s="52"/>
      <c r="L21" s="53"/>
    </row>
    <row r="22" spans="1:12" ht="28.5" customHeight="1" thickBot="1">
      <c r="A22" s="57" t="s">
        <v>29</v>
      </c>
      <c r="B22" s="58"/>
      <c r="C22" s="58"/>
      <c r="D22" s="59"/>
      <c r="E22" s="96">
        <f>A10+(D10-D9)/(D10-D9+D10-D11)*(B10-A10)</f>
        <v>163.63636363636363</v>
      </c>
      <c r="F22" s="54"/>
      <c r="G22" s="55"/>
      <c r="H22" s="55"/>
      <c r="I22" s="55"/>
      <c r="J22" s="55"/>
      <c r="K22" s="55"/>
      <c r="L22" s="56"/>
    </row>
    <row r="23" spans="1:12" ht="28.5" customHeight="1" thickBot="1">
      <c r="A23" s="57" t="s">
        <v>25</v>
      </c>
      <c r="B23" s="58"/>
      <c r="C23" s="58"/>
      <c r="D23" s="59"/>
      <c r="E23" s="35">
        <f>A10+((D14/2)-E10-E9)/D10*(B10-A10)</f>
        <v>72</v>
      </c>
      <c r="F23" s="51"/>
      <c r="G23" s="52"/>
      <c r="H23" s="52"/>
      <c r="I23" s="52"/>
      <c r="J23" s="52"/>
      <c r="K23" s="52"/>
      <c r="L23" s="53"/>
    </row>
    <row r="24" spans="1:12" ht="28.5" customHeight="1" thickBot="1">
      <c r="A24" s="57" t="s">
        <v>26</v>
      </c>
      <c r="B24" s="58"/>
      <c r="C24" s="58"/>
      <c r="D24" s="59"/>
      <c r="E24" s="35">
        <f>H14</f>
        <v>134.99999999999997</v>
      </c>
      <c r="F24" s="54"/>
      <c r="G24" s="55"/>
      <c r="H24" s="55"/>
      <c r="I24" s="55"/>
      <c r="J24" s="55"/>
      <c r="K24" s="55"/>
      <c r="L24" s="56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>
      <selection activeCell="J36" sqref="J3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sotas</vt:lpstr>
      <vt:lpstr>tolerancia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Lab_Ingles 10</cp:lastModifiedBy>
  <dcterms:created xsi:type="dcterms:W3CDTF">2023-05-16T14:03:51Z</dcterms:created>
  <dcterms:modified xsi:type="dcterms:W3CDTF">2023-05-31T15:25:48Z</dcterms:modified>
</cp:coreProperties>
</file>