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<sst xmlns="http://schemas.openxmlformats.org/spreadsheetml/2006/main" count="72" uniqueCount="45">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</sst>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1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9" fontId="6" fillId="0" borderId="0" xfId="0" applyNumberFormat="1" applyFont="1"/>
    <xf numFmtId="2" fontId="0" fillId="0" borderId="3" xfId="0" applyNumberFormat="1" applyBorder="1" applyAlignment="1">
      <alignment vertic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171" fontId="0" fillId="0" borderId="0" xfId="1" applyNumberFormat="1" applyFont="1" applyAlignment="1">
      <alignment horizontal="center" wrapText="1"/>
    </xf>
    <xf numFmtId="171" fontId="0" fillId="0" borderId="0" xfId="0" applyNumberFormat="1" applyAlignment="1">
      <alignment horizontal="center" wrapText="1"/>
    </xf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9525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G20" sqref="G20"/>
    </sheetView>
  </sheetViews>
  <sheetFormatPr baseColWidth="10" defaultRowHeight="15.75"/>
  <cols>
    <col min="2" max="3" width="13.75" customWidth="1"/>
    <col min="4" max="6" width="12.375" customWidth="1"/>
    <col min="7" max="7" width="12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B22" s="4"/>
      <c r="C22" s="4"/>
    </row>
    <row r="23" spans="1:11">
      <c r="B23" s="4"/>
      <c r="C23" s="4"/>
    </row>
    <row r="25" spans="1:11" ht="16.5" thickBot="1">
      <c r="D25" s="21">
        <v>0.35</v>
      </c>
      <c r="E25" s="21">
        <v>0.25</v>
      </c>
      <c r="F25" s="21">
        <v>0.1</v>
      </c>
      <c r="G25" s="21">
        <v>0.3</v>
      </c>
    </row>
    <row r="26" spans="1:11" ht="27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0.100000000000001" customHeight="1" thickBot="1">
      <c r="B27" s="16" t="s">
        <v>20</v>
      </c>
      <c r="C27" s="16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2">
        <f>D27*$D$25+E27*$E$25+F27*$F$25+G27*$G$25</f>
        <v>8.3550000000000004</v>
      </c>
    </row>
    <row r="28" spans="1:11" ht="20.100000000000001" customHeight="1" thickBot="1">
      <c r="B28" s="16" t="s">
        <v>28</v>
      </c>
      <c r="C28" s="16" t="s">
        <v>29</v>
      </c>
      <c r="D28" s="18">
        <v>8.9</v>
      </c>
      <c r="E28" s="18">
        <v>8</v>
      </c>
      <c r="F28" s="18">
        <v>8.9</v>
      </c>
      <c r="G28" s="18">
        <v>6.7</v>
      </c>
      <c r="H28" s="22">
        <f>D28*$D$25+E28*$E$25+F28*$F$25+G28*$G$25</f>
        <v>8.0150000000000006</v>
      </c>
    </row>
    <row r="29" spans="1:11" ht="20.100000000000001" customHeight="1" thickBot="1">
      <c r="B29" s="16" t="s">
        <v>14</v>
      </c>
      <c r="C29" s="16" t="s">
        <v>15</v>
      </c>
      <c r="D29" s="18">
        <v>8</v>
      </c>
      <c r="E29" s="18">
        <v>9.5</v>
      </c>
      <c r="F29" s="18">
        <v>5.8</v>
      </c>
      <c r="G29" s="18">
        <v>7.5</v>
      </c>
      <c r="H29" s="22">
        <f>D29*$D$25+E29*$E$25+F29*$F$25+G29*$G$25</f>
        <v>8.004999999999999</v>
      </c>
    </row>
    <row r="30" spans="1:11" ht="20.100000000000001" customHeight="1" thickBot="1">
      <c r="B30" s="16" t="s">
        <v>16</v>
      </c>
      <c r="C30" s="16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2">
        <f>D30*$D$25+E30*$E$25+F30*$F$25+G30*$G$25</f>
        <v>7.5449999999999999</v>
      </c>
    </row>
    <row r="31" spans="1:11" ht="20.100000000000001" customHeight="1" thickBot="1">
      <c r="B31" s="16" t="s">
        <v>22</v>
      </c>
      <c r="C31" s="16" t="s">
        <v>23</v>
      </c>
      <c r="D31" s="18">
        <v>5.9</v>
      </c>
      <c r="E31" s="18">
        <v>6.9</v>
      </c>
      <c r="F31" s="18">
        <v>7.9</v>
      </c>
      <c r="G31" s="18">
        <v>7.9</v>
      </c>
      <c r="H31" s="22">
        <f>D31*$D$25+E31*$E$25+F31*$F$25+G31*$G$25</f>
        <v>6.95</v>
      </c>
    </row>
    <row r="32" spans="1:11" ht="20.100000000000001" customHeight="1" thickBot="1">
      <c r="B32" s="16" t="s">
        <v>24</v>
      </c>
      <c r="C32" s="16" t="s">
        <v>25</v>
      </c>
      <c r="D32" s="18">
        <v>5.8</v>
      </c>
      <c r="E32" s="18">
        <v>7.9</v>
      </c>
      <c r="F32" s="18">
        <v>8.9</v>
      </c>
      <c r="G32" s="18">
        <v>6.8</v>
      </c>
      <c r="H32" s="22">
        <f>D32*$D$25+E32*$E$25+F32*$F$25+G32*$G$25</f>
        <v>6.9349999999999996</v>
      </c>
    </row>
    <row r="33" spans="2:8" ht="20.100000000000001" customHeight="1" thickBot="1">
      <c r="B33" s="16" t="s">
        <v>26</v>
      </c>
      <c r="C33" s="16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2">
        <f>D33*$D$25+E33*$E$25+F33*$F$25+G33*$G$25</f>
        <v>6.84</v>
      </c>
    </row>
    <row r="34" spans="2:8" ht="20.100000000000001" customHeight="1" thickBot="1">
      <c r="B34" s="19" t="s">
        <v>18</v>
      </c>
      <c r="C34" s="19" t="s">
        <v>19</v>
      </c>
      <c r="D34" s="20">
        <v>6.8</v>
      </c>
      <c r="E34" s="20">
        <v>6.7</v>
      </c>
      <c r="F34" s="20">
        <v>7.8</v>
      </c>
      <c r="G34" s="20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A5" workbookViewId="0">
      <selection activeCell="J29" sqref="J29"/>
    </sheetView>
  </sheetViews>
  <sheetFormatPr baseColWidth="10" defaultRowHeight="15.75"/>
  <cols>
    <col min="2" max="2" width="10.5" customWidth="1"/>
    <col min="3" max="3" width="11.125" customWidth="1"/>
    <col min="4" max="4" width="11" customWidth="1"/>
    <col min="5" max="5" width="11.625" customWidth="1"/>
    <col min="6" max="6" width="10.25" customWidth="1"/>
    <col min="7" max="7" width="15.625" customWidth="1"/>
    <col min="8" max="8" width="15.25" customWidth="1"/>
    <col min="9" max="9" width="12" customWidth="1"/>
    <col min="10" max="10" width="11.375" customWidth="1"/>
    <col min="11" max="11" width="15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5" customHeight="1">
      <c r="G27" s="2"/>
      <c r="H27" s="2"/>
    </row>
    <row r="28" spans="1:14" ht="35.1" customHeight="1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</row>
    <row r="29" spans="1:14" ht="20.100000000000001" customHeight="1">
      <c r="C29" s="7" t="s">
        <v>14</v>
      </c>
      <c r="D29" s="7" t="s">
        <v>15</v>
      </c>
      <c r="E29" s="8" t="s">
        <v>30</v>
      </c>
      <c r="F29" s="8">
        <v>2</v>
      </c>
      <c r="G29" s="25">
        <v>680000</v>
      </c>
      <c r="H29" s="25">
        <f>G29+G29*(10%*F29)</f>
        <v>816000</v>
      </c>
      <c r="I29" s="25">
        <f>IF(E29="FONASA",H29*7%,H29*8%)</f>
        <v>57120.000000000007</v>
      </c>
      <c r="J29" s="26">
        <f>H29*$G$26</f>
        <v>97920</v>
      </c>
      <c r="K29" s="26">
        <f>H29-I29-J29</f>
        <v>660960</v>
      </c>
    </row>
    <row r="30" spans="1:14" ht="20.100000000000001" customHeight="1">
      <c r="C30" s="7" t="s">
        <v>16</v>
      </c>
      <c r="D30" s="7" t="s">
        <v>17</v>
      </c>
      <c r="E30" s="8" t="s">
        <v>31</v>
      </c>
      <c r="F30" s="8">
        <v>3</v>
      </c>
      <c r="G30" s="25">
        <v>780000</v>
      </c>
      <c r="H30" s="25">
        <f t="shared" ref="H30:H36" si="0">G30+G30*(10%*F30)</f>
        <v>1014000</v>
      </c>
      <c r="I30" s="25">
        <f t="shared" ref="I30:I36" si="1">IF(E30="FONASA",H30*7%,H30*8%)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 ht="20.100000000000001" customHeight="1">
      <c r="C31" s="7" t="s">
        <v>18</v>
      </c>
      <c r="D31" s="7" t="s">
        <v>19</v>
      </c>
      <c r="E31" s="8" t="s">
        <v>31</v>
      </c>
      <c r="F31" s="8">
        <v>1</v>
      </c>
      <c r="G31" s="25">
        <v>1200000</v>
      </c>
      <c r="H31" s="25">
        <f t="shared" si="0"/>
        <v>1320000</v>
      </c>
      <c r="I31" s="25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 ht="20.100000000000001" customHeight="1">
      <c r="C32" s="7" t="s">
        <v>20</v>
      </c>
      <c r="D32" s="7" t="s">
        <v>21</v>
      </c>
      <c r="E32" s="8" t="s">
        <v>30</v>
      </c>
      <c r="F32" s="8">
        <v>3</v>
      </c>
      <c r="G32" s="25">
        <v>890000</v>
      </c>
      <c r="H32" s="25">
        <f t="shared" si="0"/>
        <v>1157000</v>
      </c>
      <c r="I32" s="25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 ht="20.100000000000001" customHeight="1">
      <c r="C33" s="7" t="s">
        <v>22</v>
      </c>
      <c r="D33" s="7" t="s">
        <v>23</v>
      </c>
      <c r="E33" s="8" t="s">
        <v>30</v>
      </c>
      <c r="F33" s="8">
        <v>2</v>
      </c>
      <c r="G33" s="25">
        <v>680000</v>
      </c>
      <c r="H33" s="25">
        <f t="shared" si="0"/>
        <v>816000</v>
      </c>
      <c r="I33" s="25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 ht="20.100000000000001" customHeight="1">
      <c r="C34" s="7" t="s">
        <v>24</v>
      </c>
      <c r="D34" s="7" t="s">
        <v>25</v>
      </c>
      <c r="E34" s="8" t="s">
        <v>31</v>
      </c>
      <c r="F34" s="8">
        <v>4</v>
      </c>
      <c r="G34" s="25">
        <v>580000</v>
      </c>
      <c r="H34" s="25">
        <f t="shared" si="0"/>
        <v>812000</v>
      </c>
      <c r="I34" s="25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 ht="20.100000000000001" customHeight="1">
      <c r="C35" s="7" t="s">
        <v>26</v>
      </c>
      <c r="D35" s="7" t="s">
        <v>27</v>
      </c>
      <c r="E35" s="8" t="s">
        <v>31</v>
      </c>
      <c r="F35" s="8">
        <v>3</v>
      </c>
      <c r="G35" s="25">
        <v>780000</v>
      </c>
      <c r="H35" s="25">
        <f t="shared" si="0"/>
        <v>1014000</v>
      </c>
      <c r="I35" s="25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 ht="20.100000000000001" customHeight="1">
      <c r="C36" s="7" t="s">
        <v>28</v>
      </c>
      <c r="D36" s="7" t="s">
        <v>29</v>
      </c>
      <c r="E36" s="8" t="s">
        <v>31</v>
      </c>
      <c r="F36" s="8">
        <v>5</v>
      </c>
      <c r="G36" s="25">
        <v>890000</v>
      </c>
      <c r="H36" s="25">
        <f t="shared" si="0"/>
        <v>1335000</v>
      </c>
      <c r="I36" s="25">
        <f t="shared" si="1"/>
        <v>106800</v>
      </c>
      <c r="J36" s="26">
        <f t="shared" si="2"/>
        <v>160200</v>
      </c>
      <c r="K36" s="26">
        <f t="shared" si="3"/>
        <v>1068000</v>
      </c>
    </row>
    <row r="37" spans="3:11" ht="14.2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2023-05-05T12:56:22Z</dcterms:modified>
</cp:coreProperties>
</file>