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dolor">'PREGUNTA 1'!$B$6:$G$11</definedName>
    <definedName name="sotas">'PREGUNTA 2'!$C$7:$L$15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5"/>
  <c r="E23"/>
  <c r="E22"/>
  <c r="H14"/>
  <c r="H8"/>
  <c r="H9"/>
  <c r="H10"/>
  <c r="H11"/>
  <c r="H12"/>
  <c r="H13"/>
  <c r="H7"/>
  <c r="G8"/>
  <c r="G7"/>
  <c r="F8"/>
  <c r="F9"/>
  <c r="F10"/>
  <c r="F11"/>
  <c r="F12"/>
  <c r="F13"/>
  <c r="F7"/>
  <c r="D14"/>
  <c r="G9"/>
  <c r="G10" s="1"/>
  <c r="G11" s="1"/>
  <c r="G12" s="1"/>
  <c r="G13" s="1"/>
  <c r="C8"/>
  <c r="C9"/>
  <c r="C10"/>
  <c r="C11"/>
  <c r="C12"/>
  <c r="C13"/>
  <c r="C7"/>
  <c r="E7"/>
  <c r="E8" s="1"/>
  <c r="E9" s="1"/>
  <c r="E10" s="1"/>
  <c r="E11" s="1"/>
  <c r="E12" s="1"/>
  <c r="E13" s="1"/>
  <c r="M31" i="4"/>
  <c r="M29"/>
  <c r="C20" i="6"/>
  <c r="C21"/>
  <c r="C22"/>
  <c r="C23"/>
  <c r="C19"/>
  <c r="P24" i="4"/>
  <c r="P20"/>
  <c r="P21"/>
  <c r="P22"/>
  <c r="P23"/>
  <c r="P19"/>
  <c r="P25" s="1"/>
  <c r="M33" s="1"/>
  <c r="R23" l="1"/>
  <c r="R21"/>
  <c r="D19" i="6"/>
  <c r="D20" s="1"/>
  <c r="D21" s="1"/>
  <c r="D22" s="1"/>
  <c r="D23" s="1"/>
  <c r="C24"/>
  <c r="R24" i="4"/>
  <c r="R22"/>
  <c r="R20"/>
  <c r="Q19"/>
  <c r="Q20" s="1"/>
  <c r="Q21" s="1"/>
  <c r="Q22" s="1"/>
  <c r="Q23" s="1"/>
  <c r="Q24" s="1"/>
  <c r="R19"/>
  <c r="S19" s="1"/>
  <c r="S20" s="1"/>
  <c r="S21" s="1"/>
  <c r="S22" s="1"/>
  <c r="S23" s="1"/>
  <c r="S24" s="1"/>
  <c r="E21" i="6" l="1"/>
  <c r="E23"/>
  <c r="E20"/>
  <c r="E19"/>
  <c r="F19" s="1"/>
  <c r="E22"/>
  <c r="F20" l="1"/>
  <c r="F21" s="1"/>
  <c r="F22" s="1"/>
  <c r="F23" s="1"/>
</calcChain>
</file>

<file path=xl/sharedStrings.xml><?xml version="1.0" encoding="utf-8"?>
<sst xmlns="http://schemas.openxmlformats.org/spreadsheetml/2006/main" count="111" uniqueCount="55">
  <si>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</si>
  <si>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</si>
  <si>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</si>
  <si>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</si>
  <si>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</si>
  <si>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</si>
  <si>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</si>
  <si>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</si>
  <si>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</si>
  <si>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</si>
  <si>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</si>
  <si>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</si>
  <si>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</si>
  <si>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</si>
  <si>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</si>
  <si>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</si>
  <si>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</si>
  <si>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</si>
  <si>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</si>
  <si>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</si>
  <si>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</si>
  <si>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</si>
  <si>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</si>
  <si>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</si>
  <si>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</si>
  <si>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</si>
  <si>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</si>
  <si>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</si>
  <si>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</si>
  <si>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</si>
  <si>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</si>
  <si>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</si>
  <si>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</si>
  <si>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</si>
  <si>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</si>
  <si>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</si>
  <si>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</si>
  <si>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</si>
  <si>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</si>
  <si>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</si>
  <si>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Martin Gonzalez Huerta</t>
  </si>
  <si>
    <t>CURSO 1*A</t>
  </si>
  <si>
    <t>FECHA 31/05/2023</t>
  </si>
  <si>
    <t>check</t>
  </si>
  <si>
    <t xml:space="preserve">Nivel </t>
  </si>
  <si>
    <t xml:space="preserve">La moda nos indica que de un total de 90 alumnos 25 se han sacado 2 sotas. </t>
  </si>
  <si>
    <t>Nos indica que si ordenamos todas las sotas de menor a mayor y cortamos en la mitad la cantidad de sotas seran 2</t>
  </si>
  <si>
    <t>Significa que 18 cadetes estudian de 90 a 120min semanales (105min prom).</t>
  </si>
  <si>
    <t>Significa que un 5% de los cadetes  estudia de 180 a 210min semanales (195min prom).</t>
  </si>
  <si>
    <t>Significa que un 53% de los alumnos estudia de 60 a 150min semanales.</t>
  </si>
  <si>
    <t>Significa que 88 cadetes estudian de 60 a 180min semanales.</t>
  </si>
  <si>
    <t>la mayoria de estudiantes dedican de 60 a 90min por semana al estudio (25 en total)</t>
  </si>
  <si>
    <t>si acumulamos todos los datos y buscamos en el centro encontraremos que 10 estudiantes dedican 135min al estudio semanalmente.</t>
  </si>
  <si>
    <t>En promedio los estudiantes dedican 165min semanales al estudio.</t>
  </si>
  <si>
    <t>en promedio hay 18 sotas por alumno.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</si>
</sst>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76">
    <xf numFmtId="0" fontId="0" fillId="0" borderId="0" xfId="0"/>
    <xf numFmtId="0" fontId="5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" xfId="0" applyBorder="1"/>
    <xf numFmtId="0" fontId="5" fillId="4" borderId="1" xfId="0" applyFont="1" applyFill="1" applyBorder="1"/>
    <xf numFmtId="0" fontId="0" fillId="0" borderId="12" xfId="0" applyBorder="1"/>
    <xf numFmtId="0" fontId="5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3" fillId="0" borderId="1" xfId="0" applyFont="1" applyBorder="1" applyAlignment="1">
      <alignment vertical="top"/>
    </xf>
    <xf numFmtId="0" fontId="4" fillId="6" borderId="12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1" fillId="5" borderId="13" xfId="0" applyFont="1" applyFill="1" applyBorder="1" applyAlignment="1">
      <alignment horizontal="left" vertical="center"/>
    </xf>
    <xf numFmtId="0" fontId="1" fillId="5" borderId="14" xfId="0" applyFont="1" applyFill="1" applyBorder="1" applyAlignment="1">
      <alignment horizontal="left" vertical="center"/>
    </xf>
    <xf numFmtId="0" fontId="1" fillId="5" borderId="15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Fill="1" applyBorder="1" applyAlignment="1">
      <alignment horizontal="right"/>
    </xf>
    <xf numFmtId="9" fontId="0" fillId="0" borderId="12" xfId="2" applyFon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0" fontId="5" fillId="0" borderId="12" xfId="0" applyFont="1" applyBorder="1" applyAlignment="1">
      <alignment horizontal="right"/>
    </xf>
    <xf numFmtId="0" fontId="7" fillId="2" borderId="12" xfId="0" applyFont="1" applyFill="1" applyBorder="1" applyAlignment="1">
      <alignment horizontal="center" vertical="center"/>
    </xf>
    <xf numFmtId="2" fontId="0" fillId="3" borderId="17" xfId="0" applyNumberFormat="1" applyFill="1" applyBorder="1" applyAlignment="1">
      <alignment horizontal="center"/>
    </xf>
    <xf numFmtId="0" fontId="1" fillId="4" borderId="13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horizontal="left" vertical="center"/>
    </xf>
    <xf numFmtId="0" fontId="1" fillId="4" borderId="15" xfId="0" applyFont="1" applyFill="1" applyBorder="1" applyAlignment="1">
      <alignment horizontal="left" vertical="center"/>
    </xf>
    <xf numFmtId="0" fontId="1" fillId="7" borderId="19" xfId="0" applyFont="1" applyFill="1" applyBorder="1" applyAlignment="1">
      <alignment horizontal="left" vertical="center"/>
    </xf>
    <xf numFmtId="0" fontId="1" fillId="7" borderId="18" xfId="0" applyFont="1" applyFill="1" applyBorder="1" applyAlignment="1">
      <alignment horizontal="left" vertical="center"/>
    </xf>
    <xf numFmtId="0" fontId="1" fillId="8" borderId="13" xfId="0" applyFont="1" applyFill="1" applyBorder="1" applyAlignment="1">
      <alignment horizontal="left" vertical="center"/>
    </xf>
    <xf numFmtId="0" fontId="1" fillId="8" borderId="14" xfId="0" applyFont="1" applyFill="1" applyBorder="1" applyAlignment="1">
      <alignment horizontal="left" vertical="center"/>
    </xf>
    <xf numFmtId="0" fontId="1" fillId="8" borderId="15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0" borderId="12" xfId="2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9" fontId="4" fillId="0" borderId="12" xfId="2" applyFont="1" applyBorder="1" applyAlignment="1">
      <alignment horizontal="center"/>
    </xf>
    <xf numFmtId="9" fontId="4" fillId="0" borderId="12" xfId="0" applyNumberFormat="1" applyFont="1" applyBorder="1" applyAlignment="1">
      <alignment horizontal="center"/>
    </xf>
    <xf numFmtId="2" fontId="0" fillId="3" borderId="12" xfId="0" applyNumberForma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9" fontId="4" fillId="8" borderId="12" xfId="2" applyFont="1" applyFill="1" applyBorder="1" applyAlignment="1">
      <alignment horizontal="center"/>
    </xf>
    <xf numFmtId="0" fontId="0" fillId="0" borderId="12" xfId="0" applyBorder="1" applyAlignment="1">
      <alignment horizontal="right"/>
    </xf>
    <xf numFmtId="9" fontId="4" fillId="9" borderId="12" xfId="0" applyNumberFormat="1" applyFont="1" applyFill="1" applyBorder="1" applyAlignment="1">
      <alignment horizontal="center"/>
    </xf>
    <xf numFmtId="0" fontId="1" fillId="9" borderId="13" xfId="0" applyFont="1" applyFill="1" applyBorder="1" applyAlignment="1">
      <alignment horizontal="left" vertical="center"/>
    </xf>
    <xf numFmtId="0" fontId="1" fillId="9" borderId="14" xfId="0" applyFont="1" applyFill="1" applyBorder="1" applyAlignment="1">
      <alignment horizontal="left" vertical="center"/>
    </xf>
    <xf numFmtId="0" fontId="1" fillId="9" borderId="15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8" sqref="D8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23" t="s">
        <v>19</v>
      </c>
      <c r="E2" s="24"/>
      <c r="F2" s="24"/>
      <c r="G2" s="24"/>
      <c r="H2" s="24"/>
      <c r="I2" s="24"/>
      <c r="J2" s="25"/>
    </row>
    <row r="4" spans="4:10" ht="15.75" thickBot="1"/>
    <row r="5" spans="4:10" ht="26.25" customHeight="1" thickBot="1">
      <c r="D5" s="26" t="s">
        <v>40</v>
      </c>
      <c r="E5" s="27"/>
      <c r="F5" s="27"/>
      <c r="G5" s="27"/>
      <c r="H5" s="27"/>
      <c r="I5" s="27"/>
      <c r="J5" s="28"/>
    </row>
    <row r="6" spans="4:10" ht="26.25" customHeight="1" thickBot="1">
      <c r="D6" s="26" t="s">
        <v>41</v>
      </c>
      <c r="E6" s="27"/>
      <c r="F6" s="27"/>
      <c r="G6" s="27"/>
      <c r="H6" s="27"/>
      <c r="I6" s="27"/>
      <c r="J6" s="28"/>
    </row>
    <row r="7" spans="4:10" ht="26.25" customHeight="1" thickBot="1">
      <c r="D7" s="26" t="s">
        <v>42</v>
      </c>
      <c r="E7" s="27"/>
      <c r="F7" s="27"/>
      <c r="G7" s="27"/>
      <c r="H7" s="27"/>
      <c r="I7" s="27"/>
      <c r="J7" s="28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28"/>
  <sheetViews>
    <sheetView tabSelected="1" workbookViewId="0">
      <selection activeCell="M13" sqref="M13"/>
    </sheetView>
  </sheetViews>
  <sheetFormatPr baseColWidth="10" defaultRowHeight="15"/>
  <cols>
    <col min="3" max="3" width="11.85546875" bestFit="1" customWidth="1"/>
  </cols>
  <sheetData>
    <row r="1" spans="1:8">
      <c r="A1" s="20" t="s">
        <v>1</v>
      </c>
      <c r="B1" s="20" t="s">
        <v>2</v>
      </c>
    </row>
    <row r="3" spans="1:8">
      <c r="B3" s="29" t="s">
        <v>31</v>
      </c>
      <c r="C3" s="29"/>
      <c r="D3" s="29"/>
      <c r="E3" s="29"/>
      <c r="F3" s="29"/>
      <c r="G3" s="29"/>
      <c r="H3" s="29"/>
    </row>
    <row r="6" spans="1:8">
      <c r="B6" s="15" t="s">
        <v>32</v>
      </c>
      <c r="C6" s="15" t="s">
        <v>33</v>
      </c>
      <c r="D6" s="15" t="s">
        <v>32</v>
      </c>
      <c r="E6" s="15" t="s">
        <v>32</v>
      </c>
      <c r="F6" s="15" t="s">
        <v>34</v>
      </c>
      <c r="G6" s="15" t="s">
        <v>34</v>
      </c>
    </row>
    <row r="7" spans="1:8">
      <c r="B7" s="15" t="s">
        <v>33</v>
      </c>
      <c r="C7" s="15" t="s">
        <v>33</v>
      </c>
      <c r="D7" s="15" t="s">
        <v>35</v>
      </c>
      <c r="E7" s="15" t="s">
        <v>34</v>
      </c>
      <c r="F7" s="15" t="s">
        <v>34</v>
      </c>
      <c r="G7" s="15" t="s">
        <v>33</v>
      </c>
    </row>
    <row r="8" spans="1:8">
      <c r="B8" s="15" t="s">
        <v>34</v>
      </c>
      <c r="C8" s="15" t="s">
        <v>34</v>
      </c>
      <c r="D8" s="15" t="s">
        <v>35</v>
      </c>
      <c r="E8" s="15" t="s">
        <v>33</v>
      </c>
      <c r="F8" s="15" t="s">
        <v>36</v>
      </c>
      <c r="G8" s="15" t="s">
        <v>35</v>
      </c>
    </row>
    <row r="9" spans="1:8">
      <c r="B9" s="15" t="s">
        <v>35</v>
      </c>
      <c r="C9" s="15" t="s">
        <v>36</v>
      </c>
      <c r="D9" s="15" t="s">
        <v>35</v>
      </c>
      <c r="E9" s="15" t="s">
        <v>33</v>
      </c>
      <c r="F9" s="15" t="s">
        <v>36</v>
      </c>
      <c r="G9" s="15" t="s">
        <v>35</v>
      </c>
    </row>
    <row r="10" spans="1:8">
      <c r="B10" s="15" t="s">
        <v>36</v>
      </c>
      <c r="C10" s="15" t="s">
        <v>35</v>
      </c>
      <c r="D10" s="15" t="s">
        <v>34</v>
      </c>
      <c r="E10" s="15" t="s">
        <v>36</v>
      </c>
      <c r="F10" s="15" t="s">
        <v>36</v>
      </c>
      <c r="G10" s="15" t="s">
        <v>33</v>
      </c>
    </row>
    <row r="11" spans="1:8">
      <c r="B11" s="15" t="s">
        <v>35</v>
      </c>
      <c r="C11" s="15" t="s">
        <v>36</v>
      </c>
      <c r="D11" s="15" t="s">
        <v>34</v>
      </c>
      <c r="E11" s="15" t="s">
        <v>35</v>
      </c>
      <c r="F11" s="15" t="s">
        <v>34</v>
      </c>
      <c r="G11" s="15" t="s">
        <v>35</v>
      </c>
    </row>
    <row r="14" spans="1:8">
      <c r="B14" t="s">
        <v>37</v>
      </c>
    </row>
    <row r="15" spans="1:8">
      <c r="B15" t="s">
        <v>39</v>
      </c>
    </row>
    <row r="18" spans="2:6">
      <c r="B18" s="45" t="s">
        <v>44</v>
      </c>
      <c r="C18" s="45" t="s">
        <v>5</v>
      </c>
      <c r="D18" s="45" t="s">
        <v>6</v>
      </c>
      <c r="E18" s="45" t="s">
        <v>11</v>
      </c>
      <c r="F18" s="45" t="s">
        <v>12</v>
      </c>
    </row>
    <row r="19" spans="2:6">
      <c r="B19" s="45" t="s">
        <v>33</v>
      </c>
      <c r="C19" s="45">
        <f>COUNTIF(dolor, B19)</f>
        <v>7</v>
      </c>
      <c r="D19" s="15">
        <f>C19</f>
        <v>7</v>
      </c>
      <c r="E19" s="48">
        <f>C19/$C$24</f>
        <v>0.19444444444444445</v>
      </c>
      <c r="F19" s="49">
        <f>E19</f>
        <v>0.19444444444444445</v>
      </c>
    </row>
    <row r="20" spans="2:6">
      <c r="B20" s="45" t="s">
        <v>32</v>
      </c>
      <c r="C20" s="45">
        <f>COUNTIF(dolor, B20)</f>
        <v>3</v>
      </c>
      <c r="D20" s="15">
        <f>D19+C20</f>
        <v>10</v>
      </c>
      <c r="E20" s="48">
        <f t="shared" ref="E20:E23" si="0">C20/$C$24</f>
        <v>8.3333333333333329E-2</v>
      </c>
      <c r="F20" s="49">
        <f>F19+E20</f>
        <v>0.27777777777777779</v>
      </c>
    </row>
    <row r="21" spans="2:6">
      <c r="B21" s="45" t="s">
        <v>34</v>
      </c>
      <c r="C21" s="45">
        <f>COUNTIF(dolor, B21)</f>
        <v>9</v>
      </c>
      <c r="D21" s="15">
        <f t="shared" ref="D21:D23" si="1">D20+C21</f>
        <v>19</v>
      </c>
      <c r="E21" s="48">
        <f t="shared" si="0"/>
        <v>0.25</v>
      </c>
      <c r="F21" s="49">
        <f t="shared" ref="F21:F23" si="2">F20+E21</f>
        <v>0.52777777777777779</v>
      </c>
    </row>
    <row r="22" spans="2:6">
      <c r="B22" s="45" t="s">
        <v>35</v>
      </c>
      <c r="C22" s="45">
        <f>COUNTIF(dolor, B22)</f>
        <v>10</v>
      </c>
      <c r="D22" s="15">
        <f t="shared" si="1"/>
        <v>29</v>
      </c>
      <c r="E22" s="48">
        <f t="shared" si="0"/>
        <v>0.27777777777777779</v>
      </c>
      <c r="F22" s="49">
        <f t="shared" si="2"/>
        <v>0.80555555555555558</v>
      </c>
    </row>
    <row r="23" spans="2:6">
      <c r="B23" s="45" t="s">
        <v>36</v>
      </c>
      <c r="C23" s="45">
        <f>COUNTIF(dolor, B23)</f>
        <v>7</v>
      </c>
      <c r="D23" s="15">
        <f t="shared" si="1"/>
        <v>36</v>
      </c>
      <c r="E23" s="48">
        <f t="shared" si="0"/>
        <v>0.19444444444444445</v>
      </c>
      <c r="F23" s="49">
        <f t="shared" si="2"/>
        <v>1</v>
      </c>
    </row>
    <row r="24" spans="2:6">
      <c r="B24" s="47" t="s">
        <v>13</v>
      </c>
      <c r="C24" s="46">
        <f>SUM(C19:C23)</f>
        <v>36</v>
      </c>
    </row>
    <row r="27" spans="2:6">
      <c r="B27" s="45" t="s">
        <v>14</v>
      </c>
      <c r="C27" s="45" t="s">
        <v>35</v>
      </c>
    </row>
    <row r="28" spans="2:6">
      <c r="B28" s="45" t="s">
        <v>16</v>
      </c>
      <c r="C28" s="45" t="s">
        <v>34</v>
      </c>
    </row>
  </sheetData>
  <mergeCells count="1"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zoomScale="60" zoomScaleNormal="60" workbookViewId="0">
      <selection activeCell="N34" sqref="N3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21" t="s">
        <v>0</v>
      </c>
      <c r="B2" s="22" t="s">
        <v>38</v>
      </c>
    </row>
    <row r="4" spans="1:14" ht="15.75">
      <c r="C4" s="34" t="s">
        <v>30</v>
      </c>
      <c r="D4" s="34"/>
      <c r="E4" s="34"/>
      <c r="F4" s="34"/>
      <c r="G4" s="34"/>
      <c r="H4" s="34"/>
      <c r="I4" s="34"/>
      <c r="J4" s="34"/>
      <c r="K4" s="34"/>
      <c r="L4" s="34"/>
      <c r="M4" s="33"/>
      <c r="N4" s="33"/>
    </row>
    <row r="5" spans="1:14" ht="21" customHeight="1"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8.75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3.25">
      <c r="C18" s="4"/>
      <c r="D18" s="4"/>
      <c r="E18" s="4"/>
      <c r="F18" s="4"/>
      <c r="G18" s="4"/>
      <c r="H18" s="4"/>
      <c r="I18" s="4"/>
      <c r="J18" s="4"/>
      <c r="K18" s="4"/>
      <c r="O18" s="51" t="s">
        <v>4</v>
      </c>
      <c r="P18" s="51" t="s">
        <v>5</v>
      </c>
      <c r="Q18" s="51" t="s">
        <v>6</v>
      </c>
      <c r="R18" s="51" t="s">
        <v>11</v>
      </c>
      <c r="S18" s="51" t="s">
        <v>12</v>
      </c>
    </row>
    <row r="19" spans="3:20" ht="18.75">
      <c r="C19" s="3" t="s">
        <v>20</v>
      </c>
      <c r="D19" s="3"/>
      <c r="E19" s="3"/>
      <c r="F19" s="3"/>
      <c r="G19" s="3"/>
      <c r="H19" s="3" t="s">
        <v>43</v>
      </c>
      <c r="I19" s="3"/>
      <c r="J19" s="3"/>
      <c r="O19" s="16">
        <v>0</v>
      </c>
      <c r="P19" s="16">
        <f>COUNTIF(sotas, O19)</f>
        <v>15</v>
      </c>
      <c r="Q19" s="45">
        <f>P19</f>
        <v>15</v>
      </c>
      <c r="R19" s="48">
        <f>P19/$P$25</f>
        <v>0.16666666666666666</v>
      </c>
      <c r="S19" s="49">
        <f>R19</f>
        <v>0.16666666666666666</v>
      </c>
    </row>
    <row r="20" spans="3:20" ht="18.75">
      <c r="O20" s="16">
        <v>1</v>
      </c>
      <c r="P20" s="16">
        <f>COUNTIF(sotas, O20)</f>
        <v>9</v>
      </c>
      <c r="Q20" s="45">
        <f>Q19+P20</f>
        <v>24</v>
      </c>
      <c r="R20" s="48">
        <f>P20/$P$25</f>
        <v>0.1</v>
      </c>
      <c r="S20" s="49">
        <f>S19+R20</f>
        <v>0.26666666666666666</v>
      </c>
    </row>
    <row r="21" spans="3:20" ht="18.75">
      <c r="C21" s="3" t="s">
        <v>7</v>
      </c>
      <c r="D21" s="3"/>
      <c r="E21" s="3"/>
      <c r="F21" s="3"/>
      <c r="G21" s="3"/>
      <c r="H21" s="3"/>
      <c r="M21" t="s">
        <v>43</v>
      </c>
      <c r="O21" s="16">
        <v>2</v>
      </c>
      <c r="P21" s="16">
        <f>COUNTIF(sotas, O21)</f>
        <v>25</v>
      </c>
      <c r="Q21" s="45">
        <f t="shared" ref="Q21:Q24" si="0">Q20+P21</f>
        <v>49</v>
      </c>
      <c r="R21" s="48">
        <f>P21/$P$25</f>
        <v>0.27777777777777779</v>
      </c>
      <c r="S21" s="49">
        <f t="shared" ref="S21:S24" si="1">S20+R21</f>
        <v>0.54444444444444451</v>
      </c>
    </row>
    <row r="22" spans="3:20" ht="18.75">
      <c r="C22" s="29"/>
      <c r="D22" s="29"/>
      <c r="E22" s="29"/>
      <c r="F22" s="29"/>
      <c r="G22" s="29"/>
      <c r="H22" s="29"/>
      <c r="I22" s="29"/>
      <c r="J22" s="29"/>
      <c r="O22" s="16">
        <v>3</v>
      </c>
      <c r="P22" s="16">
        <f>COUNTIF(sotas, O22)</f>
        <v>14</v>
      </c>
      <c r="Q22" s="45">
        <f t="shared" si="0"/>
        <v>63</v>
      </c>
      <c r="R22" s="48">
        <f>P22/$P$25</f>
        <v>0.15555555555555556</v>
      </c>
      <c r="S22" s="49">
        <f t="shared" si="1"/>
        <v>0.70000000000000007</v>
      </c>
    </row>
    <row r="23" spans="3:20" ht="18.75">
      <c r="C23" s="3" t="s">
        <v>8</v>
      </c>
      <c r="D23" s="3"/>
      <c r="E23" s="3"/>
      <c r="F23" s="3"/>
      <c r="G23" s="3"/>
      <c r="H23" s="3"/>
      <c r="I23" s="3"/>
      <c r="J23" s="3" t="s">
        <v>43</v>
      </c>
      <c r="O23" s="16">
        <v>4</v>
      </c>
      <c r="P23" s="16">
        <f>COUNTIF(sotas, O23)</f>
        <v>14</v>
      </c>
      <c r="Q23" s="45">
        <f t="shared" si="0"/>
        <v>77</v>
      </c>
      <c r="R23" s="48">
        <f>P23/$P$25</f>
        <v>0.15555555555555556</v>
      </c>
      <c r="S23" s="49">
        <f t="shared" si="1"/>
        <v>0.85555555555555562</v>
      </c>
    </row>
    <row r="24" spans="3:20" ht="18.75">
      <c r="O24" s="16">
        <v>5</v>
      </c>
      <c r="P24" s="16">
        <f>COUNTIF(sotas, O24)</f>
        <v>13</v>
      </c>
      <c r="Q24" s="45">
        <f t="shared" si="0"/>
        <v>90</v>
      </c>
      <c r="R24" s="48">
        <f>P24/$P$25</f>
        <v>0.14444444444444443</v>
      </c>
      <c r="S24" s="49">
        <f t="shared" si="1"/>
        <v>1</v>
      </c>
    </row>
    <row r="25" spans="3:20" ht="18.75">
      <c r="C25" s="3" t="s">
        <v>9</v>
      </c>
      <c r="D25" s="3"/>
      <c r="E25" s="3"/>
      <c r="F25" s="3"/>
      <c r="G25" s="3"/>
      <c r="H25" s="3"/>
      <c r="I25" s="3"/>
      <c r="J25" s="3"/>
      <c r="K25" t="s">
        <v>43</v>
      </c>
      <c r="O25" s="50" t="s">
        <v>13</v>
      </c>
      <c r="P25" s="45">
        <f>SUM(P19:P24)</f>
        <v>90</v>
      </c>
    </row>
    <row r="27" spans="3:20" ht="15.75">
      <c r="C27" s="3" t="s">
        <v>10</v>
      </c>
      <c r="J27" t="s">
        <v>43</v>
      </c>
    </row>
    <row r="28" spans="3:20" ht="15.75" thickBot="1"/>
    <row r="29" spans="3:20" ht="19.5" thickBot="1">
      <c r="L29" s="14" t="s">
        <v>14</v>
      </c>
      <c r="M29" s="13">
        <f xml:space="preserve"> MODE(sotas)</f>
        <v>2</v>
      </c>
      <c r="N29" s="30" t="s">
        <v>45</v>
      </c>
      <c r="O29" s="31"/>
      <c r="P29" s="31"/>
      <c r="Q29" s="31"/>
      <c r="R29" s="31"/>
      <c r="S29" s="31"/>
      <c r="T29" s="32"/>
    </row>
    <row r="30" spans="3:20" ht="15.75" thickBot="1"/>
    <row r="31" spans="3:20" ht="19.5" thickBot="1">
      <c r="L31" s="14" t="s">
        <v>15</v>
      </c>
      <c r="M31" s="13">
        <f>MEDIAN(sotas)</f>
        <v>2</v>
      </c>
      <c r="N31" s="30" t="s">
        <v>46</v>
      </c>
      <c r="O31" s="31"/>
      <c r="P31" s="31"/>
      <c r="Q31" s="31"/>
      <c r="R31" s="31"/>
      <c r="S31" s="31"/>
      <c r="T31" s="32"/>
    </row>
    <row r="32" spans="3:20" ht="15.75" thickBot="1"/>
    <row r="33" spans="12:20" ht="19.5" thickBot="1">
      <c r="L33" s="14" t="s">
        <v>16</v>
      </c>
      <c r="M33" s="13">
        <f>AVERAGE(P25/O24)</f>
        <v>18</v>
      </c>
      <c r="N33" s="30" t="s">
        <v>54</v>
      </c>
      <c r="O33" s="31"/>
      <c r="P33" s="31"/>
      <c r="Q33" s="31"/>
      <c r="R33" s="31"/>
      <c r="S33" s="31"/>
      <c r="T33" s="32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zoomScale="78" zoomScaleNormal="78" workbookViewId="0">
      <selection activeCell="N20" sqref="N20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21" t="s">
        <v>3</v>
      </c>
      <c r="B2" s="22" t="s">
        <v>38</v>
      </c>
      <c r="C2" s="17"/>
    </row>
    <row r="4" spans="1:15" ht="15.75">
      <c r="B4" s="33" t="s">
        <v>22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6" spans="1:15" ht="81" customHeight="1">
      <c r="A6" s="61" t="s">
        <v>21</v>
      </c>
      <c r="B6" s="61"/>
      <c r="C6" s="62" t="s">
        <v>4</v>
      </c>
      <c r="D6" s="51" t="s">
        <v>5</v>
      </c>
      <c r="E6" s="51" t="s">
        <v>6</v>
      </c>
      <c r="F6" s="51" t="s">
        <v>11</v>
      </c>
      <c r="G6" s="51" t="s">
        <v>12</v>
      </c>
      <c r="H6" s="51" t="s">
        <v>24</v>
      </c>
    </row>
    <row r="7" spans="1:15" ht="18.75">
      <c r="A7" s="16">
        <v>60</v>
      </c>
      <c r="B7" s="16">
        <v>90</v>
      </c>
      <c r="C7" s="63">
        <f>AVERAGE(A7, B7)</f>
        <v>75</v>
      </c>
      <c r="D7" s="16">
        <v>25</v>
      </c>
      <c r="E7" s="64">
        <f>D7</f>
        <v>25</v>
      </c>
      <c r="F7" s="65">
        <f>D7/$D$14</f>
        <v>0.25</v>
      </c>
      <c r="G7" s="66">
        <f>F7</f>
        <v>0.25</v>
      </c>
      <c r="H7" s="67">
        <f>C7*F7</f>
        <v>18.75</v>
      </c>
    </row>
    <row r="8" spans="1:15" ht="18.75">
      <c r="A8" s="16">
        <v>90</v>
      </c>
      <c r="B8" s="16">
        <v>120</v>
      </c>
      <c r="C8" s="63">
        <f t="shared" ref="C8:C13" si="0">AVERAGE(A8, B8)</f>
        <v>105</v>
      </c>
      <c r="D8" s="68">
        <v>18</v>
      </c>
      <c r="E8" s="64">
        <f>E7+D8</f>
        <v>43</v>
      </c>
      <c r="F8" s="65">
        <f t="shared" ref="F8:F13" si="1">D8/$D$14</f>
        <v>0.18</v>
      </c>
      <c r="G8" s="66">
        <f>G7+F8</f>
        <v>0.43</v>
      </c>
      <c r="H8" s="67">
        <f t="shared" ref="H8:H14" si="2">C8*F8</f>
        <v>18.899999999999999</v>
      </c>
    </row>
    <row r="9" spans="1:15" ht="18.75">
      <c r="A9" s="16">
        <v>120</v>
      </c>
      <c r="B9" s="16">
        <v>150</v>
      </c>
      <c r="C9" s="63">
        <f t="shared" si="0"/>
        <v>135</v>
      </c>
      <c r="D9" s="16">
        <v>10</v>
      </c>
      <c r="E9" s="64">
        <f t="shared" ref="E9:E13" si="3">E8+D9</f>
        <v>53</v>
      </c>
      <c r="F9" s="65">
        <f t="shared" si="1"/>
        <v>0.1</v>
      </c>
      <c r="G9" s="72">
        <f t="shared" ref="G9:G13" si="4">G8+F9</f>
        <v>0.53</v>
      </c>
      <c r="H9" s="67">
        <f t="shared" si="2"/>
        <v>13.5</v>
      </c>
    </row>
    <row r="10" spans="1:15" ht="18.75">
      <c r="A10" s="16">
        <v>150</v>
      </c>
      <c r="B10" s="16">
        <v>180</v>
      </c>
      <c r="C10" s="63">
        <f t="shared" si="0"/>
        <v>165</v>
      </c>
      <c r="D10" s="16">
        <v>35</v>
      </c>
      <c r="E10" s="69">
        <f t="shared" si="3"/>
        <v>88</v>
      </c>
      <c r="F10" s="65">
        <f t="shared" si="1"/>
        <v>0.35</v>
      </c>
      <c r="G10" s="66">
        <f t="shared" si="4"/>
        <v>0.88</v>
      </c>
      <c r="H10" s="67">
        <f t="shared" si="2"/>
        <v>57.749999999999993</v>
      </c>
    </row>
    <row r="11" spans="1:15" ht="18.75">
      <c r="A11" s="16">
        <v>180</v>
      </c>
      <c r="B11" s="16">
        <v>210</v>
      </c>
      <c r="C11" s="63">
        <f t="shared" si="0"/>
        <v>195</v>
      </c>
      <c r="D11" s="16">
        <v>5</v>
      </c>
      <c r="E11" s="64">
        <f t="shared" si="3"/>
        <v>93</v>
      </c>
      <c r="F11" s="70">
        <f t="shared" si="1"/>
        <v>0.05</v>
      </c>
      <c r="G11" s="66">
        <f t="shared" si="4"/>
        <v>0.93</v>
      </c>
      <c r="H11" s="67">
        <f t="shared" si="2"/>
        <v>9.75</v>
      </c>
    </row>
    <row r="12" spans="1:15" ht="18.75">
      <c r="A12" s="16">
        <v>210</v>
      </c>
      <c r="B12" s="16">
        <v>240</v>
      </c>
      <c r="C12" s="63">
        <f t="shared" si="0"/>
        <v>225</v>
      </c>
      <c r="D12" s="16">
        <v>5</v>
      </c>
      <c r="E12" s="64">
        <f t="shared" si="3"/>
        <v>98</v>
      </c>
      <c r="F12" s="65">
        <f t="shared" si="1"/>
        <v>0.05</v>
      </c>
      <c r="G12" s="66">
        <f t="shared" si="4"/>
        <v>0.98000000000000009</v>
      </c>
      <c r="H12" s="67">
        <f t="shared" si="2"/>
        <v>11.25</v>
      </c>
    </row>
    <row r="13" spans="1:15" ht="18.75">
      <c r="A13" s="16">
        <v>240</v>
      </c>
      <c r="B13" s="16">
        <v>270</v>
      </c>
      <c r="C13" s="63">
        <f t="shared" si="0"/>
        <v>255</v>
      </c>
      <c r="D13" s="16">
        <v>2</v>
      </c>
      <c r="E13" s="64">
        <f t="shared" si="3"/>
        <v>100</v>
      </c>
      <c r="F13" s="65">
        <f t="shared" si="1"/>
        <v>0.02</v>
      </c>
      <c r="G13" s="66">
        <f t="shared" si="4"/>
        <v>1</v>
      </c>
      <c r="H13" s="67">
        <f t="shared" si="2"/>
        <v>5.1000000000000005</v>
      </c>
    </row>
    <row r="14" spans="1:15" ht="15.75">
      <c r="B14" s="18"/>
      <c r="C14" s="71" t="s">
        <v>13</v>
      </c>
      <c r="D14" s="45">
        <f>SUM(D7:D13)</f>
        <v>100</v>
      </c>
      <c r="H14" s="52">
        <f>SUM(H7:H13)</f>
        <v>134.99999999999997</v>
      </c>
    </row>
    <row r="15" spans="1:15" ht="15.75">
      <c r="K15" s="44"/>
      <c r="L15" s="44"/>
    </row>
    <row r="16" spans="1:15" ht="27.75" customHeight="1" thickBot="1">
      <c r="K16" s="3"/>
      <c r="L16" s="3"/>
    </row>
    <row r="17" spans="1:12" ht="23.25" customHeight="1" thickBot="1">
      <c r="A17" s="41" t="s">
        <v>23</v>
      </c>
      <c r="B17" s="42"/>
      <c r="C17" s="42"/>
      <c r="D17" s="42"/>
      <c r="E17" s="42"/>
      <c r="F17" s="42"/>
      <c r="G17" s="42"/>
      <c r="H17" s="43"/>
      <c r="K17" s="2"/>
    </row>
    <row r="18" spans="1:12" ht="28.5" customHeight="1" thickBot="1">
      <c r="A18" s="53" t="s">
        <v>27</v>
      </c>
      <c r="B18" s="54"/>
      <c r="C18" s="54"/>
      <c r="D18" s="55"/>
      <c r="E18" s="35" t="s">
        <v>47</v>
      </c>
      <c r="F18" s="36"/>
      <c r="G18" s="36"/>
      <c r="H18" s="36"/>
      <c r="I18" s="36"/>
      <c r="J18" s="36"/>
      <c r="K18" s="36"/>
      <c r="L18" s="37"/>
    </row>
    <row r="19" spans="1:12" ht="28.5" customHeight="1" thickBot="1">
      <c r="A19" s="56" t="s">
        <v>17</v>
      </c>
      <c r="B19" s="56"/>
      <c r="C19" s="56"/>
      <c r="D19" s="57"/>
      <c r="E19" s="35" t="s">
        <v>50</v>
      </c>
      <c r="F19" s="36"/>
      <c r="G19" s="36"/>
      <c r="H19" s="36"/>
      <c r="I19" s="36"/>
      <c r="J19" s="36"/>
      <c r="K19" s="36"/>
      <c r="L19" s="37"/>
    </row>
    <row r="20" spans="1:12" ht="28.5" customHeight="1" thickBot="1">
      <c r="A20" s="58" t="s">
        <v>18</v>
      </c>
      <c r="B20" s="59"/>
      <c r="C20" s="59"/>
      <c r="D20" s="60"/>
      <c r="E20" s="38" t="s">
        <v>48</v>
      </c>
      <c r="F20" s="39"/>
      <c r="G20" s="39"/>
      <c r="H20" s="39"/>
      <c r="I20" s="39"/>
      <c r="J20" s="39"/>
      <c r="K20" s="39"/>
      <c r="L20" s="40"/>
    </row>
    <row r="21" spans="1:12" ht="28.5" customHeight="1" thickBot="1">
      <c r="A21" s="73" t="s">
        <v>28</v>
      </c>
      <c r="B21" s="74"/>
      <c r="C21" s="74"/>
      <c r="D21" s="75"/>
      <c r="E21" s="35" t="s">
        <v>49</v>
      </c>
      <c r="F21" s="36"/>
      <c r="G21" s="36"/>
      <c r="H21" s="36"/>
      <c r="I21" s="36"/>
      <c r="J21" s="36"/>
      <c r="K21" s="36"/>
      <c r="L21" s="37"/>
    </row>
    <row r="22" spans="1:12" ht="28.5" customHeight="1" thickBot="1">
      <c r="A22" s="41" t="s">
        <v>29</v>
      </c>
      <c r="B22" s="42"/>
      <c r="C22" s="42"/>
      <c r="D22" s="43"/>
      <c r="E22" s="19">
        <f>D7</f>
        <v>25</v>
      </c>
      <c r="F22" s="38" t="s">
        <v>51</v>
      </c>
      <c r="G22" s="39"/>
      <c r="H22" s="39"/>
      <c r="I22" s="39"/>
      <c r="J22" s="39"/>
      <c r="K22" s="39"/>
      <c r="L22" s="40"/>
    </row>
    <row r="23" spans="1:12" ht="28.5" customHeight="1" thickBot="1">
      <c r="A23" s="41" t="s">
        <v>25</v>
      </c>
      <c r="B23" s="42"/>
      <c r="C23" s="42"/>
      <c r="D23" s="43"/>
      <c r="E23" s="19">
        <f>MEDIAN(D7:D13)</f>
        <v>10</v>
      </c>
      <c r="F23" s="35" t="s">
        <v>52</v>
      </c>
      <c r="G23" s="36"/>
      <c r="H23" s="36"/>
      <c r="I23" s="36"/>
      <c r="J23" s="36"/>
      <c r="K23" s="36"/>
      <c r="L23" s="37"/>
    </row>
    <row r="24" spans="1:12" ht="28.5" customHeight="1" thickBot="1">
      <c r="A24" s="41" t="s">
        <v>26</v>
      </c>
      <c r="B24" s="42"/>
      <c r="C24" s="42"/>
      <c r="D24" s="43"/>
      <c r="E24" s="19">
        <f>AVERAGE(C7:C13)</f>
        <v>165</v>
      </c>
      <c r="F24" s="38" t="s">
        <v>53</v>
      </c>
      <c r="G24" s="39"/>
      <c r="H24" s="39"/>
      <c r="I24" s="39"/>
      <c r="J24" s="39"/>
      <c r="K24" s="39"/>
      <c r="L24" s="40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8" sqref="F38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FÓRMULAS</vt:lpstr>
      <vt:lpstr>dolor</vt:lpstr>
      <vt:lpstr>sotas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2023-05-31T15:21:45Z</dcterms:modified>
</cp:coreProperties>
</file>