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M25"/>
  <c r="M24"/>
  <c r="M23"/>
  <c r="M22"/>
  <c r="M21"/>
  <c r="M20"/>
  <c r="L19"/>
  <c r="M19"/>
  <c r="M18"/>
  <c r="M17"/>
  <c r="M16"/>
  <c r="L15"/>
  <c r="M15"/>
  <c r="M14"/>
  <c r="M13"/>
  <c r="M12"/>
  <c r="M11"/>
  <c r="M7"/>
  <c r="L11"/>
  <c r="L12"/>
  <c r="L13"/>
  <c r="L14"/>
  <c r="L16"/>
  <c r="L17"/>
  <c r="L18"/>
  <c r="L20"/>
  <c r="L21"/>
  <c r="L22"/>
  <c r="L23"/>
  <c r="L24"/>
  <c r="L25"/>
  <c r="I25"/>
  <c r="I24"/>
  <c r="I23"/>
  <c r="I22"/>
  <c r="I20"/>
  <c r="I21"/>
  <c r="I19"/>
  <c r="I18"/>
  <c r="I17"/>
  <c r="I16"/>
  <c r="I15"/>
  <c r="I14"/>
  <c r="I13"/>
  <c r="I12"/>
  <c r="I11"/>
  <c r="I10"/>
  <c r="I9"/>
  <c r="I8"/>
  <c r="I7"/>
  <c r="J25"/>
  <c r="J10"/>
  <c r="J11"/>
  <c r="J12"/>
  <c r="J13"/>
  <c r="J14"/>
  <c r="J15"/>
  <c r="J16"/>
  <c r="J17"/>
  <c r="J18"/>
  <c r="J19"/>
  <c r="J20"/>
  <c r="J21"/>
  <c r="J22"/>
  <c r="J23"/>
  <c r="J24"/>
  <c r="J9"/>
  <c r="J8"/>
  <c r="J7"/>
  <c r="K36" i="2"/>
  <c r="K35"/>
  <c r="K34"/>
  <c r="K33"/>
  <c r="K32"/>
  <c r="K31"/>
  <c r="K30"/>
  <c r="K29"/>
  <c r="J36"/>
  <c r="J34"/>
  <c r="J35"/>
  <c r="J33"/>
  <c r="J32"/>
  <c r="J31"/>
  <c r="J30"/>
  <c r="J29"/>
  <c r="I36"/>
  <c r="I35"/>
  <c r="I34"/>
  <c r="I32"/>
  <c r="I33"/>
  <c r="I31"/>
  <c r="I30"/>
  <c r="I29"/>
  <c r="H33"/>
  <c r="H31"/>
  <c r="H36"/>
  <c r="H35"/>
  <c r="H34"/>
  <c r="H32"/>
  <c r="H30"/>
  <c r="H29"/>
  <c r="H30" i="1"/>
  <c r="H34"/>
  <c r="H27"/>
  <c r="H31"/>
  <c r="H32"/>
  <c r="H33"/>
  <c r="H28"/>
  <c r="H29"/>
  <c r="L10" i="3"/>
  <c r="M10"/>
  <c r="L9"/>
  <c r="M9"/>
  <c r="L8"/>
  <c r="M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<sst xmlns="http://schemas.openxmlformats.org/spreadsheetml/2006/main" count="129" uniqueCount="86">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</sst>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5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66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9" xfId="0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42" fontId="0" fillId="0" borderId="0" xfId="1" applyNumberFormat="1" applyFont="1" applyAlignment="1">
      <alignment vertical="center"/>
    </xf>
    <xf numFmtId="0" fontId="5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/>
  </cellXfs>
  <cellStyles count="2">
    <cellStyle name="Moneda" xfId="1" builtinId="4"/>
    <cellStyle name="Normal" xfId="0" builtinId="0"/>
  </cellStyles>
  <dxfs count="2">
    <dxf>
      <fill>
        <patternFill>
          <bgColor rgb="FF00B0F0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0066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801855</xdr:colOff>
      <xdr:row>18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669255" cy="3495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828675</xdr:colOff>
      <xdr:row>0</xdr:row>
      <xdr:rowOff>85725</xdr:rowOff>
    </xdr:from>
    <xdr:to>
      <xdr:col>9</xdr:col>
      <xdr:colOff>935355</xdr:colOff>
      <xdr:row>15</xdr:row>
      <xdr:rowOff>196850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6875" y="85725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1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6"/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Top="1" thickBot="1">
      <c r="B26" s="22" t="s">
        <v>7</v>
      </c>
      <c r="C26" s="25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24.95" customHeight="1" thickTop="1" thickBot="1">
      <c r="B27" s="17" t="s">
        <v>20</v>
      </c>
      <c r="C27" s="18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6">
        <f>D27*$D$25+E27*$E$25+F27*$F$25+G27*$G$25</f>
        <v>8.3550000000000004</v>
      </c>
    </row>
    <row r="28" spans="1:11" ht="24.95" customHeight="1" thickBot="1">
      <c r="B28" s="19" t="s">
        <v>28</v>
      </c>
      <c r="C28" s="20" t="s">
        <v>29</v>
      </c>
      <c r="D28" s="24">
        <v>8.9</v>
      </c>
      <c r="E28" s="24">
        <v>8</v>
      </c>
      <c r="F28" s="24">
        <v>8.9</v>
      </c>
      <c r="G28" s="24">
        <v>6.7</v>
      </c>
      <c r="H28" s="26">
        <f>D28*$D$25+E28*$E$25+F28*$F$25+G28*$G$25</f>
        <v>8.0150000000000006</v>
      </c>
    </row>
    <row r="29" spans="1:11" ht="24.95" customHeight="1" thickBot="1">
      <c r="B29" s="19" t="s">
        <v>14</v>
      </c>
      <c r="C29" s="20" t="s">
        <v>15</v>
      </c>
      <c r="D29" s="24">
        <v>8</v>
      </c>
      <c r="E29" s="24">
        <v>9.5</v>
      </c>
      <c r="F29" s="24">
        <v>5.8</v>
      </c>
      <c r="G29" s="24">
        <v>7.5</v>
      </c>
      <c r="H29" s="26">
        <f>D29*$D$25+E29*$E$25+F29*$F$25+G29*$G$25</f>
        <v>8.004999999999999</v>
      </c>
    </row>
    <row r="30" spans="1:11" ht="24.95" customHeight="1" thickBot="1">
      <c r="B30" s="19" t="s">
        <v>16</v>
      </c>
      <c r="C30" s="20" t="s">
        <v>17</v>
      </c>
      <c r="D30" s="24">
        <v>5.7</v>
      </c>
      <c r="E30" s="24">
        <v>8.8000000000000007</v>
      </c>
      <c r="F30" s="24">
        <v>6.8</v>
      </c>
      <c r="G30" s="24">
        <v>8.9</v>
      </c>
      <c r="H30" s="26">
        <f>D30*$D$25+E30*$E$25+F30*$F$25+G30*$G$25</f>
        <v>7.5449999999999999</v>
      </c>
    </row>
    <row r="31" spans="1:11" ht="24.95" customHeight="1" thickBot="1">
      <c r="B31" s="19" t="s">
        <v>22</v>
      </c>
      <c r="C31" s="20" t="s">
        <v>23</v>
      </c>
      <c r="D31" s="24">
        <v>5.9</v>
      </c>
      <c r="E31" s="24">
        <v>6.9</v>
      </c>
      <c r="F31" s="24">
        <v>7.9</v>
      </c>
      <c r="G31" s="24">
        <v>7.9</v>
      </c>
      <c r="H31" s="26">
        <f>D31*$D$25+E31*$E$25+F31*$F$25+G31*$G$25</f>
        <v>6.95</v>
      </c>
    </row>
    <row r="32" spans="1:11" ht="24.95" customHeight="1" thickBot="1">
      <c r="B32" s="19" t="s">
        <v>24</v>
      </c>
      <c r="C32" s="20" t="s">
        <v>25</v>
      </c>
      <c r="D32" s="24">
        <v>5.8</v>
      </c>
      <c r="E32" s="24">
        <v>7.9</v>
      </c>
      <c r="F32" s="24">
        <v>8.9</v>
      </c>
      <c r="G32" s="24">
        <v>6.8</v>
      </c>
      <c r="H32" s="26">
        <f>D32*$D$25+E32*$E$25+F32*$F$25+G32*$G$25</f>
        <v>6.9349999999999996</v>
      </c>
    </row>
    <row r="33" spans="2:9" ht="24.95" customHeight="1" thickBot="1">
      <c r="B33" s="19" t="s">
        <v>26</v>
      </c>
      <c r="C33" s="20" t="s">
        <v>27</v>
      </c>
      <c r="D33" s="24">
        <v>7.9</v>
      </c>
      <c r="E33" s="24">
        <v>6.9</v>
      </c>
      <c r="F33" s="24">
        <v>9.6999999999999993</v>
      </c>
      <c r="G33" s="24">
        <v>4.5999999999999996</v>
      </c>
      <c r="H33" s="26">
        <f>D33*$D$25+E33*$E$25+F33*$F$25+G33*$G$25</f>
        <v>6.84</v>
      </c>
    </row>
    <row r="34" spans="2:9" ht="24.95" customHeight="1" thickBot="1">
      <c r="B34" s="19" t="s">
        <v>18</v>
      </c>
      <c r="C34" s="20" t="s">
        <v>19</v>
      </c>
      <c r="D34" s="24">
        <v>6.8</v>
      </c>
      <c r="E34" s="24">
        <v>6.7</v>
      </c>
      <c r="F34" s="24">
        <v>7.8</v>
      </c>
      <c r="G34" s="24">
        <v>5.8</v>
      </c>
      <c r="H34" s="26">
        <f>D34*$D$25+E34*$E$25+F34*$F$25+G34*$G$25</f>
        <v>6.5750000000000002</v>
      </c>
      <c r="I34" s="16"/>
    </row>
    <row r="35" spans="2:9">
      <c r="D35" s="3"/>
      <c r="E35" s="3"/>
      <c r="F35" s="3"/>
      <c r="G35" s="3"/>
    </row>
  </sheetData>
  <sortState ref="B27:H35">
    <sortCondition descending="1" ref="H27:H35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F5" workbookViewId="0">
      <selection activeCell="N30" sqref="N30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17.25" thickTop="1" thickBot="1"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 ht="16.5" thickTop="1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G29+G29*10%*F29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>G30+G30*10%*F30</f>
        <v>1014000</v>
      </c>
      <c r="I30" s="29">
        <f>IF(E30="FONASA",H30*$G$24,H30*$G$25)</f>
        <v>81120</v>
      </c>
      <c r="J30" s="29">
        <f>H30*$G$26</f>
        <v>121680</v>
      </c>
      <c r="K30" s="29">
        <f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>G31+G31*10%*F31</f>
        <v>1320000</v>
      </c>
      <c r="I31" s="29">
        <f>IF(E31="FONASA",H31*$G$24,H31*$G$25)</f>
        <v>105600</v>
      </c>
      <c r="J31" s="29">
        <f>H31*$G$26</f>
        <v>158400</v>
      </c>
      <c r="K31" s="29">
        <f>H31-I31-J31</f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>G32+G32*10%*F32</f>
        <v>1157000</v>
      </c>
      <c r="I32" s="29">
        <f>IF(E32="FONASA",H32*$G$24,H32*$G$25)</f>
        <v>80990.000000000015</v>
      </c>
      <c r="J32" s="29">
        <f>H32*$G$26</f>
        <v>138840</v>
      </c>
      <c r="K32" s="29">
        <f>H32-I32-J32</f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>G33+G33*10%*F33</f>
        <v>816000</v>
      </c>
      <c r="I33" s="29">
        <f>IF(E33="FONASA",H33*$G$24,H33*$G$25)</f>
        <v>57120.000000000007</v>
      </c>
      <c r="J33" s="29">
        <f>H33*$G$26</f>
        <v>97920</v>
      </c>
      <c r="K33" s="29">
        <f>H33-I33-J33</f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>G34+G34*10%*F34</f>
        <v>812000</v>
      </c>
      <c r="I34" s="29">
        <f>IF(E34="FONASA",H34*$G$24,H34*$G$25)</f>
        <v>64960</v>
      </c>
      <c r="J34" s="29">
        <f>H34*$G$26</f>
        <v>97440</v>
      </c>
      <c r="K34" s="29">
        <f>H34-I34-J34</f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>G35+G35*10%*F35</f>
        <v>1014000</v>
      </c>
      <c r="I35" s="29">
        <f>IF(E35="FONASA",H35*$G$24,H35*$G$25)</f>
        <v>81120</v>
      </c>
      <c r="J35" s="29">
        <f>H35*$G$26</f>
        <v>121680</v>
      </c>
      <c r="K35" s="29">
        <f>H35-I35-J35</f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>G36+G36*10%*F36</f>
        <v>1335000</v>
      </c>
      <c r="I36" s="29">
        <f>IF(E36="FONASA",H36*$G$24,H36*$G$25)</f>
        <v>106800</v>
      </c>
      <c r="J36" s="29">
        <f>H36*$G$26</f>
        <v>160200</v>
      </c>
      <c r="K36" s="29">
        <f>H36-I36-J36</f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K29" sqref="K29"/>
    </sheetView>
  </sheetViews>
  <sheetFormatPr baseColWidth="10" defaultRowHeight="15.75"/>
  <cols>
    <col min="10" max="10" width="18.625" bestFit="1" customWidth="1"/>
    <col min="11" max="11" width="8.75" bestFit="1" customWidth="1"/>
    <col min="12" max="12" width="10.25" bestFit="1" customWidth="1"/>
    <col min="13" max="13" width="14.375" bestFit="1" customWidth="1"/>
  </cols>
  <sheetData>
    <row r="4" spans="2:13">
      <c r="F4" t="s">
        <v>45</v>
      </c>
      <c r="K4" s="13">
        <v>0.4</v>
      </c>
    </row>
    <row r="5" spans="2:13" ht="16.5" thickBot="1"/>
    <row r="6" spans="2:13" ht="16.5" thickBot="1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</row>
    <row r="7" spans="2:13" ht="16.5" thickBot="1">
      <c r="B7" s="21" t="s">
        <v>14</v>
      </c>
      <c r="C7" s="21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31">
        <f>AVERAGE(D7:H7)</f>
        <v>8.08</v>
      </c>
      <c r="J7" s="21" t="str">
        <f>IF(I7&gt;=8,"EXIMIDO","NO EXIMIDO")</f>
        <v>EXIMIDO</v>
      </c>
      <c r="K7" s="32"/>
      <c r="L7" s="31">
        <f>IF(J7="EXIMIDO",I7,I7*60%+K7*$K$4)</f>
        <v>8.08</v>
      </c>
      <c r="M7" s="21" t="str">
        <f>IF(L7&gt;=6,"APROBADO","REPROBADO")</f>
        <v>APROBADO</v>
      </c>
    </row>
    <row r="8" spans="2:13" ht="16.5" thickBot="1">
      <c r="B8" s="21" t="s">
        <v>16</v>
      </c>
      <c r="C8" s="21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31">
        <f>AVERAGE(D8:H8)</f>
        <v>5.4799999999999995</v>
      </c>
      <c r="J8" s="21" t="str">
        <f>IF(I8&gt;=8,"EXIMIDO","NO EXIMIDO")</f>
        <v>NO EXIMIDO</v>
      </c>
      <c r="K8" s="21">
        <v>8.4</v>
      </c>
      <c r="L8" s="31">
        <f t="shared" ref="L8:L25" si="0">IF(J8="EXIMIDO",I8,I8*60%+K8*$K$4)</f>
        <v>6.6479999999999997</v>
      </c>
      <c r="M8" s="21" t="str">
        <f>IF(L8&gt;=6,"APROBADO","REPROBADO")</f>
        <v>APROBADO</v>
      </c>
    </row>
    <row r="9" spans="2:13" ht="16.5" thickBot="1">
      <c r="B9" s="21" t="s">
        <v>18</v>
      </c>
      <c r="C9" s="21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31">
        <f>AVERAGE(D9:H9)</f>
        <v>6.9799999999999995</v>
      </c>
      <c r="J9" s="21" t="str">
        <f>IF(I9&gt;=8,"EXIMIDO","NO EXIMIDO")</f>
        <v>NO EXIMIDO</v>
      </c>
      <c r="K9" s="21">
        <v>9</v>
      </c>
      <c r="L9" s="31">
        <f t="shared" si="0"/>
        <v>7.7880000000000003</v>
      </c>
      <c r="M9" s="21" t="str">
        <f>IF(L9&gt;=6,"APROBADO","REPROBADO")</f>
        <v>APROBADO</v>
      </c>
    </row>
    <row r="10" spans="2:13" ht="16.5" thickBot="1">
      <c r="B10" s="21" t="s">
        <v>20</v>
      </c>
      <c r="C10" s="21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31">
        <f>AVERAGE(D10:H10)</f>
        <v>6.9</v>
      </c>
      <c r="J10" s="21" t="str">
        <f t="shared" ref="J10:J25" si="1">IF(I10&gt;=8,"EXIMIDO","NO EXIMIDO")</f>
        <v>NO EXIMIDO</v>
      </c>
      <c r="K10" s="21">
        <v>7.5</v>
      </c>
      <c r="L10" s="31">
        <f t="shared" si="0"/>
        <v>7.14</v>
      </c>
      <c r="M10" s="21" t="str">
        <f>IF(L10&gt;=6,"APROBADO","REPROBADO")</f>
        <v>APROBADO</v>
      </c>
    </row>
    <row r="11" spans="2:13" ht="16.5" thickBot="1">
      <c r="B11" s="21" t="s">
        <v>22</v>
      </c>
      <c r="C11" s="21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31">
        <f>AVERAGE(D11:H11)</f>
        <v>7.0400000000000009</v>
      </c>
      <c r="J11" s="21" t="str">
        <f t="shared" si="1"/>
        <v>NO EXIMIDO</v>
      </c>
      <c r="K11" s="21">
        <v>8.1999999999999993</v>
      </c>
      <c r="L11" s="31">
        <f t="shared" si="0"/>
        <v>7.5039999999999996</v>
      </c>
      <c r="M11" s="21" t="str">
        <f>IF(L11&gt;=6,"APROBADO","REPROBADO")</f>
        <v>APROBADO</v>
      </c>
    </row>
    <row r="12" spans="2:13" ht="16.5" thickBot="1">
      <c r="B12" s="21" t="s">
        <v>24</v>
      </c>
      <c r="C12" s="21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31">
        <f>AVERAGE(D12:H12)</f>
        <v>7.62</v>
      </c>
      <c r="J12" s="21" t="str">
        <f t="shared" si="1"/>
        <v>NO EXIMIDO</v>
      </c>
      <c r="K12" s="21">
        <v>9.5</v>
      </c>
      <c r="L12" s="31">
        <f t="shared" si="0"/>
        <v>8.3719999999999999</v>
      </c>
      <c r="M12" s="21" t="str">
        <f>IF(L12&gt;=6,"APROBADO","REPROBADO")</f>
        <v>APROBADO</v>
      </c>
    </row>
    <row r="13" spans="2:13" ht="16.5" thickBot="1">
      <c r="B13" s="21" t="s">
        <v>26</v>
      </c>
      <c r="C13" s="21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31">
        <f>AVERAGE(D13:H13)</f>
        <v>6.7200000000000006</v>
      </c>
      <c r="J13" s="21" t="str">
        <f t="shared" si="1"/>
        <v>NO EXIMIDO</v>
      </c>
      <c r="K13" s="21">
        <v>8.5</v>
      </c>
      <c r="L13" s="31">
        <f t="shared" si="0"/>
        <v>7.4320000000000004</v>
      </c>
      <c r="M13" s="21" t="str">
        <f>IF(L13&gt;=6,"APROBADO","REPROBADO")</f>
        <v>APROBADO</v>
      </c>
    </row>
    <row r="14" spans="2:13" ht="16.5" thickBot="1">
      <c r="B14" s="21" t="s">
        <v>28</v>
      </c>
      <c r="C14" s="21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31">
        <f>AVERAGE(D14:H14)</f>
        <v>6.7</v>
      </c>
      <c r="J14" s="21" t="str">
        <f t="shared" si="1"/>
        <v>NO EXIMIDO</v>
      </c>
      <c r="K14" s="21">
        <v>8.4</v>
      </c>
      <c r="L14" s="31">
        <f t="shared" si="0"/>
        <v>7.38</v>
      </c>
      <c r="M14" s="21" t="str">
        <f>IF(L14&gt;=6,"APROBADO","REPROBADO")</f>
        <v>APROBADO</v>
      </c>
    </row>
    <row r="15" spans="2:13" ht="16.5" thickBot="1">
      <c r="B15" s="21" t="s">
        <v>74</v>
      </c>
      <c r="C15" s="21" t="s">
        <v>57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31">
        <f>AVERAGE(D15:H15)</f>
        <v>8.3800000000000008</v>
      </c>
      <c r="J15" s="21" t="str">
        <f t="shared" si="1"/>
        <v>EXIMIDO</v>
      </c>
      <c r="K15" s="21"/>
      <c r="L15" s="31">
        <f t="shared" si="0"/>
        <v>8.3800000000000008</v>
      </c>
      <c r="M15" s="21" t="str">
        <f>IF(L15&gt;=6,"APROBADO","REPROBADO")</f>
        <v>APROBADO</v>
      </c>
    </row>
    <row r="16" spans="2:13" ht="16.5" thickBot="1">
      <c r="B16" s="21" t="s">
        <v>75</v>
      </c>
      <c r="C16" s="21" t="s">
        <v>58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31">
        <f>AVERAGE(D16:H16)</f>
        <v>7.9599999999999991</v>
      </c>
      <c r="J16" s="21" t="str">
        <f t="shared" si="1"/>
        <v>NO EXIMIDO</v>
      </c>
      <c r="K16" s="21">
        <v>7.9</v>
      </c>
      <c r="L16" s="31">
        <f t="shared" si="0"/>
        <v>7.9359999999999991</v>
      </c>
      <c r="M16" s="21" t="str">
        <f>IF(L16&gt;=6,"APROBADO","REPROBADO")</f>
        <v>APROBADO</v>
      </c>
    </row>
    <row r="17" spans="2:13" ht="16.5" thickBot="1">
      <c r="B17" s="21" t="s">
        <v>76</v>
      </c>
      <c r="C17" s="21" t="s">
        <v>59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31">
        <f>AVERAGE(D17:H17)</f>
        <v>6.1</v>
      </c>
      <c r="J17" s="21" t="str">
        <f t="shared" si="1"/>
        <v>NO EXIMIDO</v>
      </c>
      <c r="K17" s="21">
        <v>8.9</v>
      </c>
      <c r="L17" s="31">
        <f t="shared" si="0"/>
        <v>7.2200000000000006</v>
      </c>
      <c r="M17" s="21" t="str">
        <f>IF(L17&gt;=6,"APROBADO","REPROBADO")</f>
        <v>APROBADO</v>
      </c>
    </row>
    <row r="18" spans="2:13" ht="16.5" thickBot="1">
      <c r="B18" s="21" t="s">
        <v>77</v>
      </c>
      <c r="C18" s="21" t="s">
        <v>60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31">
        <f>AVERAGE(D18:H18)</f>
        <v>4.6599999999999993</v>
      </c>
      <c r="J18" s="21" t="str">
        <f t="shared" si="1"/>
        <v>NO EXIMIDO</v>
      </c>
      <c r="K18" s="21">
        <v>4.5</v>
      </c>
      <c r="L18" s="31">
        <f t="shared" si="0"/>
        <v>4.5959999999999992</v>
      </c>
      <c r="M18" s="21" t="str">
        <f>IF(L18&gt;=6,"APROBADO","REPROBADO")</f>
        <v>REPROBADO</v>
      </c>
    </row>
    <row r="19" spans="2:13" ht="16.5" thickBot="1">
      <c r="B19" s="21" t="s">
        <v>78</v>
      </c>
      <c r="C19" s="21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31">
        <f>AVERAGE(D19:H19)</f>
        <v>8.0400000000000009</v>
      </c>
      <c r="J19" s="21" t="str">
        <f t="shared" si="1"/>
        <v>EXIMIDO</v>
      </c>
      <c r="K19" s="21"/>
      <c r="L19" s="31">
        <f t="shared" si="0"/>
        <v>8.0400000000000009</v>
      </c>
      <c r="M19" s="21" t="str">
        <f>IF(L19&gt;=6,"APROBADO","REPROBADO")</f>
        <v>APROBADO</v>
      </c>
    </row>
    <row r="20" spans="2:13" ht="16.5" thickBot="1">
      <c r="B20" s="21" t="s">
        <v>79</v>
      </c>
      <c r="C20" s="21" t="s">
        <v>61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31">
        <f>AVERAGE(D20:H20)</f>
        <v>4.4800000000000004</v>
      </c>
      <c r="J20" s="21" t="str">
        <f t="shared" si="1"/>
        <v>NO EXIMIDO</v>
      </c>
      <c r="K20" s="21">
        <v>4.8</v>
      </c>
      <c r="L20" s="31">
        <f t="shared" si="0"/>
        <v>4.6080000000000005</v>
      </c>
      <c r="M20" s="21" t="str">
        <f>IF(L20&gt;=6,"APROBADO","REPROBADO")</f>
        <v>REPROBADO</v>
      </c>
    </row>
    <row r="21" spans="2:13" ht="16.5" thickBot="1">
      <c r="B21" s="21" t="s">
        <v>80</v>
      </c>
      <c r="C21" s="21" t="s">
        <v>62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31">
        <f>AVERAGE(D21:H21)</f>
        <v>4.16</v>
      </c>
      <c r="J21" s="21" t="str">
        <f t="shared" si="1"/>
        <v>NO EXIMIDO</v>
      </c>
      <c r="K21" s="21">
        <v>5.5</v>
      </c>
      <c r="L21" s="31">
        <f t="shared" si="0"/>
        <v>4.6959999999999997</v>
      </c>
      <c r="M21" s="21" t="str">
        <f>IF(L21&gt;=6,"APROBADO","REPROBADO")</f>
        <v>REPROBADO</v>
      </c>
    </row>
    <row r="22" spans="2:13" ht="16.5" thickBot="1">
      <c r="B22" s="21" t="s">
        <v>81</v>
      </c>
      <c r="C22" s="21" t="s">
        <v>63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31">
        <f>AVERAGE(D22:H22)</f>
        <v>6.7799999999999994</v>
      </c>
      <c r="J22" s="21" t="str">
        <f t="shared" si="1"/>
        <v>NO EXIMIDO</v>
      </c>
      <c r="K22" s="21">
        <v>9.4</v>
      </c>
      <c r="L22" s="31">
        <f t="shared" si="0"/>
        <v>7.8279999999999994</v>
      </c>
      <c r="M22" s="21" t="str">
        <f>IF(L22&gt;=6,"APROBADO","REPROBADO")</f>
        <v>APROBADO</v>
      </c>
    </row>
    <row r="23" spans="2:13" ht="16.5" thickBot="1">
      <c r="B23" s="21" t="s">
        <v>82</v>
      </c>
      <c r="C23" s="21" t="s">
        <v>64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31">
        <f>AVERAGE(D23:H23)</f>
        <v>8.58</v>
      </c>
      <c r="J23" s="21" t="str">
        <f t="shared" si="1"/>
        <v>EXIMIDO</v>
      </c>
      <c r="K23" s="21"/>
      <c r="L23" s="31">
        <f t="shared" si="0"/>
        <v>8.58</v>
      </c>
      <c r="M23" s="21" t="str">
        <f>IF(L23&gt;=6,"APROBADO","REPROBADO")</f>
        <v>APROBADO</v>
      </c>
    </row>
    <row r="24" spans="2:13" ht="16.5" thickBot="1">
      <c r="B24" s="21" t="s">
        <v>83</v>
      </c>
      <c r="C24" s="21" t="s">
        <v>65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31">
        <f>AVERAGE(D24:H24)</f>
        <v>2.4799999999999995</v>
      </c>
      <c r="J24" s="21" t="str">
        <f t="shared" si="1"/>
        <v>NO EXIMIDO</v>
      </c>
      <c r="K24" s="21">
        <v>4.3</v>
      </c>
      <c r="L24" s="31">
        <f t="shared" si="0"/>
        <v>3.2079999999999997</v>
      </c>
      <c r="M24" s="21" t="str">
        <f>IF(L24&gt;=6,"APROBADO","REPROBADO")</f>
        <v>REPROBADO</v>
      </c>
    </row>
    <row r="25" spans="2:13" ht="16.5" thickBot="1">
      <c r="B25" s="21" t="s">
        <v>84</v>
      </c>
      <c r="C25" s="21" t="s">
        <v>66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31">
        <f>AVERAGE(D25:H25)</f>
        <v>8.379999999999999</v>
      </c>
      <c r="J25" s="21" t="str">
        <f t="shared" si="1"/>
        <v>EXIMIDO</v>
      </c>
      <c r="K25" s="21"/>
      <c r="L25" s="31">
        <f t="shared" si="0"/>
        <v>8.379999999999999</v>
      </c>
      <c r="M25" s="21" t="str">
        <f>IF(L25&gt;=6,"APROBADO","REPROBADO")</f>
        <v>APROBADO</v>
      </c>
    </row>
    <row r="26" spans="2:13">
      <c r="I26" s="33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2024-04-11T13:21:37Z</dcterms:modified>
</cp:coreProperties>
</file>