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comments/comment1.xml" ContentType="application/vnd.openxmlformats-officedocument.spreadsheetml.comments+xml"/>
  <Override PartName="/xl/tables/table2.xml" ContentType="application/vnd.openxmlformats-officedocument.spreadsheetml.table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05" tabRatio="600" firstSheet="0" activeTab="2" autoFilterDateGrouping="1"/>
  </bookViews>
  <sheets>
    <sheet xmlns:r="http://schemas.openxmlformats.org/officeDocument/2006/relationships" name="INSTRUCCIONES" sheetId="1" state="visible" r:id="rId1"/>
    <sheet xmlns:r="http://schemas.openxmlformats.org/officeDocument/2006/relationships" name="CONTROL" sheetId="2" state="visible" r:id="rId2"/>
    <sheet xmlns:r="http://schemas.openxmlformats.org/officeDocument/2006/relationships" name="CALENDARIO" sheetId="3" state="visible" r:id="rId3"/>
    <sheet xmlns:r="http://schemas.openxmlformats.org/officeDocument/2006/relationships" name="HISTORIAL_REPRESENTACIONES" sheetId="4" state="visible" r:id="rId4"/>
    <sheet xmlns:r="http://schemas.openxmlformats.org/officeDocument/2006/relationships" name="LISTADO" sheetId="5" state="visible" r:id="rId5"/>
    <sheet xmlns:r="http://schemas.openxmlformats.org/officeDocument/2006/relationships" name="MAYO" sheetId="6" state="visible" r:id="rId6"/>
    <sheet xmlns:r="http://schemas.openxmlformats.org/officeDocument/2006/relationships" name="INVITACIONES" sheetId="7" state="visible" r:id="rId7"/>
    <sheet xmlns:r="http://schemas.openxmlformats.org/officeDocument/2006/relationships" name="ANIVERSARIO-OTROS" sheetId="8" state="visible" r:id="rId8"/>
    <sheet xmlns:r="http://schemas.openxmlformats.org/officeDocument/2006/relationships" name="INVITACIONES NACIONLES DEL CJA" sheetId="9" state="visible" r:id="rId9"/>
    <sheet xmlns:r="http://schemas.openxmlformats.org/officeDocument/2006/relationships" name="INVITACION RX - EXTRANJERA" sheetId="10" state="visible" r:id="rId10"/>
    <sheet xmlns:r="http://schemas.openxmlformats.org/officeDocument/2006/relationships" name="INVITACION TX - EXTRANJERA" sheetId="11" state="visible" r:id="rId11"/>
    <sheet xmlns:r="http://schemas.openxmlformats.org/officeDocument/2006/relationships" name="COMISIONES DEL EXTRANJERO" sheetId="12" state="visible" r:id="rId12"/>
    <sheet xmlns:r="http://schemas.openxmlformats.org/officeDocument/2006/relationships" name="REQUERIMIENTO" sheetId="13" state="visible" r:id="rId13"/>
    <sheet xmlns:r="http://schemas.openxmlformats.org/officeDocument/2006/relationships" name="FIDAE" sheetId="14" state="visible" r:id="rId14"/>
  </sheets>
  <definedNames>
    <definedName name="Representantes">=OFFSET(LISTADO!$A$1,0,0,COUNTA(LISTADO!$A:$A),1)</definedName>
    <definedName name="_xlnm._FilterDatabase" localSheetId="2" hidden="1">'CALENDARIO'!$A$1:$G$44</definedName>
    <definedName name="_xlnm._FilterDatabase" localSheetId="3" hidden="1">'HISTORIAL_REPRESENTACIONES'!$A$1:$C$37</definedName>
    <definedName name="_xlnm._FilterDatabase" localSheetId="5" hidden="1">'MAYO'!$A$2:$U$1000</definedName>
    <definedName name="_xlnm.Print_Area" localSheetId="5">'MAYO'!$A$1:$P$45</definedName>
    <definedName name="_xlnm._FilterDatabase" localSheetId="6" hidden="1">'INVITACIONES'!$A$2:$R$2</definedName>
    <definedName name="_xlnm.Print_Area" localSheetId="6">'INVITACIONES'!$A$1:$Q$128</definedName>
    <definedName name="_xlnm._FilterDatabase" localSheetId="7" hidden="1">'ANIVERSARIO-OTROS'!$A$1:$K$37</definedName>
    <definedName name="_xlnm._FilterDatabase" localSheetId="13" hidden="1">'FIDAE'!$A$2:$P$2</definedName>
  </definedNames>
  <calcPr calcId="191029" calcMode="auto" fullCalcOnLoad="1" forceFullCalc="1"/>
</workbook>
</file>

<file path=xl/styles.xml><?xml version="1.0" encoding="utf-8"?>
<styleSheet xmlns="http://schemas.openxmlformats.org/spreadsheetml/2006/main">
  <numFmts count="2">
    <numFmt numFmtId="164" formatCode="dd-mm-yyyy"/>
    <numFmt numFmtId="165" formatCode="dd-mm-yyyy hh:mm"/>
  </numFmts>
  <fonts count="19">
    <font>
      <name val="Calibri"/>
      <color theme="1"/>
      <sz val="11"/>
    </font>
    <font>
      <name val="Arial"/>
      <family val="2"/>
      <color theme="1"/>
      <sz val="8"/>
    </font>
    <font>
      <name val="Arial"/>
      <family val="2"/>
      <b val="1"/>
      <color theme="1"/>
      <sz val="8"/>
    </font>
    <font>
      <name val="Arial"/>
      <family val="2"/>
      <sz val="8"/>
    </font>
    <font>
      <name val="Arial"/>
      <family val="2"/>
      <b val="1"/>
      <sz val="8"/>
    </font>
    <font>
      <name val="Arial"/>
      <family val="2"/>
      <color theme="1"/>
      <sz val="7"/>
    </font>
    <font>
      <name val="Calibri"/>
      <family val="2"/>
      <color theme="1"/>
      <sz val="7"/>
    </font>
    <font>
      <name val="Arial"/>
      <family val="2"/>
      <b val="1"/>
      <color theme="1"/>
      <sz val="7"/>
    </font>
    <font>
      <name val="Arial"/>
      <family val="2"/>
      <b val="1"/>
      <sz val="7"/>
    </font>
    <font>
      <name val="Arial"/>
      <family val="2"/>
      <color theme="1"/>
      <sz val="9"/>
    </font>
    <font>
      <name val="Calibri"/>
      <family val="2"/>
      <color theme="1"/>
      <sz val="11"/>
    </font>
    <font>
      <b val="1"/>
      <color rgb="00FFFFFF"/>
    </font>
    <font>
      <b val="1"/>
      <color rgb="001F4E78"/>
    </font>
    <font>
      <b val="1"/>
      <color rgb="001F4E78"/>
      <sz val="16"/>
    </font>
    <font>
      <b val="1"/>
      <color rgb="00000000"/>
    </font>
    <font>
      <color rgb="000000FF"/>
    </font>
    <font>
      <color rgb="00000000"/>
    </font>
    <font>
      <b val="1"/>
      <color rgb="00FFFFFF"/>
      <sz val="14"/>
    </font>
    <font>
      <b val="1"/>
    </font>
  </fonts>
  <fills count="30">
    <fill>
      <patternFill/>
    </fill>
    <fill>
      <patternFill patternType="gray125"/>
    </fill>
    <fill>
      <patternFill patternType="solid">
        <fgColor theme="0" tint="-0.0499893185216834"/>
        <bgColor indexed="65"/>
      </patternFill>
    </fill>
    <fill>
      <patternFill patternType="solid">
        <fgColor theme="0"/>
      </patternFill>
    </fill>
    <fill>
      <patternFill patternType="solid">
        <fgColor theme="9" tint="0.5999633777886288"/>
        <bgColor indexed="65"/>
      </patternFill>
    </fill>
    <fill>
      <patternFill patternType="solid">
        <fgColor theme="0" tint="-0.1499984740745262"/>
        <bgColor indexed="65"/>
      </patternFill>
    </fill>
    <fill>
      <patternFill patternType="solid">
        <fgColor theme="0" tint="-0.249977111117893"/>
        <bgColor indexed="65"/>
      </patternFill>
    </fill>
    <fill>
      <patternFill patternType="solid">
        <fgColor theme="7" tint="0.3999755851924192"/>
        <bgColor indexed="65"/>
      </patternFill>
    </fill>
    <fill>
      <patternFill patternType="solid">
        <fgColor theme="7"/>
      </patternFill>
    </fill>
    <fill>
      <patternFill patternType="solid">
        <fgColor rgb="FFFF0000"/>
      </patternFill>
    </fill>
    <fill>
      <patternFill patternType="solid">
        <fgColor theme="9"/>
      </patternFill>
    </fill>
    <fill>
      <patternFill patternType="solid">
        <fgColor theme="4"/>
      </patternFill>
    </fill>
    <fill>
      <patternFill patternType="solid">
        <fgColor theme="4" tint="0.5999633777886288"/>
        <bgColor indexed="65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799981688894314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00DDEBF7"/>
      </patternFill>
    </fill>
    <fill>
      <patternFill patternType="solid">
        <fgColor rgb="00FFFFFF"/>
      </patternFill>
    </fill>
    <fill>
      <patternFill patternType="solid">
        <fgColor rgb="004472C4"/>
      </patternFill>
    </fill>
    <fill>
      <patternFill patternType="solid">
        <fgColor rgb="001F4E78"/>
      </patternFill>
    </fill>
    <fill>
      <patternFill patternType="solid">
        <fgColor rgb="00D9EAF7"/>
      </patternFill>
    </fill>
    <fill>
      <patternFill patternType="solid">
        <fgColor rgb="00F7FBFF"/>
      </patternFill>
    </fill>
    <fill>
      <patternFill patternType="solid">
        <fgColor rgb="00E2F0D9"/>
      </patternFill>
    </fill>
    <fill>
      <patternFill patternType="solid">
        <fgColor rgb="00F2F6FA"/>
      </patternFill>
    </fill>
    <fill>
      <patternFill patternType="solid">
        <fgColor rgb="00FFF2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00D9E2F3"/>
      </left>
      <right style="thin">
        <color rgb="00D9E2F3"/>
      </right>
      <top style="thin">
        <color rgb="00D9E2F3"/>
      </top>
      <bottom style="thin">
        <color rgb="00D9E2F3"/>
      </bottom>
    </border>
    <border>
      <bottom style="medium">
        <color rgb="001F4E78"/>
      </bottom>
    </border>
    <border>
      <bottom style="thin">
        <color rgb="00D9E2F3"/>
      </bottom>
    </border>
  </borders>
  <cellStyleXfs count="1">
    <xf numFmtId="0" fontId="0" fillId="0" borderId="0"/>
  </cellStyleXfs>
  <cellXfs count="297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applyAlignment="1" pivotButton="0" quotePrefix="0" xfId="0">
      <alignment horizontal="center"/>
    </xf>
    <xf numFmtId="0" fontId="2" fillId="0" borderId="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/>
    </xf>
    <xf numFmtId="0" fontId="2" fillId="5" borderId="1" applyAlignment="1" pivotButton="0" quotePrefix="0" xfId="0">
      <alignment horizontal="center" vertical="center"/>
    </xf>
    <xf numFmtId="0" fontId="2" fillId="6" borderId="1" applyAlignment="1" pivotButton="0" quotePrefix="0" xfId="0">
      <alignment horizontal="center"/>
    </xf>
    <xf numFmtId="0" fontId="2" fillId="6" borderId="2" applyAlignment="1" pivotButton="0" quotePrefix="0" xfId="0">
      <alignment horizontal="center"/>
    </xf>
    <xf numFmtId="0" fontId="0" fillId="0" borderId="0" applyAlignment="1" pivotButton="0" quotePrefix="0" xfId="0">
      <alignment horizontal="center"/>
    </xf>
    <xf numFmtId="0" fontId="1" fillId="5" borderId="1" applyAlignment="1" pivotButton="0" quotePrefix="0" xfId="0">
      <alignment horizontal="center" vertical="center"/>
    </xf>
    <xf numFmtId="0" fontId="2" fillId="5" borderId="1" applyAlignment="1" pivotButton="0" quotePrefix="0" xfId="0">
      <alignment horizontal="center"/>
    </xf>
    <xf numFmtId="0" fontId="1" fillId="4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/>
    </xf>
    <xf numFmtId="0" fontId="1" fillId="9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2" fillId="6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 wrapText="1"/>
    </xf>
    <xf numFmtId="14" fontId="1" fillId="4" borderId="1" applyAlignment="1" pivotButton="0" quotePrefix="0" xfId="0">
      <alignment horizontal="center" vertical="center"/>
    </xf>
    <xf numFmtId="0" fontId="2" fillId="10" borderId="1" applyAlignment="1" pivotButton="0" quotePrefix="0" xfId="0">
      <alignment horizontal="center"/>
    </xf>
    <xf numFmtId="0" fontId="1" fillId="10" borderId="1" applyAlignment="1" pivotButton="0" quotePrefix="0" xfId="0">
      <alignment horizontal="center"/>
    </xf>
    <xf numFmtId="0" fontId="2" fillId="11" borderId="1" applyAlignment="1" pivotButton="0" quotePrefix="0" xfId="0">
      <alignment horizontal="center"/>
    </xf>
    <xf numFmtId="0" fontId="1" fillId="11" borderId="1" applyAlignment="1" pivotButton="0" quotePrefix="0" xfId="0">
      <alignment horizontal="center"/>
    </xf>
    <xf numFmtId="0" fontId="2" fillId="8" borderId="1" applyAlignment="1" pivotButton="0" quotePrefix="0" xfId="0">
      <alignment horizontal="center"/>
    </xf>
    <xf numFmtId="0" fontId="3" fillId="11" borderId="1" applyAlignment="1" pivotButton="0" quotePrefix="0" xfId="0">
      <alignment horizontal="center"/>
    </xf>
    <xf numFmtId="0" fontId="5" fillId="0" borderId="0" applyAlignment="1" pivotButton="0" quotePrefix="0" xfId="0">
      <alignment horizontal="center" vertical="center"/>
    </xf>
    <xf numFmtId="0" fontId="7" fillId="0" borderId="0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/>
    </xf>
    <xf numFmtId="0" fontId="7" fillId="5" borderId="1" applyAlignment="1" pivotButton="0" quotePrefix="0" xfId="0">
      <alignment horizontal="center" vertical="center"/>
    </xf>
    <xf numFmtId="0" fontId="6" fillId="0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  <xf numFmtId="0" fontId="8" fillId="5" borderId="1" applyAlignment="1" pivotButton="0" quotePrefix="0" xfId="0">
      <alignment horizontal="center" vertical="center"/>
    </xf>
    <xf numFmtId="0" fontId="8" fillId="12" borderId="1" applyAlignment="1" pivotButton="0" quotePrefix="0" xfId="0">
      <alignment horizontal="center" vertical="center"/>
    </xf>
    <xf numFmtId="0" fontId="1" fillId="11" borderId="1" applyAlignment="1" pivotButton="0" quotePrefix="0" xfId="0">
      <alignment horizontal="center" vertical="center" wrapText="1"/>
    </xf>
    <xf numFmtId="0" fontId="1" fillId="11" borderId="1" applyAlignment="1" pivotButton="0" quotePrefix="0" xfId="0">
      <alignment horizontal="center" vertical="center"/>
    </xf>
    <xf numFmtId="0" fontId="5" fillId="11" borderId="1" applyAlignment="1" pivotButton="0" quotePrefix="0" xfId="0">
      <alignment horizontal="center" vertical="center"/>
    </xf>
    <xf numFmtId="0" fontId="6" fillId="11" borderId="1" applyAlignment="1" pivotButton="0" quotePrefix="0" xfId="0">
      <alignment horizontal="center" vertical="center"/>
    </xf>
    <xf numFmtId="14" fontId="5" fillId="11" borderId="1" applyAlignment="1" pivotButton="0" quotePrefix="0" xfId="0">
      <alignment horizontal="center" vertical="center"/>
    </xf>
    <xf numFmtId="0" fontId="5" fillId="11" borderId="1" applyAlignment="1" pivotButton="0" quotePrefix="0" xfId="0">
      <alignment horizontal="center" vertical="center" wrapText="1"/>
    </xf>
    <xf numFmtId="0" fontId="7" fillId="11" borderId="1" applyAlignment="1" pivotButton="0" quotePrefix="0" xfId="0">
      <alignment horizontal="center" vertical="center"/>
    </xf>
    <xf numFmtId="0" fontId="5" fillId="11" borderId="0" applyAlignment="1" pivotButton="0" quotePrefix="0" xfId="0">
      <alignment horizontal="center" vertical="center"/>
    </xf>
    <xf numFmtId="0" fontId="8" fillId="11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wrapText="1"/>
    </xf>
    <xf numFmtId="0" fontId="2" fillId="5" borderId="1" applyAlignment="1" pivotButton="0" quotePrefix="0" xfId="0">
      <alignment horizontal="left" vertical="center" wrapText="1"/>
    </xf>
    <xf numFmtId="0" fontId="1" fillId="11" borderId="1" applyAlignment="1" pivotButton="0" quotePrefix="0" xfId="0">
      <alignment horizontal="left" vertical="center" wrapText="1"/>
    </xf>
    <xf numFmtId="0" fontId="1" fillId="7" borderId="1" applyAlignment="1" pivotButton="0" quotePrefix="0" xfId="0">
      <alignment horizontal="left" vertical="center" wrapText="1"/>
    </xf>
    <xf numFmtId="0" fontId="1" fillId="0" borderId="0" applyAlignment="1" pivotButton="0" quotePrefix="0" xfId="0">
      <alignment horizontal="left" vertical="center" wrapText="1"/>
    </xf>
    <xf numFmtId="14" fontId="1" fillId="11" borderId="1" applyAlignment="1" pivotButton="0" quotePrefix="0" xfId="0">
      <alignment horizontal="left" vertical="center" wrapText="1"/>
    </xf>
    <xf numFmtId="0" fontId="1" fillId="0" borderId="0" applyAlignment="1" pivotButton="0" quotePrefix="0" xfId="0">
      <alignment horizontal="left" vertical="center"/>
    </xf>
    <xf numFmtId="0" fontId="2" fillId="0" borderId="0" applyAlignment="1" pivotButton="0" quotePrefix="0" xfId="0">
      <alignment horizontal="left" vertical="center"/>
    </xf>
    <xf numFmtId="0" fontId="2" fillId="6" borderId="1" applyAlignment="1" pivotButton="0" quotePrefix="0" xfId="0">
      <alignment horizontal="left" vertical="center"/>
    </xf>
    <xf numFmtId="0" fontId="2" fillId="5" borderId="1" applyAlignment="1" pivotButton="0" quotePrefix="0" xfId="0">
      <alignment horizontal="left" vertical="center"/>
    </xf>
    <xf numFmtId="0" fontId="2" fillId="3" borderId="0" applyAlignment="1" pivotButton="0" quotePrefix="0" xfId="0">
      <alignment horizontal="left" vertical="center"/>
    </xf>
    <xf numFmtId="0" fontId="2" fillId="10" borderId="1" applyAlignment="1" pivotButton="0" quotePrefix="0" xfId="0">
      <alignment horizontal="left" vertical="center"/>
    </xf>
    <xf numFmtId="0" fontId="1" fillId="10" borderId="1" applyAlignment="1" pivotButton="0" quotePrefix="0" xfId="0">
      <alignment horizontal="left" vertical="center"/>
    </xf>
    <xf numFmtId="14" fontId="1" fillId="10" borderId="1" applyAlignment="1" pivotButton="0" quotePrefix="0" xfId="0">
      <alignment horizontal="left" vertical="center"/>
    </xf>
    <xf numFmtId="0" fontId="3" fillId="10" borderId="1" applyAlignment="1" pivotButton="0" quotePrefix="0" xfId="0">
      <alignment horizontal="left" vertical="center"/>
    </xf>
    <xf numFmtId="0" fontId="2" fillId="7" borderId="1" applyAlignment="1" pivotButton="0" quotePrefix="0" xfId="0">
      <alignment horizontal="left" vertical="center"/>
    </xf>
    <xf numFmtId="0" fontId="1" fillId="7" borderId="1" applyAlignment="1" pivotButton="0" quotePrefix="0" xfId="0">
      <alignment horizontal="left" vertical="center"/>
    </xf>
    <xf numFmtId="14" fontId="1" fillId="7" borderId="1" applyAlignment="1" pivotButton="0" quotePrefix="0" xfId="0">
      <alignment horizontal="left" vertical="center"/>
    </xf>
    <xf numFmtId="0" fontId="3" fillId="7" borderId="1" applyAlignment="1" pivotButton="0" quotePrefix="0" xfId="0">
      <alignment horizontal="left" vertical="center"/>
    </xf>
    <xf numFmtId="0" fontId="1" fillId="1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/>
    </xf>
    <xf numFmtId="0" fontId="3" fillId="0" borderId="1" applyAlignment="1" pivotButton="0" quotePrefix="0" xfId="0">
      <alignment horizontal="left" vertical="center"/>
    </xf>
    <xf numFmtId="0" fontId="2" fillId="0" borderId="0" applyAlignment="1" pivotButton="0" quotePrefix="0" xfId="0">
      <alignment vertical="center" wrapText="1"/>
    </xf>
    <xf numFmtId="0" fontId="2" fillId="5" borderId="1" applyAlignment="1" pivotButton="0" quotePrefix="0" xfId="0">
      <alignment vertical="center" wrapText="1"/>
    </xf>
    <xf numFmtId="0" fontId="1" fillId="0" borderId="0" applyAlignment="1" pivotButton="0" quotePrefix="0" xfId="0">
      <alignment vertical="center" wrapText="1"/>
    </xf>
    <xf numFmtId="0" fontId="2" fillId="3" borderId="0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6" borderId="1" applyAlignment="1" pivotButton="0" quotePrefix="0" xfId="0">
      <alignment horizontal="left" vertical="center"/>
    </xf>
    <xf numFmtId="0" fontId="1" fillId="14" borderId="1" applyAlignment="1" pivotButton="0" quotePrefix="0" xfId="0">
      <alignment vertical="center" wrapText="1"/>
    </xf>
    <xf numFmtId="14" fontId="1" fillId="14" borderId="1" applyAlignment="1" pivotButton="0" quotePrefix="0" xfId="0">
      <alignment vertical="center" wrapText="1"/>
    </xf>
    <xf numFmtId="0" fontId="2" fillId="15" borderId="1" applyAlignment="1" pivotButton="0" quotePrefix="0" xfId="0">
      <alignment vertical="center" wrapText="1"/>
    </xf>
    <xf numFmtId="0" fontId="1" fillId="15" borderId="1" applyAlignment="1" pivotButton="0" quotePrefix="0" xfId="0">
      <alignment vertical="center" wrapText="1"/>
    </xf>
    <xf numFmtId="14" fontId="1" fillId="15" borderId="1" applyAlignment="1" pivotButton="0" quotePrefix="0" xfId="0">
      <alignment vertical="center" wrapText="1"/>
    </xf>
    <xf numFmtId="0" fontId="3" fillId="15" borderId="1" applyAlignment="1" pivotButton="0" quotePrefix="0" xfId="0">
      <alignment vertical="center" wrapText="1"/>
    </xf>
    <xf numFmtId="16" fontId="1" fillId="15" borderId="1" applyAlignment="1" pivotButton="0" quotePrefix="0" xfId="0">
      <alignment vertical="center" wrapText="1"/>
    </xf>
    <xf numFmtId="0" fontId="2" fillId="13" borderId="1" applyAlignment="1" pivotButton="0" quotePrefix="0" xfId="0">
      <alignment vertical="center" wrapText="1"/>
    </xf>
    <xf numFmtId="0" fontId="1" fillId="13" borderId="1" applyAlignment="1" pivotButton="0" quotePrefix="0" xfId="0">
      <alignment vertical="center" wrapText="1"/>
    </xf>
    <xf numFmtId="0" fontId="4" fillId="13" borderId="1" applyAlignment="1" pivotButton="0" quotePrefix="0" xfId="0">
      <alignment vertical="center" wrapText="1"/>
    </xf>
    <xf numFmtId="0" fontId="1" fillId="16" borderId="1" applyAlignment="1" pivotButton="0" quotePrefix="0" xfId="0">
      <alignment vertical="center" wrapText="1"/>
    </xf>
    <xf numFmtId="0" fontId="1" fillId="16" borderId="1" applyAlignment="1" pivotButton="0" quotePrefix="0" xfId="0">
      <alignment horizontal="left" vertical="center"/>
    </xf>
    <xf numFmtId="14" fontId="1" fillId="16" borderId="1" applyAlignment="1" pivotButton="0" quotePrefix="0" xfId="0">
      <alignment horizontal="left" vertical="center"/>
    </xf>
    <xf numFmtId="0" fontId="1" fillId="16" borderId="1" applyAlignment="1" pivotButton="0" quotePrefix="0" xfId="0">
      <alignment horizontal="left" vertical="center" wrapText="1"/>
    </xf>
    <xf numFmtId="14" fontId="1" fillId="16" borderId="1" applyAlignment="1" pivotButton="0" quotePrefix="0" xfId="0">
      <alignment horizontal="left" vertical="center" wrapText="1"/>
    </xf>
    <xf numFmtId="0" fontId="8" fillId="16" borderId="1" applyAlignment="1" pivotButton="0" quotePrefix="0" xfId="0">
      <alignment horizontal="center" vertical="center"/>
    </xf>
    <xf numFmtId="0" fontId="5" fillId="16" borderId="1" applyAlignment="1" pivotButton="0" quotePrefix="0" xfId="0">
      <alignment horizontal="center" vertical="center"/>
    </xf>
    <xf numFmtId="0" fontId="5" fillId="16" borderId="1" applyAlignment="1" pivotButton="0" quotePrefix="0" xfId="0">
      <alignment horizontal="center" vertical="center" wrapText="1"/>
    </xf>
    <xf numFmtId="0" fontId="6" fillId="16" borderId="1" applyAlignment="1" pivotButton="0" quotePrefix="0" xfId="0">
      <alignment horizontal="center" vertical="center"/>
    </xf>
    <xf numFmtId="14" fontId="5" fillId="16" borderId="1" applyAlignment="1" pivotButton="0" quotePrefix="0" xfId="0">
      <alignment horizontal="center" vertical="center"/>
    </xf>
    <xf numFmtId="0" fontId="2" fillId="14" borderId="1" applyAlignment="1" pivotButton="0" quotePrefix="0" xfId="0">
      <alignment vertical="center" wrapText="1"/>
    </xf>
    <xf numFmtId="0" fontId="1" fillId="14" borderId="1" applyAlignment="1" pivotButton="0" quotePrefix="0" xfId="0">
      <alignment horizontal="left" vertical="center" wrapText="1"/>
    </xf>
    <xf numFmtId="14" fontId="1" fillId="14" borderId="1" applyAlignment="1" pivotButton="0" quotePrefix="0" xfId="0">
      <alignment horizontal="left" vertical="center" wrapText="1"/>
    </xf>
    <xf numFmtId="0" fontId="9" fillId="14" borderId="1" applyAlignment="1" pivotButton="0" quotePrefix="0" xfId="0">
      <alignment vertical="center" wrapText="1"/>
    </xf>
    <xf numFmtId="0" fontId="2" fillId="2" borderId="0" applyAlignment="1" pivotButton="0" quotePrefix="0" xfId="0">
      <alignment horizontal="center" vertical="center" wrapText="1"/>
    </xf>
    <xf numFmtId="0" fontId="2" fillId="5" borderId="1" applyAlignment="1" pivotButton="0" quotePrefix="0" xfId="0">
      <alignment horizontal="center" vertical="center" wrapText="1"/>
    </xf>
    <xf numFmtId="14" fontId="1" fillId="15" borderId="1" applyAlignment="1" pivotButton="0" quotePrefix="0" xfId="0">
      <alignment horizontal="center" vertical="center" wrapText="1"/>
    </xf>
    <xf numFmtId="14" fontId="3" fillId="15" borderId="1" applyAlignment="1" pivotButton="0" quotePrefix="0" xfId="0">
      <alignment horizontal="center" vertical="center" wrapText="1"/>
    </xf>
    <xf numFmtId="14" fontId="1" fillId="14" borderId="1" applyAlignment="1" pivotButton="0" quotePrefix="0" xfId="0">
      <alignment horizontal="center" vertical="center" wrapText="1"/>
    </xf>
    <xf numFmtId="14" fontId="1" fillId="13" borderId="1" applyAlignment="1" pivotButton="0" quotePrefix="0" xfId="0">
      <alignment horizontal="center" vertical="center" wrapText="1"/>
    </xf>
    <xf numFmtId="14" fontId="1" fillId="16" borderId="1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center" vertical="center" wrapText="1"/>
    </xf>
    <xf numFmtId="0" fontId="3" fillId="14" borderId="1" applyAlignment="1" pivotButton="0" quotePrefix="0" xfId="0">
      <alignment vertical="center" wrapText="1"/>
    </xf>
    <xf numFmtId="14" fontId="3" fillId="14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left" vertical="center" wrapText="1"/>
    </xf>
    <xf numFmtId="0" fontId="2" fillId="6" borderId="1" applyAlignment="1" pivotButton="0" quotePrefix="0" xfId="0">
      <alignment horizontal="left" vertical="center"/>
    </xf>
    <xf numFmtId="0" fontId="1" fillId="17" borderId="1" applyAlignment="1" pivotButton="0" quotePrefix="0" xfId="0">
      <alignment horizontal="left" vertical="center"/>
    </xf>
    <xf numFmtId="0" fontId="1" fillId="17" borderId="3" applyAlignment="1" pivotButton="0" quotePrefix="0" xfId="0">
      <alignment horizontal="left" vertical="center"/>
    </xf>
    <xf numFmtId="0" fontId="2" fillId="17" borderId="1" applyAlignment="1" pivotButton="0" quotePrefix="0" xfId="0">
      <alignment horizontal="left" vertical="center"/>
    </xf>
    <xf numFmtId="0" fontId="1" fillId="14" borderId="0" applyAlignment="1" pivotButton="0" quotePrefix="0" xfId="0">
      <alignment vertical="center" wrapText="1"/>
    </xf>
    <xf numFmtId="0" fontId="1" fillId="14" borderId="1" applyAlignment="1" pivotButton="0" quotePrefix="0" xfId="0">
      <alignment horizontal="left" vertical="center"/>
    </xf>
    <xf numFmtId="14" fontId="1" fillId="14" borderId="1" applyAlignment="1" pivotButton="0" quotePrefix="0" xfId="0">
      <alignment horizontal="left" vertical="center"/>
    </xf>
    <xf numFmtId="0" fontId="1" fillId="14" borderId="2" applyAlignment="1" pivotButton="0" quotePrefix="0" xfId="0">
      <alignment vertical="center" wrapText="1"/>
    </xf>
    <xf numFmtId="14" fontId="1" fillId="14" borderId="2" applyAlignment="1" pivotButton="0" quotePrefix="0" xfId="0">
      <alignment horizontal="center" vertical="center" wrapText="1"/>
    </xf>
    <xf numFmtId="0" fontId="1" fillId="14" borderId="7" applyAlignment="1" pivotButton="0" quotePrefix="0" xfId="0">
      <alignment vertical="center" wrapText="1"/>
    </xf>
    <xf numFmtId="0" fontId="1" fillId="14" borderId="8" applyAlignment="1" pivotButton="0" quotePrefix="0" xfId="0">
      <alignment vertical="center" wrapText="1"/>
    </xf>
    <xf numFmtId="14" fontId="1" fillId="14" borderId="8" applyAlignment="1" pivotButton="0" quotePrefix="0" xfId="0">
      <alignment horizontal="center" vertical="center" wrapText="1"/>
    </xf>
    <xf numFmtId="0" fontId="1" fillId="14" borderId="3" applyAlignment="1" pivotButton="0" quotePrefix="0" xfId="0">
      <alignment vertical="center" wrapText="1"/>
    </xf>
    <xf numFmtId="14" fontId="1" fillId="0" borderId="1" applyAlignment="1" pivotButton="0" quotePrefix="0" xfId="0">
      <alignment horizontal="left" vertical="center" wrapText="1"/>
    </xf>
    <xf numFmtId="0" fontId="3" fillId="16" borderId="1" applyAlignment="1" pivotButton="0" quotePrefix="0" xfId="0">
      <alignment vertical="center" wrapText="1"/>
    </xf>
    <xf numFmtId="0" fontId="3" fillId="16" borderId="1" applyAlignment="1" pivotButton="0" quotePrefix="0" xfId="0">
      <alignment horizontal="center" vertical="center" wrapText="1"/>
    </xf>
    <xf numFmtId="14" fontId="3" fillId="16" borderId="1" applyAlignment="1" pivotButton="0" quotePrefix="0" xfId="0">
      <alignment horizontal="center" vertical="center" wrapText="1"/>
    </xf>
    <xf numFmtId="0" fontId="3" fillId="13" borderId="1" applyAlignment="1" pivotButton="0" quotePrefix="0" xfId="0">
      <alignment vertical="center" wrapText="1"/>
    </xf>
    <xf numFmtId="14" fontId="3" fillId="13" borderId="1" applyAlignment="1" pivotButton="0" quotePrefix="0" xfId="0">
      <alignment horizontal="center" vertical="center" wrapText="1"/>
    </xf>
    <xf numFmtId="0" fontId="3" fillId="13" borderId="1" applyAlignment="1" pivotButton="0" quotePrefix="0" xfId="0">
      <alignment horizontal="center" vertical="center" wrapText="1"/>
    </xf>
    <xf numFmtId="14" fontId="1" fillId="16" borderId="1" applyAlignment="1" pivotButton="0" quotePrefix="0" xfId="0">
      <alignment vertical="center" wrapText="1"/>
    </xf>
    <xf numFmtId="0" fontId="1" fillId="18" borderId="1" applyAlignment="1" pivotButton="0" quotePrefix="0" xfId="0">
      <alignment horizontal="left" vertical="center"/>
    </xf>
    <xf numFmtId="0" fontId="1" fillId="15" borderId="1" applyAlignment="1" pivotButton="0" quotePrefix="0" xfId="0">
      <alignment horizontal="left" vertical="center"/>
    </xf>
    <xf numFmtId="14" fontId="1" fillId="15" borderId="1" applyAlignment="1" pivotButton="0" quotePrefix="0" xfId="0">
      <alignment horizontal="left" vertical="center"/>
    </xf>
    <xf numFmtId="0" fontId="3" fillId="15" borderId="1" applyAlignment="1" pivotButton="0" quotePrefix="0" xfId="0">
      <alignment horizontal="left" vertical="center"/>
    </xf>
    <xf numFmtId="0" fontId="1" fillId="15" borderId="1" applyAlignment="1" pivotButton="0" quotePrefix="0" xfId="0">
      <alignment horizontal="left"/>
    </xf>
    <xf numFmtId="14" fontId="1" fillId="15" borderId="1" applyAlignment="1" pivotButton="0" quotePrefix="0" xfId="0">
      <alignment horizontal="left"/>
    </xf>
    <xf numFmtId="0" fontId="1" fillId="15" borderId="1" applyAlignment="1" pivotButton="0" quotePrefix="0" xfId="0">
      <alignment horizontal="left" vertical="center" wrapText="1"/>
    </xf>
    <xf numFmtId="14" fontId="3" fillId="14" borderId="1" applyAlignment="1" pivotButton="0" quotePrefix="0" xfId="0">
      <alignment vertical="center" wrapText="1"/>
    </xf>
    <xf numFmtId="0" fontId="1" fillId="19" borderId="1" applyAlignment="1" pivotButton="0" quotePrefix="0" xfId="0">
      <alignment horizontal="left" vertical="center"/>
    </xf>
    <xf numFmtId="0" fontId="2" fillId="19" borderId="1" applyAlignment="1" pivotButton="0" quotePrefix="0" xfId="0">
      <alignment horizontal="left" vertical="center"/>
    </xf>
    <xf numFmtId="0" fontId="2" fillId="19" borderId="3" applyAlignment="1" pivotButton="0" quotePrefix="0" xfId="0">
      <alignment horizontal="left" vertical="center"/>
    </xf>
    <xf numFmtId="0" fontId="1" fillId="19" borderId="3" applyAlignment="1" pivotButton="0" quotePrefix="0" xfId="0">
      <alignment horizontal="left" vertical="center"/>
    </xf>
    <xf numFmtId="0" fontId="1" fillId="20" borderId="1" applyAlignment="1" pivotButton="0" quotePrefix="0" xfId="0">
      <alignment horizontal="left" vertical="center"/>
    </xf>
    <xf numFmtId="14" fontId="1" fillId="20" borderId="1" applyAlignment="1" pivotButton="0" quotePrefix="0" xfId="0">
      <alignment horizontal="left" vertical="center"/>
    </xf>
    <xf numFmtId="0" fontId="1" fillId="20" borderId="1" applyAlignment="1" pivotButton="0" quotePrefix="0" xfId="0">
      <alignment horizontal="left" vertical="center" wrapText="1"/>
    </xf>
    <xf numFmtId="0" fontId="1" fillId="13" borderId="1" applyAlignment="1" pivotButton="0" quotePrefix="0" xfId="0">
      <alignment horizontal="center" vertical="center" wrapText="1"/>
    </xf>
    <xf numFmtId="0" fontId="2" fillId="6" borderId="1" applyAlignment="1" pivotButton="0" quotePrefix="0" xfId="0">
      <alignment horizontal="left" vertical="center"/>
    </xf>
    <xf numFmtId="0" fontId="1" fillId="14" borderId="1" applyAlignment="1" pivotButton="0" quotePrefix="0" xfId="0">
      <alignment horizontal="left"/>
    </xf>
    <xf numFmtId="0" fontId="3" fillId="14" borderId="1" applyAlignment="1" pivotButton="0" quotePrefix="0" xfId="0">
      <alignment horizontal="left" vertical="center"/>
    </xf>
    <xf numFmtId="17" fontId="1" fillId="14" borderId="1" applyAlignment="1" pivotButton="0" quotePrefix="0" xfId="0">
      <alignment horizontal="left" vertical="center"/>
    </xf>
    <xf numFmtId="0" fontId="4" fillId="14" borderId="1" applyAlignment="1" pivotButton="0" quotePrefix="0" xfId="0">
      <alignment horizontal="left" vertical="center"/>
    </xf>
    <xf numFmtId="14" fontId="3" fillId="13" borderId="1" applyAlignment="1" pivotButton="0" quotePrefix="0" xfId="0">
      <alignment vertical="center" wrapText="1"/>
    </xf>
    <xf numFmtId="0" fontId="1" fillId="16" borderId="1" applyAlignment="1" pivotButton="0" quotePrefix="0" xfId="0">
      <alignment horizontal="center" vertical="center" wrapText="1"/>
    </xf>
    <xf numFmtId="0" fontId="2" fillId="6" borderId="5" applyAlignment="1" pivotButton="0" quotePrefix="0" xfId="0">
      <alignment horizontal="left" vertical="center"/>
    </xf>
    <xf numFmtId="0" fontId="2" fillId="6" borderId="6" applyAlignment="1" pivotButton="0" quotePrefix="0" xfId="0">
      <alignment horizontal="left" vertical="center"/>
    </xf>
    <xf numFmtId="0" fontId="2" fillId="6" borderId="1" applyAlignment="1" pivotButton="0" quotePrefix="0" xfId="0">
      <alignment horizontal="left" vertical="center"/>
    </xf>
    <xf numFmtId="0" fontId="2" fillId="5" borderId="2" applyAlignment="1" pivotButton="0" quotePrefix="0" xfId="0">
      <alignment vertical="center" wrapText="1"/>
    </xf>
    <xf numFmtId="0" fontId="2" fillId="5" borderId="1" applyAlignment="1" pivotButton="0" quotePrefix="0" xfId="0">
      <alignment horizontal="left" vertical="center"/>
    </xf>
    <xf numFmtId="0" fontId="2" fillId="5" borderId="3" applyAlignment="1" pivotButton="0" quotePrefix="0" xfId="0">
      <alignment horizontal="left" vertical="center"/>
    </xf>
    <xf numFmtId="0" fontId="2" fillId="5" borderId="4" applyAlignment="1" pivotButton="0" quotePrefix="0" xfId="0">
      <alignment horizontal="left" vertical="center"/>
    </xf>
    <xf numFmtId="0" fontId="2" fillId="5" borderId="5" applyAlignment="1" pivotButton="0" quotePrefix="0" xfId="0">
      <alignment horizontal="left" vertical="center"/>
    </xf>
    <xf numFmtId="0" fontId="2" fillId="5" borderId="6" applyAlignment="1" pivotButton="0" quotePrefix="0" xfId="0">
      <alignment horizontal="left" vertical="center"/>
    </xf>
    <xf numFmtId="0" fontId="2" fillId="5" borderId="1" applyAlignment="1" pivotButton="0" quotePrefix="0" xfId="0">
      <alignment horizontal="center" vertical="center"/>
    </xf>
    <xf numFmtId="0" fontId="2" fillId="6" borderId="1" applyAlignment="1" pivotButton="0" quotePrefix="0" xfId="0">
      <alignment horizontal="center"/>
    </xf>
    <xf numFmtId="0" fontId="7" fillId="5" borderId="1" applyAlignment="1" pivotButton="0" quotePrefix="0" xfId="0">
      <alignment horizontal="center" vertical="center"/>
    </xf>
    <xf numFmtId="14" fontId="1" fillId="13" borderId="1" applyAlignment="1" pivotButton="0" quotePrefix="0" xfId="0">
      <alignment vertical="center" wrapText="1"/>
    </xf>
    <xf numFmtId="14" fontId="1" fillId="0" borderId="0" applyAlignment="1" pivotButton="0" quotePrefix="0" xfId="0">
      <alignment horizontal="center" vertical="center" wrapText="1"/>
    </xf>
    <xf numFmtId="0" fontId="10" fillId="0" borderId="0" pivotButton="0" quotePrefix="0" xfId="0"/>
    <xf numFmtId="0" fontId="2" fillId="0" borderId="5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0" borderId="4" pivotButton="0" quotePrefix="0" xfId="0"/>
    <xf numFmtId="0" fontId="11" fillId="23" borderId="1" applyAlignment="1" pivotButton="0" quotePrefix="0" xfId="0">
      <alignment horizontal="left" vertical="center"/>
    </xf>
    <xf numFmtId="0" fontId="11" fillId="23" borderId="0" applyAlignment="1" pivotButton="0" quotePrefix="0" xfId="0">
      <alignment horizontal="left" vertical="center"/>
    </xf>
    <xf numFmtId="0" fontId="2" fillId="21" borderId="1" applyAlignment="1" pivotButton="0" quotePrefix="0" xfId="0">
      <alignment horizontal="left" vertical="center"/>
    </xf>
    <xf numFmtId="0" fontId="1" fillId="21" borderId="1" applyAlignment="1" pivotButton="0" quotePrefix="0" xfId="0">
      <alignment horizontal="left" vertical="center"/>
    </xf>
    <xf numFmtId="14" fontId="1" fillId="21" borderId="1" applyAlignment="1" pivotButton="0" quotePrefix="0" xfId="0">
      <alignment horizontal="left" vertical="center"/>
    </xf>
    <xf numFmtId="0" fontId="0" fillId="21" borderId="0" pivotButton="0" quotePrefix="0" xfId="0"/>
    <xf numFmtId="0" fontId="2" fillId="22" borderId="1" applyAlignment="1" pivotButton="0" quotePrefix="0" xfId="0">
      <alignment horizontal="left" vertical="center"/>
    </xf>
    <xf numFmtId="0" fontId="1" fillId="22" borderId="1" applyAlignment="1" pivotButton="0" quotePrefix="0" xfId="0">
      <alignment horizontal="left" vertical="center"/>
    </xf>
    <xf numFmtId="14" fontId="1" fillId="22" borderId="1" applyAlignment="1" pivotButton="0" quotePrefix="0" xfId="0">
      <alignment horizontal="left" vertical="center"/>
    </xf>
    <xf numFmtId="0" fontId="3" fillId="22" borderId="1" applyAlignment="1" pivotButton="0" quotePrefix="0" xfId="0">
      <alignment horizontal="left" vertical="center"/>
    </xf>
    <xf numFmtId="0" fontId="0" fillId="22" borderId="0" pivotButton="0" quotePrefix="0" xfId="0"/>
    <xf numFmtId="0" fontId="1" fillId="22" borderId="1" applyAlignment="1" pivotButton="0" quotePrefix="0" xfId="0">
      <alignment horizontal="left"/>
    </xf>
    <xf numFmtId="14" fontId="1" fillId="22" borderId="1" applyAlignment="1" pivotButton="0" quotePrefix="0" xfId="0">
      <alignment horizontal="left"/>
    </xf>
    <xf numFmtId="0" fontId="1" fillId="22" borderId="0" applyAlignment="1" pivotButton="0" quotePrefix="0" xfId="0">
      <alignment horizontal="left" vertical="center"/>
    </xf>
    <xf numFmtId="0" fontId="1" fillId="21" borderId="1" applyAlignment="1" pivotButton="0" quotePrefix="0" xfId="0">
      <alignment horizontal="left" vertical="center" wrapText="1"/>
    </xf>
    <xf numFmtId="0" fontId="1" fillId="22" borderId="1" applyAlignment="1" pivotButton="0" quotePrefix="0" xfId="0">
      <alignment horizontal="left" vertical="center" wrapText="1"/>
    </xf>
    <xf numFmtId="0" fontId="1" fillId="21" borderId="3" applyAlignment="1" pivotButton="0" quotePrefix="0" xfId="0">
      <alignment horizontal="left" vertical="center"/>
    </xf>
    <xf numFmtId="0" fontId="1" fillId="22" borderId="3" applyAlignment="1" pivotButton="0" quotePrefix="0" xfId="0">
      <alignment horizontal="left" vertical="center"/>
    </xf>
    <xf numFmtId="0" fontId="1" fillId="21" borderId="0" applyAlignment="1" pivotButton="0" quotePrefix="0" xfId="0">
      <alignment horizontal="left" vertical="center"/>
    </xf>
    <xf numFmtId="0" fontId="3" fillId="21" borderId="1" applyAlignment="1" pivotButton="0" quotePrefix="0" xfId="0">
      <alignment horizontal="left" vertical="center"/>
    </xf>
    <xf numFmtId="17" fontId="1" fillId="22" borderId="1" applyAlignment="1" pivotButton="0" quotePrefix="0" xfId="0">
      <alignment horizontal="left" vertical="center"/>
    </xf>
    <xf numFmtId="0" fontId="1" fillId="21" borderId="1" applyAlignment="1" pivotButton="0" quotePrefix="0" xfId="0">
      <alignment vertical="center" wrapText="1"/>
    </xf>
    <xf numFmtId="0" fontId="4" fillId="21" borderId="1" applyAlignment="1" pivotButton="0" quotePrefix="0" xfId="0">
      <alignment horizontal="left" vertical="center"/>
    </xf>
    <xf numFmtId="0" fontId="2" fillId="22" borderId="3" applyAlignment="1" pivotButton="0" quotePrefix="0" xfId="0">
      <alignment horizontal="left" vertical="center"/>
    </xf>
    <xf numFmtId="0" fontId="4" fillId="22" borderId="1" applyAlignment="1" pivotButton="0" quotePrefix="0" xfId="0">
      <alignment horizontal="left" vertical="center"/>
    </xf>
    <xf numFmtId="0" fontId="2" fillId="21" borderId="3" applyAlignment="1" pivotButton="0" quotePrefix="0" xfId="0">
      <alignment horizontal="left" vertical="center"/>
    </xf>
    <xf numFmtId="17" fontId="1" fillId="21" borderId="1" applyAlignment="1" pivotButton="0" quotePrefix="0" xfId="0">
      <alignment horizontal="left" vertical="center"/>
    </xf>
    <xf numFmtId="0" fontId="0" fillId="0" borderId="10" pivotButton="0" quotePrefix="0" xfId="0"/>
    <xf numFmtId="0" fontId="0" fillId="0" borderId="11" pivotButton="0" quotePrefix="0" xfId="0"/>
    <xf numFmtId="0" fontId="0" fillId="0" borderId="12" pivotButton="0" quotePrefix="0" xfId="0"/>
    <xf numFmtId="164" fontId="1" fillId="21" borderId="1" applyAlignment="1" pivotButton="0" quotePrefix="0" xfId="0">
      <alignment horizontal="left" vertical="center"/>
    </xf>
    <xf numFmtId="164" fontId="1" fillId="22" borderId="1" applyAlignment="1" pivotButton="0" quotePrefix="0" xfId="0">
      <alignment horizontal="left" vertical="center"/>
    </xf>
    <xf numFmtId="165" fontId="1" fillId="21" borderId="1" applyAlignment="1" pivotButton="0" quotePrefix="0" xfId="0">
      <alignment horizontal="left" vertical="center"/>
    </xf>
    <xf numFmtId="165" fontId="1" fillId="22" borderId="1" applyAlignment="1" pivotButton="0" quotePrefix="0" xfId="0">
      <alignment horizontal="left" vertical="center"/>
    </xf>
    <xf numFmtId="0" fontId="13" fillId="0" borderId="0" pivotButton="0" quotePrefix="0" xfId="0"/>
    <xf numFmtId="0" fontId="11" fillId="24" borderId="0" applyAlignment="1" pivotButton="0" quotePrefix="0" xfId="0">
      <alignment horizontal="center"/>
    </xf>
    <xf numFmtId="0" fontId="0" fillId="22" borderId="13" pivotButton="0" quotePrefix="0" xfId="0"/>
    <xf numFmtId="0" fontId="0" fillId="26" borderId="13" pivotButton="0" quotePrefix="0" xfId="0"/>
    <xf numFmtId="164" fontId="0" fillId="26" borderId="13" applyAlignment="1" pivotButton="0" quotePrefix="0" xfId="0">
      <alignment vertical="top" wrapText="1"/>
    </xf>
    <xf numFmtId="0" fontId="0" fillId="26" borderId="13" applyAlignment="1" pivotButton="0" quotePrefix="0" xfId="0">
      <alignment vertical="top" wrapText="1"/>
    </xf>
    <xf numFmtId="164" fontId="0" fillId="22" borderId="13" applyAlignment="1" pivotButton="0" quotePrefix="0" xfId="0">
      <alignment vertical="top" wrapText="1"/>
    </xf>
    <xf numFmtId="0" fontId="0" fillId="22" borderId="13" applyAlignment="1" pivotButton="0" quotePrefix="0" xfId="0">
      <alignment vertical="top" wrapText="1"/>
    </xf>
    <xf numFmtId="0" fontId="12" fillId="25" borderId="0" applyAlignment="1" pivotButton="0" quotePrefix="0" xfId="0">
      <alignment horizontal="center"/>
    </xf>
    <xf numFmtId="0" fontId="12" fillId="25" borderId="6" applyAlignment="1" pivotButton="0" quotePrefix="0" xfId="0">
      <alignment horizontal="center"/>
    </xf>
    <xf numFmtId="0" fontId="12" fillId="25" borderId="5" applyAlignment="1" pivotButton="0" quotePrefix="0" xfId="0">
      <alignment horizontal="center"/>
    </xf>
    <xf numFmtId="0" fontId="12" fillId="25" borderId="1" applyAlignment="1" pivotButton="0" quotePrefix="0" xfId="0">
      <alignment horizontal="center"/>
    </xf>
    <xf numFmtId="0" fontId="12" fillId="25" borderId="4" applyAlignment="1" pivotButton="0" quotePrefix="0" xfId="0">
      <alignment horizontal="center"/>
    </xf>
    <xf numFmtId="0" fontId="11" fillId="24" borderId="13" applyAlignment="1" pivotButton="0" quotePrefix="0" xfId="0">
      <alignment horizontal="center" vertical="center" wrapText="1"/>
    </xf>
    <xf numFmtId="0" fontId="2" fillId="26" borderId="13" applyAlignment="1" pivotButton="0" quotePrefix="0" xfId="0">
      <alignment vertical="top" wrapText="1"/>
    </xf>
    <xf numFmtId="0" fontId="1" fillId="26" borderId="13" applyAlignment="1" pivotButton="0" quotePrefix="0" xfId="0">
      <alignment vertical="top" wrapText="1"/>
    </xf>
    <xf numFmtId="164" fontId="1" fillId="26" borderId="13" applyAlignment="1" pivotButton="0" quotePrefix="0" xfId="0">
      <alignment vertical="top" wrapText="1"/>
    </xf>
    <xf numFmtId="0" fontId="0" fillId="27" borderId="13" applyAlignment="1" pivotButton="0" quotePrefix="0" xfId="0">
      <alignment vertical="top"/>
    </xf>
    <xf numFmtId="0" fontId="0" fillId="27" borderId="13" pivotButton="0" quotePrefix="0" xfId="0"/>
    <xf numFmtId="0" fontId="2" fillId="22" borderId="13" applyAlignment="1" pivotButton="0" quotePrefix="0" xfId="0">
      <alignment vertical="top" wrapText="1"/>
    </xf>
    <xf numFmtId="0" fontId="1" fillId="22" borderId="13" applyAlignment="1" pivotButton="0" quotePrefix="0" xfId="0">
      <alignment vertical="top" wrapText="1"/>
    </xf>
    <xf numFmtId="164" fontId="1" fillId="22" borderId="13" applyAlignment="1" pivotButton="0" quotePrefix="0" xfId="0">
      <alignment vertical="top" wrapText="1"/>
    </xf>
    <xf numFmtId="0" fontId="3" fillId="22" borderId="13" applyAlignment="1" pivotButton="0" quotePrefix="0" xfId="0">
      <alignment vertical="top" wrapText="1"/>
    </xf>
    <xf numFmtId="0" fontId="4" fillId="22" borderId="13" applyAlignment="1" pivotButton="0" quotePrefix="0" xfId="0">
      <alignment vertical="top" wrapText="1"/>
    </xf>
    <xf numFmtId="0" fontId="4" fillId="26" borderId="13" applyAlignment="1" pivotButton="0" quotePrefix="0" xfId="0">
      <alignment vertical="top" wrapText="1"/>
    </xf>
    <xf numFmtId="0" fontId="3" fillId="26" borderId="13" applyAlignment="1" pivotButton="0" quotePrefix="0" xfId="0">
      <alignment vertical="top" wrapText="1"/>
    </xf>
    <xf numFmtId="17" fontId="1" fillId="22" borderId="13" applyAlignment="1" pivotButton="0" quotePrefix="0" xfId="0">
      <alignment vertical="top" wrapText="1"/>
    </xf>
    <xf numFmtId="17" fontId="1" fillId="26" borderId="13" applyAlignment="1" pivotButton="0" quotePrefix="0" xfId="0">
      <alignment vertical="top" wrapText="1"/>
    </xf>
    <xf numFmtId="0" fontId="17" fillId="24" borderId="0" applyAlignment="1" pivotButton="0" quotePrefix="0" xfId="0">
      <alignment horizontal="center"/>
    </xf>
    <xf numFmtId="0" fontId="18" fillId="25" borderId="0" applyAlignment="1" pivotButton="0" quotePrefix="0" xfId="0">
      <alignment vertical="center" wrapText="1"/>
    </xf>
    <xf numFmtId="0" fontId="0" fillId="22" borderId="0" applyAlignment="1" pivotButton="0" quotePrefix="0" xfId="0">
      <alignment vertical="center" wrapText="1"/>
    </xf>
    <xf numFmtId="0" fontId="18" fillId="22" borderId="0" applyAlignment="1" pivotButton="0" quotePrefix="0" xfId="0">
      <alignment vertical="center" wrapText="1"/>
    </xf>
    <xf numFmtId="0" fontId="0" fillId="28" borderId="0" applyAlignment="1" pivotButton="0" quotePrefix="0" xfId="0">
      <alignment vertical="center" wrapText="1"/>
    </xf>
    <xf numFmtId="0" fontId="18" fillId="28" borderId="0" applyAlignment="1" pivotButton="0" quotePrefix="0" xfId="0">
      <alignment vertical="center" wrapText="1"/>
    </xf>
    <xf numFmtId="0" fontId="11" fillId="24" borderId="0" applyAlignment="1" pivotButton="0" quotePrefix="0" xfId="0">
      <alignment horizontal="center" wrapText="1"/>
    </xf>
    <xf numFmtId="164" fontId="0" fillId="22" borderId="0" applyAlignment="1" pivotButton="0" quotePrefix="0" xfId="0">
      <alignment vertical="center" wrapText="1"/>
    </xf>
    <xf numFmtId="164" fontId="0" fillId="28" borderId="0" applyAlignment="1" pivotButton="0" quotePrefix="0" xfId="0">
      <alignment vertical="center" wrapText="1"/>
    </xf>
    <xf numFmtId="0" fontId="0" fillId="22" borderId="0" applyAlignment="1" pivotButton="0" quotePrefix="0" xfId="0">
      <alignment vertical="center"/>
    </xf>
    <xf numFmtId="0" fontId="0" fillId="28" borderId="0" applyAlignment="1" pivotButton="0" quotePrefix="0" xfId="0">
      <alignment vertical="center"/>
    </xf>
    <xf numFmtId="0" fontId="18" fillId="29" borderId="0" pivotButton="0" quotePrefix="0" xfId="0"/>
    <xf numFmtId="0" fontId="10" fillId="28" borderId="0" applyAlignment="1" pivotButton="0" quotePrefix="0" xfId="0">
      <alignment vertical="center"/>
    </xf>
    <xf numFmtId="0" fontId="11" fillId="24" borderId="6" applyAlignment="1" pivotButton="0" quotePrefix="0" xfId="0">
      <alignment horizontal="center" vertical="center"/>
    </xf>
    <xf numFmtId="0" fontId="11" fillId="24" borderId="1" applyAlignment="1" pivotButton="0" quotePrefix="0" xfId="0">
      <alignment horizontal="center" vertical="center"/>
    </xf>
    <xf numFmtId="0" fontId="14" fillId="25" borderId="14" applyAlignment="1" pivotButton="0" quotePrefix="0" xfId="0">
      <alignment horizontal="center" vertical="center" wrapText="1"/>
    </xf>
    <xf numFmtId="0" fontId="2" fillId="28" borderId="15" applyAlignment="1" pivotButton="0" quotePrefix="0" xfId="0">
      <alignment vertical="center" wrapText="1"/>
    </xf>
    <xf numFmtId="0" fontId="1" fillId="28" borderId="15" applyAlignment="1" pivotButton="0" quotePrefix="0" xfId="0">
      <alignment vertical="center" wrapText="1"/>
    </xf>
    <xf numFmtId="164" fontId="1" fillId="28" borderId="15" applyAlignment="1" pivotButton="0" quotePrefix="0" xfId="0">
      <alignment vertical="center" wrapText="1"/>
    </xf>
    <xf numFmtId="0" fontId="15" fillId="28" borderId="15" applyAlignment="1" pivotButton="0" quotePrefix="0" xfId="0">
      <alignment vertical="center" wrapText="1"/>
    </xf>
    <xf numFmtId="0" fontId="16" fillId="28" borderId="15" applyAlignment="1" pivotButton="0" quotePrefix="0" xfId="0">
      <alignment vertical="center" wrapText="1"/>
    </xf>
    <xf numFmtId="0" fontId="2" fillId="22" borderId="15" applyAlignment="1" pivotButton="0" quotePrefix="0" xfId="0">
      <alignment vertical="center" wrapText="1"/>
    </xf>
    <xf numFmtId="0" fontId="1" fillId="22" borderId="15" applyAlignment="1" pivotButton="0" quotePrefix="0" xfId="0">
      <alignment vertical="center" wrapText="1"/>
    </xf>
    <xf numFmtId="164" fontId="1" fillId="22" borderId="15" applyAlignment="1" pivotButton="0" quotePrefix="0" xfId="0">
      <alignment vertical="center" wrapText="1"/>
    </xf>
    <xf numFmtId="0" fontId="15" fillId="22" borderId="15" applyAlignment="1" pivotButton="0" quotePrefix="0" xfId="0">
      <alignment vertical="center" wrapText="1"/>
    </xf>
    <xf numFmtId="0" fontId="3" fillId="22" borderId="15" applyAlignment="1" pivotButton="0" quotePrefix="0" xfId="0">
      <alignment vertical="center" wrapText="1"/>
    </xf>
    <xf numFmtId="0" fontId="16" fillId="22" borderId="15" applyAlignment="1" pivotButton="0" quotePrefix="0" xfId="0">
      <alignment vertical="center" wrapText="1"/>
    </xf>
    <xf numFmtId="0" fontId="4" fillId="22" borderId="15" applyAlignment="1" pivotButton="0" quotePrefix="0" xfId="0">
      <alignment vertical="center" wrapText="1"/>
    </xf>
    <xf numFmtId="0" fontId="4" fillId="28" borderId="15" applyAlignment="1" pivotButton="0" quotePrefix="0" xfId="0">
      <alignment vertical="center" wrapText="1"/>
    </xf>
    <xf numFmtId="0" fontId="3" fillId="28" borderId="15" applyAlignment="1" pivotButton="0" quotePrefix="0" xfId="0">
      <alignment vertical="center" wrapText="1"/>
    </xf>
    <xf numFmtId="17" fontId="1" fillId="22" borderId="15" applyAlignment="1" pivotButton="0" quotePrefix="0" xfId="0">
      <alignment vertical="center" wrapText="1"/>
    </xf>
    <xf numFmtId="17" fontId="1" fillId="28" borderId="15" applyAlignment="1" pivotButton="0" quotePrefix="0" xfId="0">
      <alignment vertical="center" wrapText="1"/>
    </xf>
    <xf numFmtId="0" fontId="0" fillId="22" borderId="15" applyAlignment="1" pivotButton="0" quotePrefix="0" xfId="0">
      <alignment vertical="center" wrapText="1"/>
    </xf>
    <xf numFmtId="164" fontId="0" fillId="22" borderId="15" applyAlignment="1" pivotButton="0" quotePrefix="0" xfId="0">
      <alignment vertical="center" wrapText="1"/>
    </xf>
    <xf numFmtId="0" fontId="0" fillId="28" borderId="15" applyAlignment="1" pivotButton="0" quotePrefix="0" xfId="0">
      <alignment vertical="center" wrapText="1"/>
    </xf>
    <xf numFmtId="164" fontId="0" fillId="28" borderId="15" applyAlignment="1" pivotButton="0" quotePrefix="0" xfId="0">
      <alignment vertical="center" wrapText="1"/>
    </xf>
    <xf numFmtId="0" fontId="17" fillId="24" borderId="0" pivotButton="0" quotePrefix="0" xfId="0"/>
    <xf numFmtId="0" fontId="11" fillId="24" borderId="0" pivotButton="0" quotePrefix="0" xfId="0"/>
    <xf numFmtId="0" fontId="14" fillId="25" borderId="13" applyAlignment="1" pivotButton="0" quotePrefix="0" xfId="0">
      <alignment horizontal="center" vertical="center" wrapText="1"/>
    </xf>
    <xf numFmtId="0" fontId="2" fillId="22" borderId="13" applyAlignment="1" pivotButton="0" quotePrefix="0" xfId="0">
      <alignment vertical="center" wrapText="1"/>
    </xf>
    <xf numFmtId="0" fontId="1" fillId="22" borderId="13" applyAlignment="1" pivotButton="0" quotePrefix="0" xfId="0">
      <alignment vertical="center" wrapText="1"/>
    </xf>
    <xf numFmtId="164" fontId="1" fillId="22" borderId="13" applyAlignment="1" pivotButton="0" quotePrefix="0" xfId="0">
      <alignment vertical="center" wrapText="1"/>
    </xf>
    <xf numFmtId="0" fontId="15" fillId="22" borderId="13" applyAlignment="1" pivotButton="0" quotePrefix="0" xfId="0">
      <alignment vertical="center" wrapText="1"/>
    </xf>
    <xf numFmtId="0" fontId="16" fillId="22" borderId="13" applyAlignment="1" pivotButton="0" quotePrefix="0" xfId="0">
      <alignment vertical="center" wrapText="1"/>
    </xf>
    <xf numFmtId="1" fontId="16" fillId="22" borderId="13" applyAlignment="1" pivotButton="0" quotePrefix="0" xfId="0">
      <alignment vertical="center" wrapText="1"/>
    </xf>
    <xf numFmtId="0" fontId="2" fillId="28" borderId="13" applyAlignment="1" pivotButton="0" quotePrefix="0" xfId="0">
      <alignment vertical="center" wrapText="1"/>
    </xf>
    <xf numFmtId="0" fontId="1" fillId="28" borderId="13" applyAlignment="1" pivotButton="0" quotePrefix="0" xfId="0">
      <alignment vertical="center" wrapText="1"/>
    </xf>
    <xf numFmtId="164" fontId="1" fillId="28" borderId="13" applyAlignment="1" pivotButton="0" quotePrefix="0" xfId="0">
      <alignment vertical="center" wrapText="1"/>
    </xf>
    <xf numFmtId="0" fontId="15" fillId="28" borderId="13" applyAlignment="1" pivotButton="0" quotePrefix="0" xfId="0">
      <alignment vertical="center" wrapText="1"/>
    </xf>
    <xf numFmtId="0" fontId="3" fillId="28" borderId="13" applyAlignment="1" pivotButton="0" quotePrefix="0" xfId="0">
      <alignment vertical="center" wrapText="1"/>
    </xf>
    <xf numFmtId="0" fontId="16" fillId="28" borderId="13" applyAlignment="1" pivotButton="0" quotePrefix="0" xfId="0">
      <alignment vertical="center" wrapText="1"/>
    </xf>
    <xf numFmtId="1" fontId="16" fillId="28" borderId="13" applyAlignment="1" pivotButton="0" quotePrefix="0" xfId="0">
      <alignment vertical="center" wrapText="1"/>
    </xf>
    <xf numFmtId="0" fontId="4" fillId="28" borderId="13" applyAlignment="1" pivotButton="0" quotePrefix="0" xfId="0">
      <alignment vertical="center" wrapText="1"/>
    </xf>
    <xf numFmtId="0" fontId="4" fillId="22" borderId="13" applyAlignment="1" pivotButton="0" quotePrefix="0" xfId="0">
      <alignment vertical="center" wrapText="1"/>
    </xf>
    <xf numFmtId="0" fontId="3" fillId="22" borderId="13" applyAlignment="1" pivotButton="0" quotePrefix="0" xfId="0">
      <alignment vertical="center" wrapText="1"/>
    </xf>
    <xf numFmtId="17" fontId="1" fillId="28" borderId="13" applyAlignment="1" pivotButton="0" quotePrefix="0" xfId="0">
      <alignment vertical="center" wrapText="1"/>
    </xf>
    <xf numFmtId="17" fontId="1" fillId="22" borderId="13" applyAlignment="1" pivotButton="0" quotePrefix="0" xfId="0">
      <alignment vertical="center" wrapText="1"/>
    </xf>
    <xf numFmtId="0" fontId="0" fillId="28" borderId="13" applyAlignment="1" pivotButton="0" quotePrefix="0" xfId="0">
      <alignment vertical="center" wrapText="1"/>
    </xf>
    <xf numFmtId="164" fontId="0" fillId="28" borderId="13" applyAlignment="1" pivotButton="0" quotePrefix="0" xfId="0">
      <alignment vertical="center" wrapText="1"/>
    </xf>
    <xf numFmtId="0" fontId="0" fillId="22" borderId="13" applyAlignment="1" pivotButton="0" quotePrefix="0" xfId="0">
      <alignment vertical="center" wrapText="1"/>
    </xf>
    <xf numFmtId="164" fontId="0" fillId="22" borderId="13" applyAlignment="1" pivotButton="0" quotePrefix="0" xfId="0">
      <alignment vertical="center" wrapText="1"/>
    </xf>
    <xf numFmtId="1" fontId="0" fillId="22" borderId="13" applyAlignment="1" pivotButton="0" quotePrefix="0" xfId="0">
      <alignment vertical="center" wrapText="1"/>
    </xf>
    <xf numFmtId="1" fontId="0" fillId="28" borderId="13" applyAlignment="1" pivotButton="0" quotePrefix="0" xfId="0">
      <alignment vertical="center" wrapText="1"/>
    </xf>
  </cellXfs>
  <cellStyles count="1">
    <cellStyle name="Normal" xfId="0" builtinId="0"/>
  </cellStyles>
  <dxfs count="31">
    <dxf>
      <fill>
        <patternFill patternType="solid">
          <bgColor theme="9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rgb="FFD9E2F3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D9EAD3"/>
        </patternFill>
      </fill>
    </dxf>
    <dxf>
      <fill>
        <patternFill patternType="solid">
          <bgColor rgb="FFD9E2F3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D9EAD3"/>
        </patternFill>
      </fill>
    </dxf>
    <dxf>
      <fill>
        <patternFill patternType="solid">
          <bgColor rgb="FFD9E2F3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D9EAD3"/>
        </patternFill>
      </fill>
    </dxf>
    <dxf>
      <fill>
        <patternFill patternType="solid">
          <bgColor rgb="FFD9E2F3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D9EAD3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theme="8" tint="-0.249946592608417"/>
        </patternFill>
      </fill>
    </dxf>
    <dxf>
      <font>
        <b val="1"/>
      </font>
      <fill>
        <patternFill patternType="solid">
          <bgColor rgb="FFC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0070C0"/>
        </patternFill>
      </fill>
    </dxf>
    <dxf>
      <fill>
        <patternFill patternType="solid">
          <fgColor rgb="00F4CCCC"/>
        </patternFill>
      </fill>
    </dxf>
    <dxf>
      <fill>
        <patternFill patternType="solid">
          <fgColor rgb="00FFF2CC"/>
        </patternFill>
      </fill>
    </dxf>
    <dxf>
      <fill>
        <patternFill patternType="solid">
          <fgColor rgb="00D9EAD3"/>
        </patternFill>
      </fill>
    </dxf>
    <dxf>
      <fill>
        <patternFill patternType="solid">
          <fgColor rgb="00E2F0D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styles" Target="styles.xml" Id="rId15"/><Relationship Type="http://schemas.openxmlformats.org/officeDocument/2006/relationships/theme" Target="theme/theme1.xml" Id="rId16"/></Relationships>
</file>

<file path=xl/comments/comment1.xml><?xml version="1.0" encoding="utf-8"?>
<comments xmlns="http://schemas.openxmlformats.org/spreadsheetml/2006/main">
  <authors>
    <author>ChatGPT</author>
  </authors>
  <commentList>
    <comment ref="J2" authorId="0" shapeId="0">
      <text>
        <t>Lista desplegable tomada desde la columna LISTADO. Para casos no registrados, use OTRO.</t>
      </text>
    </comment>
    <comment ref="K2" authorId="0" shapeId="0">
      <text>
        <t>Campo libre: escriba manualmente el representante cuando no exista en la lista de ALTO MANDO.</t>
      </text>
    </comment>
  </commentList>
</comments>
</file>

<file path=xl/tables/table1.xml><?xml version="1.0" encoding="utf-8"?>
<table xmlns="http://schemas.openxmlformats.org/spreadsheetml/2006/main" id="1" name="TablaRepresentantes" displayName="TablaRepresentantes" ref="A1:A34" headerRowCount="1">
  <autoFilter ref="A1:A34"/>
  <tableColumns count="1">
    <tableColumn id="1" name="Almirante"/>
  </tableColumns>
  <tableStyleInfo name="TableStyleMedium4" showRowStripes="1"/>
</table>
</file>

<file path=xl/tables/table2.xml><?xml version="1.0" encoding="utf-8"?>
<table xmlns="http://schemas.openxmlformats.org/spreadsheetml/2006/main" id="2" name="TablaMayo" displayName="TablaMayo" ref="A2:U1000" headerRowCount="1">
  <autoFilter ref="A2:U1000"/>
  <tableColumns count="21">
    <tableColumn id="1" name="N°"/>
    <tableColumn id="2" name="DETALLE"/>
    <tableColumn id="3" name="PAIS/IDENTIDAD"/>
    <tableColumn id="4" name="RESPONSABLE"/>
    <tableColumn id="5" name="KARDEX"/>
    <tableColumn id="6" name="INGRESO X"/>
    <tableColumn id="7" name="FECHA"/>
    <tableColumn id="8" name="FECHA ACTIVIDAD"/>
    <tableColumn id="9" name="NOTA CJA"/>
    <tableColumn id="10" name="ALTO MANDO / REPRESENTA"/>
    <tableColumn id="11" name="OTRO"/>
    <tableColumn id="12" name="EGRESO X"/>
    <tableColumn id="13" name="FECHA"/>
    <tableColumn id="14" name="CONTROL ACTUAL"/>
    <tableColumn id="15" name="ESTADO"/>
    <tableColumn id="16" name="NOTA"/>
    <tableColumn id="17" name="ANTECEDENTES"/>
    <tableColumn id="18" name="ESTADO FECHA"/>
    <tableColumn id="19" name="DIAS"/>
    <tableColumn id="20" name="LISTA REPRESENTANTES"/>
    <tableColumn id="21" name="OBSERVAC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5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6.xml.rels><Relationships xmlns="http://schemas.openxmlformats.org/package/2006/relationships"><Relationship Type="http://schemas.openxmlformats.org/officeDocument/2006/relationships/table" Target="/xl/tables/table2.xml" Id="rId1"/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7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270" t="inlineStr">
        <is>
          <t>USO DEL ARCHIVO AUTOMATIZADO</t>
        </is>
      </c>
    </row>
    <row r="2">
      <c r="A2" t="inlineStr">
        <is>
          <t>1. Ingrese nuevas invitaciones en la primera fila vacia de la tabla MAYO.</t>
        </is>
      </c>
    </row>
    <row r="3">
      <c r="A3" t="inlineStr">
        <is>
          <t>2. Use la columna FECHA ACTIVIDAD para registrar la fecha real de la actividad.</t>
        </is>
      </c>
    </row>
    <row r="4">
      <c r="A4" t="inlineStr">
        <is>
          <t>3. En ALTO MANDO / REPRESENTA seleccione desde la lista desplegable.</t>
        </is>
      </c>
    </row>
    <row r="5">
      <c r="A5" t="inlineStr">
        <is>
          <t>4. Si el representante no existe en la lista, escribalo en la columna OTRO.</t>
        </is>
      </c>
    </row>
    <row r="6">
      <c r="A6" t="inlineStr">
        <is>
          <t>5. Agregue nuevos representantes en LISTADO, columna A.</t>
        </is>
      </c>
    </row>
    <row r="7">
      <c r="A7" t="inlineStr">
        <is>
          <t>6. CONTROL, CALENDARIO e HISTORIAL se actualizan al abrir/recalcular el archivo en Excel.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0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0" customWidth="1" min="1" max="1"/>
    <col width="25" customWidth="1" min="2" max="2"/>
    <col width="45" customWidth="1" min="3" max="3"/>
    <col width="4" customWidth="1" min="4" max="4"/>
  </cols>
  <sheetData>
    <row r="1">
      <c r="A1" s="270" t="inlineStr">
        <is>
          <t>CONTROL GENERAL AUTOMATICO - MAYO</t>
        </is>
      </c>
      <c r="B1" s="270" t="inlineStr"/>
      <c r="C1" s="270" t="inlineStr"/>
      <c r="D1" t="inlineStr"/>
    </row>
    <row r="2">
      <c r="A2" s="271" t="inlineStr">
        <is>
          <t>Indicador</t>
        </is>
      </c>
      <c r="B2" s="271" t="inlineStr">
        <is>
          <t>Formula / Resultado</t>
        </is>
      </c>
      <c r="C2" s="271" t="inlineStr">
        <is>
          <t>Observacion</t>
        </is>
      </c>
      <c r="D2" t="inlineStr"/>
    </row>
    <row r="3">
      <c r="A3" t="inlineStr">
        <is>
          <t>Total actividades</t>
        </is>
      </c>
      <c r="B3">
        <f>COUNTA(MAYO!$B$3:$B$1000)</f>
        <v/>
      </c>
      <c r="C3" t="inlineStr">
        <is>
          <t>Registros con detalle</t>
        </is>
      </c>
    </row>
    <row r="4">
      <c r="A4" t="inlineStr">
        <is>
          <t>Pendientes</t>
        </is>
      </c>
      <c r="B4">
        <f>COUNTIF(MAYO!$O$3:$O$1000,"PENDIENTE")</f>
        <v/>
      </c>
      <c r="C4" t="inlineStr">
        <is>
          <t>Control actual pendiente</t>
        </is>
      </c>
    </row>
    <row r="5">
      <c r="A5" t="inlineStr">
        <is>
          <t>Cerradas</t>
        </is>
      </c>
      <c r="B5">
        <f>COUNTIF(MAYO!$O$3:$O$1000,"CERRADA")</f>
        <v/>
      </c>
      <c r="C5" t="inlineStr">
        <is>
          <t>Control actual cerrado</t>
        </is>
      </c>
    </row>
    <row r="6">
      <c r="A6" t="inlineStr">
        <is>
          <t>Vencidas</t>
        </is>
      </c>
      <c r="B6">
        <f>COUNTIF(MAYO!$R$3:$R$1000,"VENCIDO")</f>
        <v/>
      </c>
      <c r="C6" t="inlineStr">
        <is>
          <t>Fecha actividad vencida</t>
        </is>
      </c>
    </row>
    <row r="7">
      <c r="A7" t="inlineStr">
        <is>
          <t>Proximas 15 dias</t>
        </is>
      </c>
      <c r="B7">
        <f>COUNTIF(MAYO!$R$3:$R$1000,"PROXIMO")</f>
        <v/>
      </c>
      <c r="C7" t="inlineStr">
        <is>
          <t>Dentro de 15 dias</t>
        </is>
      </c>
    </row>
    <row r="8">
      <c r="A8" t="inlineStr">
        <is>
          <t>Futuras</t>
        </is>
      </c>
      <c r="B8">
        <f>COUNTIF(MAYO!$R$3:$R$1000,"FUTURO")</f>
        <v/>
      </c>
      <c r="C8" t="inlineStr">
        <is>
          <t>Mas de 15 dias</t>
        </is>
      </c>
    </row>
    <row r="9">
      <c r="A9" t="inlineStr">
        <is>
          <t>Con representante</t>
        </is>
      </c>
      <c r="B9">
        <f>COUNTIF(MAYO!$J$3:$J$1000,"&lt;&gt;")</f>
        <v/>
      </c>
      <c r="C9" t="inlineStr">
        <is>
          <t>Alto mando / representa</t>
        </is>
      </c>
    </row>
    <row r="10">
      <c r="A10" t="inlineStr">
        <is>
          <t>Con otro manual</t>
        </is>
      </c>
      <c r="B10">
        <f>COUNTIF(MAYO!$K$3:$K$1000,"&lt;&gt;")</f>
        <v/>
      </c>
      <c r="C10" t="inlineStr">
        <is>
          <t>Representante escrito manualmente</t>
        </is>
      </c>
    </row>
  </sheetData>
  <mergeCells count="1">
    <mergeCell ref="A1:D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2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min="1" max="1"/>
    <col width="36" customWidth="1" min="2" max="2"/>
    <col width="24" customWidth="1" min="3" max="3"/>
    <col width="28" customWidth="1" min="4" max="4"/>
    <col width="28" customWidth="1" min="5" max="5"/>
    <col width="16" customWidth="1" min="6" max="6"/>
    <col width="10" customWidth="1" min="7" max="7"/>
    <col width="70" customWidth="1" min="9" max="9"/>
  </cols>
  <sheetData>
    <row r="1">
      <c r="A1" s="207" t="inlineStr">
        <is>
          <t>FECHA ACTIVIDAD</t>
        </is>
      </c>
      <c r="B1" s="207" t="inlineStr">
        <is>
          <t>DETALLE</t>
        </is>
      </c>
      <c r="C1" s="207" t="inlineStr">
        <is>
          <t>PAIS/IDENTIDAD</t>
        </is>
      </c>
      <c r="D1" s="207" t="inlineStr">
        <is>
          <t>REPRESENTA</t>
        </is>
      </c>
      <c r="E1" s="207" t="inlineStr">
        <is>
          <t>OTRO</t>
        </is>
      </c>
      <c r="F1" s="207" t="inlineStr">
        <is>
          <t>ESTADO FECHA</t>
        </is>
      </c>
      <c r="G1" s="207" t="inlineStr">
        <is>
          <t>DIAS</t>
        </is>
      </c>
      <c r="I1" t="inlineStr">
        <is>
          <t>Vista automatica. Si Excel no muestra la formula dinamica, usar filtro en MAYO por Fecha Actividad.</t>
        </is>
      </c>
    </row>
    <row r="2">
      <c r="A2">
        <f>SORT(FILTER(MAYO!H3:N1000,MAYO!B3:B1000&lt;&gt;""),1,1)</f>
        <v/>
      </c>
    </row>
  </sheetData>
  <autoFilter ref="A1:G44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00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0" customWidth="1" min="1" max="1"/>
    <col width="15" customWidth="1" min="2" max="2"/>
    <col width="45" customWidth="1" min="3" max="3"/>
  </cols>
  <sheetData>
    <row r="1">
      <c r="A1" s="271" t="inlineStr">
        <is>
          <t>REPRESENTANTE</t>
        </is>
      </c>
      <c r="B1" s="271" t="inlineStr">
        <is>
          <t>CANTIDAD</t>
        </is>
      </c>
      <c r="C1" s="271" t="inlineStr">
        <is>
          <t>OBSERVACION</t>
        </is>
      </c>
    </row>
    <row r="2">
      <c r="A2">
        <f>IF(LISTADO!A1="","",LISTADO!A1)</f>
        <v/>
      </c>
      <c r="B2">
        <f>IF(A2="","",COUNTIF(MAYO!$J$3:$J$1000,A2)+COUNTIF(MAYO!$K$3:$K$1000,A2))</f>
        <v/>
      </c>
      <c r="C2" t="inlineStr">
        <is>
          <t>Cuenta ALTO MANDO / REPRESENTA y OTRO</t>
        </is>
      </c>
    </row>
    <row r="3">
      <c r="A3">
        <f>IF(LISTADO!A2="","",LISTADO!A2)</f>
        <v/>
      </c>
      <c r="B3">
        <f>IF(A3="","",COUNTIF(MAYO!$J$3:$J$1000,A3)+COUNTIF(MAYO!$K$3:$K$1000,A3))</f>
        <v/>
      </c>
      <c r="C3" t="inlineStr">
        <is>
          <t>Cuenta ALTO MANDO / REPRESENTA y OTRO</t>
        </is>
      </c>
    </row>
    <row r="4">
      <c r="A4">
        <f>IF(LISTADO!A3="","",LISTADO!A3)</f>
        <v/>
      </c>
      <c r="B4">
        <f>IF(A4="","",COUNTIF(MAYO!$J$3:$J$1000,A4)+COUNTIF(MAYO!$K$3:$K$1000,A4))</f>
        <v/>
      </c>
      <c r="C4" t="inlineStr">
        <is>
          <t>Cuenta ALTO MANDO / REPRESENTA y OTRO</t>
        </is>
      </c>
    </row>
    <row r="5">
      <c r="A5">
        <f>IF(LISTADO!A4="","",LISTADO!A4)</f>
        <v/>
      </c>
      <c r="B5">
        <f>IF(A5="","",COUNTIF(MAYO!$J$3:$J$1000,A5)+COUNTIF(MAYO!$K$3:$K$1000,A5))</f>
        <v/>
      </c>
      <c r="C5" t="inlineStr">
        <is>
          <t>Cuenta ALTO MANDO / REPRESENTA y OTRO</t>
        </is>
      </c>
    </row>
    <row r="6">
      <c r="A6">
        <f>IF(LISTADO!A5="","",LISTADO!A5)</f>
        <v/>
      </c>
      <c r="B6">
        <f>IF(A6="","",COUNTIF(MAYO!$J$3:$J$1000,A6)+COUNTIF(MAYO!$K$3:$K$1000,A6))</f>
        <v/>
      </c>
      <c r="C6" t="inlineStr">
        <is>
          <t>Cuenta ALTO MANDO / REPRESENTA y OTRO</t>
        </is>
      </c>
    </row>
    <row r="7">
      <c r="A7">
        <f>IF(LISTADO!A6="","",LISTADO!A6)</f>
        <v/>
      </c>
      <c r="B7">
        <f>IF(A7="","",COUNTIF(MAYO!$J$3:$J$1000,A7)+COUNTIF(MAYO!$K$3:$K$1000,A7))</f>
        <v/>
      </c>
      <c r="C7" t="inlineStr">
        <is>
          <t>Cuenta ALTO MANDO / REPRESENTA y OTRO</t>
        </is>
      </c>
    </row>
    <row r="8">
      <c r="A8">
        <f>IF(LISTADO!A7="","",LISTADO!A7)</f>
        <v/>
      </c>
      <c r="B8">
        <f>IF(A8="","",COUNTIF(MAYO!$J$3:$J$1000,A8)+COUNTIF(MAYO!$K$3:$K$1000,A8))</f>
        <v/>
      </c>
      <c r="C8" t="inlineStr">
        <is>
          <t>Cuenta ALTO MANDO / REPRESENTA y OTRO</t>
        </is>
      </c>
    </row>
    <row r="9">
      <c r="A9">
        <f>IF(LISTADO!A8="","",LISTADO!A8)</f>
        <v/>
      </c>
      <c r="B9">
        <f>IF(A9="","",COUNTIF(MAYO!$J$3:$J$1000,A9)+COUNTIF(MAYO!$K$3:$K$1000,A9))</f>
        <v/>
      </c>
      <c r="C9" t="inlineStr">
        <is>
          <t>Cuenta ALTO MANDO / REPRESENTA y OTRO</t>
        </is>
      </c>
    </row>
    <row r="10">
      <c r="A10">
        <f>IF(LISTADO!A9="","",LISTADO!A9)</f>
        <v/>
      </c>
      <c r="B10">
        <f>IF(A10="","",COUNTIF(MAYO!$J$3:$J$1000,A10)+COUNTIF(MAYO!$K$3:$K$1000,A10))</f>
        <v/>
      </c>
      <c r="C10" t="inlineStr">
        <is>
          <t>Cuenta ALTO MANDO / REPRESENTA y OTRO</t>
        </is>
      </c>
    </row>
    <row r="11">
      <c r="A11">
        <f>IF(LISTADO!A10="","",LISTADO!A10)</f>
        <v/>
      </c>
      <c r="B11">
        <f>IF(A11="","",COUNTIF(MAYO!$J$3:$J$1000,A11)+COUNTIF(MAYO!$K$3:$K$1000,A11))</f>
        <v/>
      </c>
      <c r="C11" t="inlineStr">
        <is>
          <t>Cuenta ALTO MANDO / REPRESENTA y OTRO</t>
        </is>
      </c>
    </row>
    <row r="12">
      <c r="A12">
        <f>IF(LISTADO!A11="","",LISTADO!A11)</f>
        <v/>
      </c>
      <c r="B12">
        <f>IF(A12="","",COUNTIF(MAYO!$J$3:$J$1000,A12)+COUNTIF(MAYO!$K$3:$K$1000,A12))</f>
        <v/>
      </c>
      <c r="C12" t="inlineStr">
        <is>
          <t>Cuenta ALTO MANDO / REPRESENTA y OTRO</t>
        </is>
      </c>
    </row>
    <row r="13">
      <c r="A13">
        <f>IF(LISTADO!A12="","",LISTADO!A12)</f>
        <v/>
      </c>
      <c r="B13">
        <f>IF(A13="","",COUNTIF(MAYO!$J$3:$J$1000,A13)+COUNTIF(MAYO!$K$3:$K$1000,A13))</f>
        <v/>
      </c>
      <c r="C13" t="inlineStr">
        <is>
          <t>Cuenta ALTO MANDO / REPRESENTA y OTRO</t>
        </is>
      </c>
    </row>
    <row r="14">
      <c r="A14">
        <f>IF(LISTADO!A13="","",LISTADO!A13)</f>
        <v/>
      </c>
      <c r="B14">
        <f>IF(A14="","",COUNTIF(MAYO!$J$3:$J$1000,A14)+COUNTIF(MAYO!$K$3:$K$1000,A14))</f>
        <v/>
      </c>
      <c r="C14" t="inlineStr">
        <is>
          <t>Cuenta ALTO MANDO / REPRESENTA y OTRO</t>
        </is>
      </c>
    </row>
    <row r="15">
      <c r="A15">
        <f>IF(LISTADO!A14="","",LISTADO!A14)</f>
        <v/>
      </c>
      <c r="B15">
        <f>IF(A15="","",COUNTIF(MAYO!$J$3:$J$1000,A15)+COUNTIF(MAYO!$K$3:$K$1000,A15))</f>
        <v/>
      </c>
      <c r="C15" t="inlineStr">
        <is>
          <t>Cuenta ALTO MANDO / REPRESENTA y OTRO</t>
        </is>
      </c>
    </row>
    <row r="16">
      <c r="A16">
        <f>IF(LISTADO!A15="","",LISTADO!A15)</f>
        <v/>
      </c>
      <c r="B16">
        <f>IF(A16="","",COUNTIF(MAYO!$J$3:$J$1000,A16)+COUNTIF(MAYO!$K$3:$K$1000,A16))</f>
        <v/>
      </c>
      <c r="C16" t="inlineStr">
        <is>
          <t>Cuenta ALTO MANDO / REPRESENTA y OTRO</t>
        </is>
      </c>
    </row>
    <row r="17">
      <c r="A17">
        <f>IF(LISTADO!A16="","",LISTADO!A16)</f>
        <v/>
      </c>
      <c r="B17">
        <f>IF(A17="","",COUNTIF(MAYO!$J$3:$J$1000,A17)+COUNTIF(MAYO!$K$3:$K$1000,A17))</f>
        <v/>
      </c>
      <c r="C17" t="inlineStr">
        <is>
          <t>Cuenta ALTO MANDO / REPRESENTA y OTRO</t>
        </is>
      </c>
    </row>
    <row r="18">
      <c r="A18">
        <f>IF(LISTADO!A17="","",LISTADO!A17)</f>
        <v/>
      </c>
      <c r="B18">
        <f>IF(A18="","",COUNTIF(MAYO!$J$3:$J$1000,A18)+COUNTIF(MAYO!$K$3:$K$1000,A18))</f>
        <v/>
      </c>
      <c r="C18" t="inlineStr">
        <is>
          <t>Cuenta ALTO MANDO / REPRESENTA y OTRO</t>
        </is>
      </c>
    </row>
    <row r="19">
      <c r="A19">
        <f>IF(LISTADO!A18="","",LISTADO!A18)</f>
        <v/>
      </c>
      <c r="B19">
        <f>IF(A19="","",COUNTIF(MAYO!$J$3:$J$1000,A19)+COUNTIF(MAYO!$K$3:$K$1000,A19))</f>
        <v/>
      </c>
      <c r="C19" t="inlineStr">
        <is>
          <t>Cuenta ALTO MANDO / REPRESENTA y OTRO</t>
        </is>
      </c>
    </row>
    <row r="20">
      <c r="A20">
        <f>IF(LISTADO!A19="","",LISTADO!A19)</f>
        <v/>
      </c>
      <c r="B20">
        <f>IF(A20="","",COUNTIF(MAYO!$J$3:$J$1000,A20)+COUNTIF(MAYO!$K$3:$K$1000,A20))</f>
        <v/>
      </c>
      <c r="C20" t="inlineStr">
        <is>
          <t>Cuenta ALTO MANDO / REPRESENTA y OTRO</t>
        </is>
      </c>
    </row>
    <row r="21">
      <c r="A21">
        <f>IF(LISTADO!A20="","",LISTADO!A20)</f>
        <v/>
      </c>
      <c r="B21">
        <f>IF(A21="","",COUNTIF(MAYO!$J$3:$J$1000,A21)+COUNTIF(MAYO!$K$3:$K$1000,A21))</f>
        <v/>
      </c>
      <c r="C21" t="inlineStr">
        <is>
          <t>Cuenta ALTO MANDO / REPRESENTA y OTRO</t>
        </is>
      </c>
    </row>
    <row r="22">
      <c r="A22">
        <f>IF(LISTADO!A21="","",LISTADO!A21)</f>
        <v/>
      </c>
      <c r="B22">
        <f>IF(A22="","",COUNTIF(MAYO!$J$3:$J$1000,A22)+COUNTIF(MAYO!$K$3:$K$1000,A22))</f>
        <v/>
      </c>
      <c r="C22" t="inlineStr">
        <is>
          <t>Cuenta ALTO MANDO / REPRESENTA y OTRO</t>
        </is>
      </c>
    </row>
    <row r="23">
      <c r="A23">
        <f>IF(LISTADO!A22="","",LISTADO!A22)</f>
        <v/>
      </c>
      <c r="B23">
        <f>IF(A23="","",COUNTIF(MAYO!$J$3:$J$1000,A23)+COUNTIF(MAYO!$K$3:$K$1000,A23))</f>
        <v/>
      </c>
      <c r="C23" t="inlineStr">
        <is>
          <t>Cuenta ALTO MANDO / REPRESENTA y OTRO</t>
        </is>
      </c>
    </row>
    <row r="24">
      <c r="A24">
        <f>IF(LISTADO!A23="","",LISTADO!A23)</f>
        <v/>
      </c>
      <c r="B24">
        <f>IF(A24="","",COUNTIF(MAYO!$J$3:$J$1000,A24)+COUNTIF(MAYO!$K$3:$K$1000,A24))</f>
        <v/>
      </c>
      <c r="C24" t="inlineStr">
        <is>
          <t>Cuenta ALTO MANDO / REPRESENTA y OTRO</t>
        </is>
      </c>
    </row>
    <row r="25">
      <c r="A25">
        <f>IF(LISTADO!A24="","",LISTADO!A24)</f>
        <v/>
      </c>
      <c r="B25">
        <f>IF(A25="","",COUNTIF(MAYO!$J$3:$J$1000,A25)+COUNTIF(MAYO!$K$3:$K$1000,A25))</f>
        <v/>
      </c>
      <c r="C25" t="inlineStr">
        <is>
          <t>Cuenta ALTO MANDO / REPRESENTA y OTRO</t>
        </is>
      </c>
    </row>
    <row r="26">
      <c r="A26">
        <f>IF(LISTADO!A25="","",LISTADO!A25)</f>
        <v/>
      </c>
      <c r="B26">
        <f>IF(A26="","",COUNTIF(MAYO!$J$3:$J$1000,A26)+COUNTIF(MAYO!$K$3:$K$1000,A26))</f>
        <v/>
      </c>
      <c r="C26" t="inlineStr">
        <is>
          <t>Cuenta ALTO MANDO / REPRESENTA y OTRO</t>
        </is>
      </c>
    </row>
    <row r="27">
      <c r="A27">
        <f>IF(LISTADO!A26="","",LISTADO!A26)</f>
        <v/>
      </c>
      <c r="B27">
        <f>IF(A27="","",COUNTIF(MAYO!$J$3:$J$1000,A27)+COUNTIF(MAYO!$K$3:$K$1000,A27))</f>
        <v/>
      </c>
      <c r="C27" t="inlineStr">
        <is>
          <t>Cuenta ALTO MANDO / REPRESENTA y OTRO</t>
        </is>
      </c>
    </row>
    <row r="28">
      <c r="A28">
        <f>IF(LISTADO!A27="","",LISTADO!A27)</f>
        <v/>
      </c>
      <c r="B28">
        <f>IF(A28="","",COUNTIF(MAYO!$J$3:$J$1000,A28)+COUNTIF(MAYO!$K$3:$K$1000,A28))</f>
        <v/>
      </c>
      <c r="C28" t="inlineStr">
        <is>
          <t>Cuenta ALTO MANDO / REPRESENTA y OTRO</t>
        </is>
      </c>
    </row>
    <row r="29">
      <c r="A29">
        <f>IF(LISTADO!A28="","",LISTADO!A28)</f>
        <v/>
      </c>
      <c r="B29">
        <f>IF(A29="","",COUNTIF(MAYO!$J$3:$J$1000,A29)+COUNTIF(MAYO!$K$3:$K$1000,A29))</f>
        <v/>
      </c>
      <c r="C29" t="inlineStr">
        <is>
          <t>Cuenta ALTO MANDO / REPRESENTA y OTRO</t>
        </is>
      </c>
    </row>
    <row r="30">
      <c r="A30">
        <f>IF(LISTADO!A29="","",LISTADO!A29)</f>
        <v/>
      </c>
      <c r="B30">
        <f>IF(A30="","",COUNTIF(MAYO!$J$3:$J$1000,A30)+COUNTIF(MAYO!$K$3:$K$1000,A30))</f>
        <v/>
      </c>
      <c r="C30" t="inlineStr">
        <is>
          <t>Cuenta ALTO MANDO / REPRESENTA y OTRO</t>
        </is>
      </c>
    </row>
    <row r="31">
      <c r="A31">
        <f>IF(LISTADO!A30="","",LISTADO!A30)</f>
        <v/>
      </c>
      <c r="B31">
        <f>IF(A31="","",COUNTIF(MAYO!$J$3:$J$1000,A31)+COUNTIF(MAYO!$K$3:$K$1000,A31))</f>
        <v/>
      </c>
      <c r="C31" t="inlineStr">
        <is>
          <t>Cuenta ALTO MANDO / REPRESENTA y OTRO</t>
        </is>
      </c>
    </row>
    <row r="32">
      <c r="A32">
        <f>IF(LISTADO!A31="","",LISTADO!A31)</f>
        <v/>
      </c>
      <c r="B32">
        <f>IF(A32="","",COUNTIF(MAYO!$J$3:$J$1000,A32)+COUNTIF(MAYO!$K$3:$K$1000,A32))</f>
        <v/>
      </c>
      <c r="C32" t="inlineStr">
        <is>
          <t>Cuenta ALTO MANDO / REPRESENTA y OTRO</t>
        </is>
      </c>
    </row>
    <row r="33">
      <c r="A33">
        <f>IF(LISTADO!A32="","",LISTADO!A32)</f>
        <v/>
      </c>
      <c r="B33">
        <f>IF(A33="","",COUNTIF(MAYO!$J$3:$J$1000,A33)+COUNTIF(MAYO!$K$3:$K$1000,A33))</f>
        <v/>
      </c>
      <c r="C33" t="inlineStr">
        <is>
          <t>Cuenta ALTO MANDO / REPRESENTA y OTRO</t>
        </is>
      </c>
    </row>
    <row r="34">
      <c r="A34">
        <f>IF(LISTADO!A33="","",LISTADO!A33)</f>
        <v/>
      </c>
      <c r="B34">
        <f>IF(A34="","",COUNTIF(MAYO!$J$3:$J$1000,A34)+COUNTIF(MAYO!$K$3:$K$1000,A34))</f>
        <v/>
      </c>
      <c r="C34" t="inlineStr">
        <is>
          <t>Cuenta ALTO MANDO / REPRESENTA y OTRO</t>
        </is>
      </c>
    </row>
    <row r="35">
      <c r="A35">
        <f>IF(LISTADO!A34="","",LISTADO!A34)</f>
        <v/>
      </c>
      <c r="B35">
        <f>IF(A35="","",COUNTIF(MAYO!$J$3:$J$1000,A35)+COUNTIF(MAYO!$K$3:$K$1000,A35))</f>
        <v/>
      </c>
      <c r="C35" t="inlineStr">
        <is>
          <t>Cuenta ALTO MANDO / REPRESENTA y OTRO</t>
        </is>
      </c>
    </row>
    <row r="36">
      <c r="A36">
        <f>IF(LISTADO!A35="","",LISTADO!A35)</f>
        <v/>
      </c>
      <c r="B36">
        <f>IF(A36="","",COUNTIF(MAYO!$J$3:$J$1000,A36)+COUNTIF(MAYO!$K$3:$K$1000,A36))</f>
        <v/>
      </c>
      <c r="C36" t="inlineStr">
        <is>
          <t>Cuenta ALTO MANDO / REPRESENTA y OTRO</t>
        </is>
      </c>
    </row>
    <row r="37">
      <c r="A37">
        <f>IF(LISTADO!A36="","",LISTADO!A36)</f>
        <v/>
      </c>
      <c r="B37">
        <f>IF(A37="","",COUNTIF(MAYO!$J$3:$J$1000,A37)+COUNTIF(MAYO!$K$3:$K$1000,A37))</f>
        <v/>
      </c>
      <c r="C37" t="inlineStr">
        <is>
          <t>Cuenta ALTO MANDO / REPRESENTA y OTRO</t>
        </is>
      </c>
    </row>
    <row r="38">
      <c r="A38">
        <f>IF(LISTADO!A37="","",LISTADO!A37)</f>
        <v/>
      </c>
      <c r="B38">
        <f>IF(A38="","",COUNTIF(MAYO!$J$3:$J$1000,A38)+COUNTIF(MAYO!$K$3:$K$1000,A38))</f>
        <v/>
      </c>
      <c r="C38" t="inlineStr">
        <is>
          <t>Cuenta ALTO MANDO / REPRESENTA y OTRO</t>
        </is>
      </c>
    </row>
    <row r="39">
      <c r="A39">
        <f>IF(LISTADO!A38="","",LISTADO!A38)</f>
        <v/>
      </c>
      <c r="B39">
        <f>IF(A39="","",COUNTIF(MAYO!$J$3:$J$1000,A39)+COUNTIF(MAYO!$K$3:$K$1000,A39))</f>
        <v/>
      </c>
      <c r="C39" t="inlineStr">
        <is>
          <t>Cuenta ALTO MANDO / REPRESENTA y OTRO</t>
        </is>
      </c>
    </row>
    <row r="40">
      <c r="A40">
        <f>IF(LISTADO!A39="","",LISTADO!A39)</f>
        <v/>
      </c>
      <c r="B40">
        <f>IF(A40="","",COUNTIF(MAYO!$J$3:$J$1000,A40)+COUNTIF(MAYO!$K$3:$K$1000,A40))</f>
        <v/>
      </c>
      <c r="C40" t="inlineStr">
        <is>
          <t>Cuenta ALTO MANDO / REPRESENTA y OTRO</t>
        </is>
      </c>
    </row>
    <row r="41">
      <c r="A41">
        <f>IF(LISTADO!A40="","",LISTADO!A40)</f>
        <v/>
      </c>
      <c r="B41">
        <f>IF(A41="","",COUNTIF(MAYO!$J$3:$J$1000,A41)+COUNTIF(MAYO!$K$3:$K$1000,A41))</f>
        <v/>
      </c>
      <c r="C41" t="inlineStr">
        <is>
          <t>Cuenta ALTO MANDO / REPRESENTA y OTRO</t>
        </is>
      </c>
    </row>
    <row r="42">
      <c r="A42">
        <f>IF(LISTADO!A41="","",LISTADO!A41)</f>
        <v/>
      </c>
      <c r="B42">
        <f>IF(A42="","",COUNTIF(MAYO!$J$3:$J$1000,A42)+COUNTIF(MAYO!$K$3:$K$1000,A42))</f>
        <v/>
      </c>
      <c r="C42" t="inlineStr">
        <is>
          <t>Cuenta ALTO MANDO / REPRESENTA y OTRO</t>
        </is>
      </c>
    </row>
    <row r="43">
      <c r="A43">
        <f>IF(LISTADO!A42="","",LISTADO!A42)</f>
        <v/>
      </c>
      <c r="B43">
        <f>IF(A43="","",COUNTIF(MAYO!$J$3:$J$1000,A43)+COUNTIF(MAYO!$K$3:$K$1000,A43))</f>
        <v/>
      </c>
      <c r="C43" t="inlineStr">
        <is>
          <t>Cuenta ALTO MANDO / REPRESENTA y OTRO</t>
        </is>
      </c>
    </row>
    <row r="44">
      <c r="A44">
        <f>IF(LISTADO!A43="","",LISTADO!A43)</f>
        <v/>
      </c>
      <c r="B44">
        <f>IF(A44="","",COUNTIF(MAYO!$J$3:$J$1000,A44)+COUNTIF(MAYO!$K$3:$K$1000,A44))</f>
        <v/>
      </c>
      <c r="C44" t="inlineStr">
        <is>
          <t>Cuenta ALTO MANDO / REPRESENTA y OTRO</t>
        </is>
      </c>
    </row>
    <row r="45">
      <c r="A45">
        <f>IF(LISTADO!A44="","",LISTADO!A44)</f>
        <v/>
      </c>
      <c r="B45">
        <f>IF(A45="","",COUNTIF(MAYO!$J$3:$J$1000,A45)+COUNTIF(MAYO!$K$3:$K$1000,A45))</f>
        <v/>
      </c>
      <c r="C45" t="inlineStr">
        <is>
          <t>Cuenta ALTO MANDO / REPRESENTA y OTRO</t>
        </is>
      </c>
    </row>
    <row r="46">
      <c r="A46">
        <f>IF(LISTADO!A45="","",LISTADO!A45)</f>
        <v/>
      </c>
      <c r="B46">
        <f>IF(A46="","",COUNTIF(MAYO!$J$3:$J$1000,A46)+COUNTIF(MAYO!$K$3:$K$1000,A46))</f>
        <v/>
      </c>
      <c r="C46" t="inlineStr">
        <is>
          <t>Cuenta ALTO MANDO / REPRESENTA y OTRO</t>
        </is>
      </c>
    </row>
    <row r="47">
      <c r="A47">
        <f>IF(LISTADO!A46="","",LISTADO!A46)</f>
        <v/>
      </c>
      <c r="B47">
        <f>IF(A47="","",COUNTIF(MAYO!$J$3:$J$1000,A47)+COUNTIF(MAYO!$K$3:$K$1000,A47))</f>
        <v/>
      </c>
      <c r="C47" t="inlineStr">
        <is>
          <t>Cuenta ALTO MANDO / REPRESENTA y OTRO</t>
        </is>
      </c>
    </row>
    <row r="48">
      <c r="A48">
        <f>IF(LISTADO!A47="","",LISTADO!A47)</f>
        <v/>
      </c>
      <c r="B48">
        <f>IF(A48="","",COUNTIF(MAYO!$J$3:$J$1000,A48)+COUNTIF(MAYO!$K$3:$K$1000,A48))</f>
        <v/>
      </c>
      <c r="C48" t="inlineStr">
        <is>
          <t>Cuenta ALTO MANDO / REPRESENTA y OTRO</t>
        </is>
      </c>
    </row>
    <row r="49">
      <c r="A49">
        <f>IF(LISTADO!A48="","",LISTADO!A48)</f>
        <v/>
      </c>
      <c r="B49">
        <f>IF(A49="","",COUNTIF(MAYO!$J$3:$J$1000,A49)+COUNTIF(MAYO!$K$3:$K$1000,A49))</f>
        <v/>
      </c>
      <c r="C49" t="inlineStr">
        <is>
          <t>Cuenta ALTO MANDO / REPRESENTA y OTRO</t>
        </is>
      </c>
    </row>
    <row r="50">
      <c r="A50">
        <f>IF(LISTADO!A49="","",LISTADO!A49)</f>
        <v/>
      </c>
      <c r="B50">
        <f>IF(A50="","",COUNTIF(MAYO!$J$3:$J$1000,A50)+COUNTIF(MAYO!$K$3:$K$1000,A50))</f>
        <v/>
      </c>
      <c r="C50" t="inlineStr">
        <is>
          <t>Cuenta ALTO MANDO / REPRESENTA y OTRO</t>
        </is>
      </c>
    </row>
    <row r="51">
      <c r="A51">
        <f>IF(LISTADO!A50="","",LISTADO!A50)</f>
        <v/>
      </c>
      <c r="B51">
        <f>IF(A51="","",COUNTIF(MAYO!$J$3:$J$1000,A51)+COUNTIF(MAYO!$K$3:$K$1000,A51))</f>
        <v/>
      </c>
      <c r="C51" t="inlineStr">
        <is>
          <t>Cuenta ALTO MANDO / REPRESENTA y OTRO</t>
        </is>
      </c>
    </row>
    <row r="52">
      <c r="A52">
        <f>IF(LISTADO!A51="","",LISTADO!A51)</f>
        <v/>
      </c>
      <c r="B52">
        <f>IF(A52="","",COUNTIF(MAYO!$J$3:$J$1000,A52)+COUNTIF(MAYO!$K$3:$K$1000,A52))</f>
        <v/>
      </c>
      <c r="C52" t="inlineStr">
        <is>
          <t>Cuenta ALTO MANDO / REPRESENTA y OTRO</t>
        </is>
      </c>
    </row>
    <row r="53">
      <c r="A53">
        <f>IF(LISTADO!A52="","",LISTADO!A52)</f>
        <v/>
      </c>
      <c r="B53">
        <f>IF(A53="","",COUNTIF(MAYO!$J$3:$J$1000,A53)+COUNTIF(MAYO!$K$3:$K$1000,A53))</f>
        <v/>
      </c>
      <c r="C53" t="inlineStr">
        <is>
          <t>Cuenta ALTO MANDO / REPRESENTA y OTRO</t>
        </is>
      </c>
    </row>
    <row r="54">
      <c r="A54">
        <f>IF(LISTADO!A53="","",LISTADO!A53)</f>
        <v/>
      </c>
      <c r="B54">
        <f>IF(A54="","",COUNTIF(MAYO!$J$3:$J$1000,A54)+COUNTIF(MAYO!$K$3:$K$1000,A54))</f>
        <v/>
      </c>
      <c r="C54" t="inlineStr">
        <is>
          <t>Cuenta ALTO MANDO / REPRESENTA y OTRO</t>
        </is>
      </c>
    </row>
    <row r="55">
      <c r="A55">
        <f>IF(LISTADO!A54="","",LISTADO!A54)</f>
        <v/>
      </c>
      <c r="B55">
        <f>IF(A55="","",COUNTIF(MAYO!$J$3:$J$1000,A55)+COUNTIF(MAYO!$K$3:$K$1000,A55))</f>
        <v/>
      </c>
      <c r="C55" t="inlineStr">
        <is>
          <t>Cuenta ALTO MANDO / REPRESENTA y OTRO</t>
        </is>
      </c>
    </row>
    <row r="56">
      <c r="A56">
        <f>IF(LISTADO!A55="","",LISTADO!A55)</f>
        <v/>
      </c>
      <c r="B56">
        <f>IF(A56="","",COUNTIF(MAYO!$J$3:$J$1000,A56)+COUNTIF(MAYO!$K$3:$K$1000,A56))</f>
        <v/>
      </c>
      <c r="C56" t="inlineStr">
        <is>
          <t>Cuenta ALTO MANDO / REPRESENTA y OTRO</t>
        </is>
      </c>
    </row>
    <row r="57">
      <c r="A57">
        <f>IF(LISTADO!A56="","",LISTADO!A56)</f>
        <v/>
      </c>
      <c r="B57">
        <f>IF(A57="","",COUNTIF(MAYO!$J$3:$J$1000,A57)+COUNTIF(MAYO!$K$3:$K$1000,A57))</f>
        <v/>
      </c>
      <c r="C57" t="inlineStr">
        <is>
          <t>Cuenta ALTO MANDO / REPRESENTA y OTRO</t>
        </is>
      </c>
    </row>
    <row r="58">
      <c r="A58">
        <f>IF(LISTADO!A57="","",LISTADO!A57)</f>
        <v/>
      </c>
      <c r="B58">
        <f>IF(A58="","",COUNTIF(MAYO!$J$3:$J$1000,A58)+COUNTIF(MAYO!$K$3:$K$1000,A58))</f>
        <v/>
      </c>
      <c r="C58" t="inlineStr">
        <is>
          <t>Cuenta ALTO MANDO / REPRESENTA y OTRO</t>
        </is>
      </c>
    </row>
    <row r="59">
      <c r="A59">
        <f>IF(LISTADO!A58="","",LISTADO!A58)</f>
        <v/>
      </c>
      <c r="B59">
        <f>IF(A59="","",COUNTIF(MAYO!$J$3:$J$1000,A59)+COUNTIF(MAYO!$K$3:$K$1000,A59))</f>
        <v/>
      </c>
      <c r="C59" t="inlineStr">
        <is>
          <t>Cuenta ALTO MANDO / REPRESENTA y OTRO</t>
        </is>
      </c>
    </row>
    <row r="60">
      <c r="A60">
        <f>IF(LISTADO!A59="","",LISTADO!A59)</f>
        <v/>
      </c>
      <c r="B60">
        <f>IF(A60="","",COUNTIF(MAYO!$J$3:$J$1000,A60)+COUNTIF(MAYO!$K$3:$K$1000,A60))</f>
        <v/>
      </c>
      <c r="C60" t="inlineStr">
        <is>
          <t>Cuenta ALTO MANDO / REPRESENTA y OTRO</t>
        </is>
      </c>
    </row>
    <row r="61">
      <c r="A61">
        <f>IF(LISTADO!A60="","",LISTADO!A60)</f>
        <v/>
      </c>
      <c r="B61">
        <f>IF(A61="","",COUNTIF(MAYO!$J$3:$J$1000,A61)+COUNTIF(MAYO!$K$3:$K$1000,A61))</f>
        <v/>
      </c>
      <c r="C61" t="inlineStr">
        <is>
          <t>Cuenta ALTO MANDO / REPRESENTA y OTRO</t>
        </is>
      </c>
    </row>
    <row r="62">
      <c r="A62">
        <f>IF(LISTADO!A61="","",LISTADO!A61)</f>
        <v/>
      </c>
      <c r="B62">
        <f>IF(A62="","",COUNTIF(MAYO!$J$3:$J$1000,A62)+COUNTIF(MAYO!$K$3:$K$1000,A62))</f>
        <v/>
      </c>
      <c r="C62" t="inlineStr">
        <is>
          <t>Cuenta ALTO MANDO / REPRESENTA y OTRO</t>
        </is>
      </c>
    </row>
    <row r="63">
      <c r="A63">
        <f>IF(LISTADO!A62="","",LISTADO!A62)</f>
        <v/>
      </c>
      <c r="B63">
        <f>IF(A63="","",COUNTIF(MAYO!$J$3:$J$1000,A63)+COUNTIF(MAYO!$K$3:$K$1000,A63))</f>
        <v/>
      </c>
      <c r="C63" t="inlineStr">
        <is>
          <t>Cuenta ALTO MANDO / REPRESENTA y OTRO</t>
        </is>
      </c>
    </row>
    <row r="64">
      <c r="A64">
        <f>IF(LISTADO!A63="","",LISTADO!A63)</f>
        <v/>
      </c>
      <c r="B64">
        <f>IF(A64="","",COUNTIF(MAYO!$J$3:$J$1000,A64)+COUNTIF(MAYO!$K$3:$K$1000,A64))</f>
        <v/>
      </c>
      <c r="C64" t="inlineStr">
        <is>
          <t>Cuenta ALTO MANDO / REPRESENTA y OTRO</t>
        </is>
      </c>
    </row>
    <row r="65">
      <c r="A65">
        <f>IF(LISTADO!A64="","",LISTADO!A64)</f>
        <v/>
      </c>
      <c r="B65">
        <f>IF(A65="","",COUNTIF(MAYO!$J$3:$J$1000,A65)+COUNTIF(MAYO!$K$3:$K$1000,A65))</f>
        <v/>
      </c>
      <c r="C65" t="inlineStr">
        <is>
          <t>Cuenta ALTO MANDO / REPRESENTA y OTRO</t>
        </is>
      </c>
    </row>
    <row r="66">
      <c r="A66">
        <f>IF(LISTADO!A65="","",LISTADO!A65)</f>
        <v/>
      </c>
      <c r="B66">
        <f>IF(A66="","",COUNTIF(MAYO!$J$3:$J$1000,A66)+COUNTIF(MAYO!$K$3:$K$1000,A66))</f>
        <v/>
      </c>
      <c r="C66" t="inlineStr">
        <is>
          <t>Cuenta ALTO MANDO / REPRESENTA y OTRO</t>
        </is>
      </c>
    </row>
    <row r="67">
      <c r="A67">
        <f>IF(LISTADO!A66="","",LISTADO!A66)</f>
        <v/>
      </c>
      <c r="B67">
        <f>IF(A67="","",COUNTIF(MAYO!$J$3:$J$1000,A67)+COUNTIF(MAYO!$K$3:$K$1000,A67))</f>
        <v/>
      </c>
      <c r="C67" t="inlineStr">
        <is>
          <t>Cuenta ALTO MANDO / REPRESENTA y OTRO</t>
        </is>
      </c>
    </row>
    <row r="68">
      <c r="A68">
        <f>IF(LISTADO!A67="","",LISTADO!A67)</f>
        <v/>
      </c>
      <c r="B68">
        <f>IF(A68="","",COUNTIF(MAYO!$J$3:$J$1000,A68)+COUNTIF(MAYO!$K$3:$K$1000,A68))</f>
        <v/>
      </c>
      <c r="C68" t="inlineStr">
        <is>
          <t>Cuenta ALTO MANDO / REPRESENTA y OTRO</t>
        </is>
      </c>
    </row>
    <row r="69">
      <c r="A69">
        <f>IF(LISTADO!A68="","",LISTADO!A68)</f>
        <v/>
      </c>
      <c r="B69">
        <f>IF(A69="","",COUNTIF(MAYO!$J$3:$J$1000,A69)+COUNTIF(MAYO!$K$3:$K$1000,A69))</f>
        <v/>
      </c>
      <c r="C69" t="inlineStr">
        <is>
          <t>Cuenta ALTO MANDO / REPRESENTA y OTRO</t>
        </is>
      </c>
    </row>
    <row r="70">
      <c r="A70">
        <f>IF(LISTADO!A69="","",LISTADO!A69)</f>
        <v/>
      </c>
      <c r="B70">
        <f>IF(A70="","",COUNTIF(MAYO!$J$3:$J$1000,A70)+COUNTIF(MAYO!$K$3:$K$1000,A70))</f>
        <v/>
      </c>
      <c r="C70" t="inlineStr">
        <is>
          <t>Cuenta ALTO MANDO / REPRESENTA y OTRO</t>
        </is>
      </c>
    </row>
    <row r="71">
      <c r="A71">
        <f>IF(LISTADO!A70="","",LISTADO!A70)</f>
        <v/>
      </c>
      <c r="B71">
        <f>IF(A71="","",COUNTIF(MAYO!$J$3:$J$1000,A71)+COUNTIF(MAYO!$K$3:$K$1000,A71))</f>
        <v/>
      </c>
      <c r="C71" t="inlineStr">
        <is>
          <t>Cuenta ALTO MANDO / REPRESENTA y OTRO</t>
        </is>
      </c>
    </row>
    <row r="72">
      <c r="A72">
        <f>IF(LISTADO!A71="","",LISTADO!A71)</f>
        <v/>
      </c>
      <c r="B72">
        <f>IF(A72="","",COUNTIF(MAYO!$J$3:$J$1000,A72)+COUNTIF(MAYO!$K$3:$K$1000,A72))</f>
        <v/>
      </c>
      <c r="C72" t="inlineStr">
        <is>
          <t>Cuenta ALTO MANDO / REPRESENTA y OTRO</t>
        </is>
      </c>
    </row>
    <row r="73">
      <c r="A73">
        <f>IF(LISTADO!A72="","",LISTADO!A72)</f>
        <v/>
      </c>
      <c r="B73">
        <f>IF(A73="","",COUNTIF(MAYO!$J$3:$J$1000,A73)+COUNTIF(MAYO!$K$3:$K$1000,A73))</f>
        <v/>
      </c>
      <c r="C73" t="inlineStr">
        <is>
          <t>Cuenta ALTO MANDO / REPRESENTA y OTRO</t>
        </is>
      </c>
    </row>
    <row r="74">
      <c r="A74">
        <f>IF(LISTADO!A73="","",LISTADO!A73)</f>
        <v/>
      </c>
      <c r="B74">
        <f>IF(A74="","",COUNTIF(MAYO!$J$3:$J$1000,A74)+COUNTIF(MAYO!$K$3:$K$1000,A74))</f>
        <v/>
      </c>
      <c r="C74" t="inlineStr">
        <is>
          <t>Cuenta ALTO MANDO / REPRESENTA y OTRO</t>
        </is>
      </c>
    </row>
    <row r="75">
      <c r="A75">
        <f>IF(LISTADO!A74="","",LISTADO!A74)</f>
        <v/>
      </c>
      <c r="B75">
        <f>IF(A75="","",COUNTIF(MAYO!$J$3:$J$1000,A75)+COUNTIF(MAYO!$K$3:$K$1000,A75))</f>
        <v/>
      </c>
      <c r="C75" t="inlineStr">
        <is>
          <t>Cuenta ALTO MANDO / REPRESENTA y OTRO</t>
        </is>
      </c>
    </row>
    <row r="76">
      <c r="A76">
        <f>IF(LISTADO!A75="","",LISTADO!A75)</f>
        <v/>
      </c>
      <c r="B76">
        <f>IF(A76="","",COUNTIF(MAYO!$J$3:$J$1000,A76)+COUNTIF(MAYO!$K$3:$K$1000,A76))</f>
        <v/>
      </c>
      <c r="C76" t="inlineStr">
        <is>
          <t>Cuenta ALTO MANDO / REPRESENTA y OTRO</t>
        </is>
      </c>
    </row>
    <row r="77">
      <c r="A77">
        <f>IF(LISTADO!A76="","",LISTADO!A76)</f>
        <v/>
      </c>
      <c r="B77">
        <f>IF(A77="","",COUNTIF(MAYO!$J$3:$J$1000,A77)+COUNTIF(MAYO!$K$3:$K$1000,A77))</f>
        <v/>
      </c>
      <c r="C77" t="inlineStr">
        <is>
          <t>Cuenta ALTO MANDO / REPRESENTA y OTRO</t>
        </is>
      </c>
    </row>
    <row r="78">
      <c r="A78">
        <f>IF(LISTADO!A77="","",LISTADO!A77)</f>
        <v/>
      </c>
      <c r="B78">
        <f>IF(A78="","",COUNTIF(MAYO!$J$3:$J$1000,A78)+COUNTIF(MAYO!$K$3:$K$1000,A78))</f>
        <v/>
      </c>
      <c r="C78" t="inlineStr">
        <is>
          <t>Cuenta ALTO MANDO / REPRESENTA y OTRO</t>
        </is>
      </c>
    </row>
    <row r="79">
      <c r="A79">
        <f>IF(LISTADO!A78="","",LISTADO!A78)</f>
        <v/>
      </c>
      <c r="B79">
        <f>IF(A79="","",COUNTIF(MAYO!$J$3:$J$1000,A79)+COUNTIF(MAYO!$K$3:$K$1000,A79))</f>
        <v/>
      </c>
      <c r="C79" t="inlineStr">
        <is>
          <t>Cuenta ALTO MANDO / REPRESENTA y OTRO</t>
        </is>
      </c>
    </row>
    <row r="80">
      <c r="A80">
        <f>IF(LISTADO!A79="","",LISTADO!A79)</f>
        <v/>
      </c>
      <c r="B80">
        <f>IF(A80="","",COUNTIF(MAYO!$J$3:$J$1000,A80)+COUNTIF(MAYO!$K$3:$K$1000,A80))</f>
        <v/>
      </c>
      <c r="C80" t="inlineStr">
        <is>
          <t>Cuenta ALTO MANDO / REPRESENTA y OTRO</t>
        </is>
      </c>
    </row>
    <row r="81">
      <c r="A81">
        <f>IF(LISTADO!A80="","",LISTADO!A80)</f>
        <v/>
      </c>
      <c r="B81">
        <f>IF(A81="","",COUNTIF(MAYO!$J$3:$J$1000,A81)+COUNTIF(MAYO!$K$3:$K$1000,A81))</f>
        <v/>
      </c>
      <c r="C81" t="inlineStr">
        <is>
          <t>Cuenta ALTO MANDO / REPRESENTA y OTRO</t>
        </is>
      </c>
    </row>
    <row r="82">
      <c r="A82">
        <f>IF(LISTADO!A81="","",LISTADO!A81)</f>
        <v/>
      </c>
      <c r="B82">
        <f>IF(A82="","",COUNTIF(MAYO!$J$3:$J$1000,A82)+COUNTIF(MAYO!$K$3:$K$1000,A82))</f>
        <v/>
      </c>
      <c r="C82" t="inlineStr">
        <is>
          <t>Cuenta ALTO MANDO / REPRESENTA y OTRO</t>
        </is>
      </c>
    </row>
    <row r="83">
      <c r="A83">
        <f>IF(LISTADO!A82="","",LISTADO!A82)</f>
        <v/>
      </c>
      <c r="B83">
        <f>IF(A83="","",COUNTIF(MAYO!$J$3:$J$1000,A83)+COUNTIF(MAYO!$K$3:$K$1000,A83))</f>
        <v/>
      </c>
      <c r="C83" t="inlineStr">
        <is>
          <t>Cuenta ALTO MANDO / REPRESENTA y OTRO</t>
        </is>
      </c>
    </row>
    <row r="84">
      <c r="A84">
        <f>IF(LISTADO!A83="","",LISTADO!A83)</f>
        <v/>
      </c>
      <c r="B84">
        <f>IF(A84="","",COUNTIF(MAYO!$J$3:$J$1000,A84)+COUNTIF(MAYO!$K$3:$K$1000,A84))</f>
        <v/>
      </c>
      <c r="C84" t="inlineStr">
        <is>
          <t>Cuenta ALTO MANDO / REPRESENTA y OTRO</t>
        </is>
      </c>
    </row>
    <row r="85">
      <c r="A85">
        <f>IF(LISTADO!A84="","",LISTADO!A84)</f>
        <v/>
      </c>
      <c r="B85">
        <f>IF(A85="","",COUNTIF(MAYO!$J$3:$J$1000,A85)+COUNTIF(MAYO!$K$3:$K$1000,A85))</f>
        <v/>
      </c>
      <c r="C85" t="inlineStr">
        <is>
          <t>Cuenta ALTO MANDO / REPRESENTA y OTRO</t>
        </is>
      </c>
    </row>
    <row r="86">
      <c r="A86">
        <f>IF(LISTADO!A85="","",LISTADO!A85)</f>
        <v/>
      </c>
      <c r="B86">
        <f>IF(A86="","",COUNTIF(MAYO!$J$3:$J$1000,A86)+COUNTIF(MAYO!$K$3:$K$1000,A86))</f>
        <v/>
      </c>
      <c r="C86" t="inlineStr">
        <is>
          <t>Cuenta ALTO MANDO / REPRESENTA y OTRO</t>
        </is>
      </c>
    </row>
    <row r="87">
      <c r="A87">
        <f>IF(LISTADO!A86="","",LISTADO!A86)</f>
        <v/>
      </c>
      <c r="B87">
        <f>IF(A87="","",COUNTIF(MAYO!$J$3:$J$1000,A87)+COUNTIF(MAYO!$K$3:$K$1000,A87))</f>
        <v/>
      </c>
      <c r="C87" t="inlineStr">
        <is>
          <t>Cuenta ALTO MANDO / REPRESENTA y OTRO</t>
        </is>
      </c>
    </row>
    <row r="88">
      <c r="A88">
        <f>IF(LISTADO!A87="","",LISTADO!A87)</f>
        <v/>
      </c>
      <c r="B88">
        <f>IF(A88="","",COUNTIF(MAYO!$J$3:$J$1000,A88)+COUNTIF(MAYO!$K$3:$K$1000,A88))</f>
        <v/>
      </c>
      <c r="C88" t="inlineStr">
        <is>
          <t>Cuenta ALTO MANDO / REPRESENTA y OTRO</t>
        </is>
      </c>
    </row>
    <row r="89">
      <c r="A89">
        <f>IF(LISTADO!A88="","",LISTADO!A88)</f>
        <v/>
      </c>
      <c r="B89">
        <f>IF(A89="","",COUNTIF(MAYO!$J$3:$J$1000,A89)+COUNTIF(MAYO!$K$3:$K$1000,A89))</f>
        <v/>
      </c>
      <c r="C89" t="inlineStr">
        <is>
          <t>Cuenta ALTO MANDO / REPRESENTA y OTRO</t>
        </is>
      </c>
    </row>
    <row r="90">
      <c r="A90">
        <f>IF(LISTADO!A89="","",LISTADO!A89)</f>
        <v/>
      </c>
      <c r="B90">
        <f>IF(A90="","",COUNTIF(MAYO!$J$3:$J$1000,A90)+COUNTIF(MAYO!$K$3:$K$1000,A90))</f>
        <v/>
      </c>
      <c r="C90" t="inlineStr">
        <is>
          <t>Cuenta ALTO MANDO / REPRESENTA y OTRO</t>
        </is>
      </c>
    </row>
    <row r="91">
      <c r="A91">
        <f>IF(LISTADO!A90="","",LISTADO!A90)</f>
        <v/>
      </c>
      <c r="B91">
        <f>IF(A91="","",COUNTIF(MAYO!$J$3:$J$1000,A91)+COUNTIF(MAYO!$K$3:$K$1000,A91))</f>
        <v/>
      </c>
      <c r="C91" t="inlineStr">
        <is>
          <t>Cuenta ALTO MANDO / REPRESENTA y OTRO</t>
        </is>
      </c>
    </row>
    <row r="92">
      <c r="A92">
        <f>IF(LISTADO!A91="","",LISTADO!A91)</f>
        <v/>
      </c>
      <c r="B92">
        <f>IF(A92="","",COUNTIF(MAYO!$J$3:$J$1000,A92)+COUNTIF(MAYO!$K$3:$K$1000,A92))</f>
        <v/>
      </c>
      <c r="C92" t="inlineStr">
        <is>
          <t>Cuenta ALTO MANDO / REPRESENTA y OTRO</t>
        </is>
      </c>
    </row>
    <row r="93">
      <c r="A93">
        <f>IF(LISTADO!A92="","",LISTADO!A92)</f>
        <v/>
      </c>
      <c r="B93">
        <f>IF(A93="","",COUNTIF(MAYO!$J$3:$J$1000,A93)+COUNTIF(MAYO!$K$3:$K$1000,A93))</f>
        <v/>
      </c>
      <c r="C93" t="inlineStr">
        <is>
          <t>Cuenta ALTO MANDO / REPRESENTA y OTRO</t>
        </is>
      </c>
    </row>
    <row r="94">
      <c r="A94">
        <f>IF(LISTADO!A93="","",LISTADO!A93)</f>
        <v/>
      </c>
      <c r="B94">
        <f>IF(A94="","",COUNTIF(MAYO!$J$3:$J$1000,A94)+COUNTIF(MAYO!$K$3:$K$1000,A94))</f>
        <v/>
      </c>
      <c r="C94" t="inlineStr">
        <is>
          <t>Cuenta ALTO MANDO / REPRESENTA y OTRO</t>
        </is>
      </c>
    </row>
    <row r="95">
      <c r="A95">
        <f>IF(LISTADO!A94="","",LISTADO!A94)</f>
        <v/>
      </c>
      <c r="B95">
        <f>IF(A95="","",COUNTIF(MAYO!$J$3:$J$1000,A95)+COUNTIF(MAYO!$K$3:$K$1000,A95))</f>
        <v/>
      </c>
      <c r="C95" t="inlineStr">
        <is>
          <t>Cuenta ALTO MANDO / REPRESENTA y OTRO</t>
        </is>
      </c>
    </row>
    <row r="96">
      <c r="A96">
        <f>IF(LISTADO!A95="","",LISTADO!A95)</f>
        <v/>
      </c>
      <c r="B96">
        <f>IF(A96="","",COUNTIF(MAYO!$J$3:$J$1000,A96)+COUNTIF(MAYO!$K$3:$K$1000,A96))</f>
        <v/>
      </c>
      <c r="C96" t="inlineStr">
        <is>
          <t>Cuenta ALTO MANDO / REPRESENTA y OTRO</t>
        </is>
      </c>
    </row>
    <row r="97">
      <c r="A97">
        <f>IF(LISTADO!A96="","",LISTADO!A96)</f>
        <v/>
      </c>
      <c r="B97">
        <f>IF(A97="","",COUNTIF(MAYO!$J$3:$J$1000,A97)+COUNTIF(MAYO!$K$3:$K$1000,A97))</f>
        <v/>
      </c>
      <c r="C97" t="inlineStr">
        <is>
          <t>Cuenta ALTO MANDO / REPRESENTA y OTRO</t>
        </is>
      </c>
    </row>
    <row r="98">
      <c r="A98">
        <f>IF(LISTADO!A97="","",LISTADO!A97)</f>
        <v/>
      </c>
      <c r="B98">
        <f>IF(A98="","",COUNTIF(MAYO!$J$3:$J$1000,A98)+COUNTIF(MAYO!$K$3:$K$1000,A98))</f>
        <v/>
      </c>
      <c r="C98" t="inlineStr">
        <is>
          <t>Cuenta ALTO MANDO / REPRESENTA y OTRO</t>
        </is>
      </c>
    </row>
    <row r="99">
      <c r="A99">
        <f>IF(LISTADO!A98="","",LISTADO!A98)</f>
        <v/>
      </c>
      <c r="B99">
        <f>IF(A99="","",COUNTIF(MAYO!$J$3:$J$1000,A99)+COUNTIF(MAYO!$K$3:$K$1000,A99))</f>
        <v/>
      </c>
      <c r="C99" t="inlineStr">
        <is>
          <t>Cuenta ALTO MANDO / REPRESENTA y OTRO</t>
        </is>
      </c>
    </row>
    <row r="100">
      <c r="A100">
        <f>IF(LISTADO!A99="","",LISTADO!A99)</f>
        <v/>
      </c>
      <c r="B100">
        <f>IF(A100="","",COUNTIF(MAYO!$J$3:$J$1000,A100)+COUNTIF(MAYO!$K$3:$K$1000,A100))</f>
        <v/>
      </c>
      <c r="C100" t="inlineStr">
        <is>
          <t>Cuenta ALTO MANDO / REPRESENTA y OTRO</t>
        </is>
      </c>
    </row>
    <row r="101">
      <c r="A101">
        <f>IF(LISTADO!A100="","",LISTADO!A100)</f>
        <v/>
      </c>
      <c r="B101">
        <f>IF(A101="","",COUNTIF(MAYO!$J$3:$J$1000,A101)+COUNTIF(MAYO!$K$3:$K$1000,A101))</f>
        <v/>
      </c>
      <c r="C101" t="inlineStr">
        <is>
          <t>Cuenta ALTO MANDO / REPRESENTA y OTRO</t>
        </is>
      </c>
    </row>
    <row r="102">
      <c r="A102">
        <f>IF(LISTADO!A101="","",LISTADO!A101)</f>
        <v/>
      </c>
      <c r="B102">
        <f>IF(A102="","",COUNTIF(MAYO!$J$3:$J$1000,A102)+COUNTIF(MAYO!$K$3:$K$1000,A102))</f>
        <v/>
      </c>
      <c r="C102" t="inlineStr">
        <is>
          <t>Cuenta ALTO MANDO / REPRESENTA y OTRO</t>
        </is>
      </c>
    </row>
    <row r="103">
      <c r="A103">
        <f>IF(LISTADO!A102="","",LISTADO!A102)</f>
        <v/>
      </c>
      <c r="B103">
        <f>IF(A103="","",COUNTIF(MAYO!$J$3:$J$1000,A103)+COUNTIF(MAYO!$K$3:$K$1000,A103))</f>
        <v/>
      </c>
      <c r="C103" t="inlineStr">
        <is>
          <t>Cuenta ALTO MANDO / REPRESENTA y OTRO</t>
        </is>
      </c>
    </row>
    <row r="104">
      <c r="A104">
        <f>IF(LISTADO!A103="","",LISTADO!A103)</f>
        <v/>
      </c>
      <c r="B104">
        <f>IF(A104="","",COUNTIF(MAYO!$J$3:$J$1000,A104)+COUNTIF(MAYO!$K$3:$K$1000,A104))</f>
        <v/>
      </c>
      <c r="C104" t="inlineStr">
        <is>
          <t>Cuenta ALTO MANDO / REPRESENTA y OTRO</t>
        </is>
      </c>
    </row>
    <row r="105">
      <c r="A105">
        <f>IF(LISTADO!A104="","",LISTADO!A104)</f>
        <v/>
      </c>
      <c r="B105">
        <f>IF(A105="","",COUNTIF(MAYO!$J$3:$J$1000,A105)+COUNTIF(MAYO!$K$3:$K$1000,A105))</f>
        <v/>
      </c>
      <c r="C105" t="inlineStr">
        <is>
          <t>Cuenta ALTO MANDO / REPRESENTA y OTRO</t>
        </is>
      </c>
    </row>
    <row r="106">
      <c r="A106">
        <f>IF(LISTADO!A105="","",LISTADO!A105)</f>
        <v/>
      </c>
      <c r="B106">
        <f>IF(A106="","",COUNTIF(MAYO!$J$3:$J$1000,A106)+COUNTIF(MAYO!$K$3:$K$1000,A106))</f>
        <v/>
      </c>
      <c r="C106" t="inlineStr">
        <is>
          <t>Cuenta ALTO MANDO / REPRESENTA y OTRO</t>
        </is>
      </c>
    </row>
    <row r="107">
      <c r="A107">
        <f>IF(LISTADO!A106="","",LISTADO!A106)</f>
        <v/>
      </c>
      <c r="B107">
        <f>IF(A107="","",COUNTIF(MAYO!$J$3:$J$1000,A107)+COUNTIF(MAYO!$K$3:$K$1000,A107))</f>
        <v/>
      </c>
      <c r="C107" t="inlineStr">
        <is>
          <t>Cuenta ALTO MANDO / REPRESENTA y OTRO</t>
        </is>
      </c>
    </row>
    <row r="108">
      <c r="A108">
        <f>IF(LISTADO!A107="","",LISTADO!A107)</f>
        <v/>
      </c>
      <c r="B108">
        <f>IF(A108="","",COUNTIF(MAYO!$J$3:$J$1000,A108)+COUNTIF(MAYO!$K$3:$K$1000,A108))</f>
        <v/>
      </c>
      <c r="C108" t="inlineStr">
        <is>
          <t>Cuenta ALTO MANDO / REPRESENTA y OTRO</t>
        </is>
      </c>
    </row>
    <row r="109">
      <c r="A109">
        <f>IF(LISTADO!A108="","",LISTADO!A108)</f>
        <v/>
      </c>
      <c r="B109">
        <f>IF(A109="","",COUNTIF(MAYO!$J$3:$J$1000,A109)+COUNTIF(MAYO!$K$3:$K$1000,A109))</f>
        <v/>
      </c>
      <c r="C109" t="inlineStr">
        <is>
          <t>Cuenta ALTO MANDO / REPRESENTA y OTRO</t>
        </is>
      </c>
    </row>
    <row r="110">
      <c r="A110">
        <f>IF(LISTADO!A109="","",LISTADO!A109)</f>
        <v/>
      </c>
      <c r="B110">
        <f>IF(A110="","",COUNTIF(MAYO!$J$3:$J$1000,A110)+COUNTIF(MAYO!$K$3:$K$1000,A110))</f>
        <v/>
      </c>
      <c r="C110" t="inlineStr">
        <is>
          <t>Cuenta ALTO MANDO / REPRESENTA y OTRO</t>
        </is>
      </c>
    </row>
    <row r="111">
      <c r="A111">
        <f>IF(LISTADO!A110="","",LISTADO!A110)</f>
        <v/>
      </c>
      <c r="B111">
        <f>IF(A111="","",COUNTIF(MAYO!$J$3:$J$1000,A111)+COUNTIF(MAYO!$K$3:$K$1000,A111))</f>
        <v/>
      </c>
      <c r="C111" t="inlineStr">
        <is>
          <t>Cuenta ALTO MANDO / REPRESENTA y OTRO</t>
        </is>
      </c>
    </row>
    <row r="112">
      <c r="A112">
        <f>IF(LISTADO!A111="","",LISTADO!A111)</f>
        <v/>
      </c>
      <c r="B112">
        <f>IF(A112="","",COUNTIF(MAYO!$J$3:$J$1000,A112)+COUNTIF(MAYO!$K$3:$K$1000,A112))</f>
        <v/>
      </c>
      <c r="C112" t="inlineStr">
        <is>
          <t>Cuenta ALTO MANDO / REPRESENTA y OTRO</t>
        </is>
      </c>
    </row>
    <row r="113">
      <c r="A113">
        <f>IF(LISTADO!A112="","",LISTADO!A112)</f>
        <v/>
      </c>
      <c r="B113">
        <f>IF(A113="","",COUNTIF(MAYO!$J$3:$J$1000,A113)+COUNTIF(MAYO!$K$3:$K$1000,A113))</f>
        <v/>
      </c>
      <c r="C113" t="inlineStr">
        <is>
          <t>Cuenta ALTO MANDO / REPRESENTA y OTRO</t>
        </is>
      </c>
    </row>
    <row r="114">
      <c r="A114">
        <f>IF(LISTADO!A113="","",LISTADO!A113)</f>
        <v/>
      </c>
      <c r="B114">
        <f>IF(A114="","",COUNTIF(MAYO!$J$3:$J$1000,A114)+COUNTIF(MAYO!$K$3:$K$1000,A114))</f>
        <v/>
      </c>
      <c r="C114" t="inlineStr">
        <is>
          <t>Cuenta ALTO MANDO / REPRESENTA y OTRO</t>
        </is>
      </c>
    </row>
    <row r="115">
      <c r="A115">
        <f>IF(LISTADO!A114="","",LISTADO!A114)</f>
        <v/>
      </c>
      <c r="B115">
        <f>IF(A115="","",COUNTIF(MAYO!$J$3:$J$1000,A115)+COUNTIF(MAYO!$K$3:$K$1000,A115))</f>
        <v/>
      </c>
      <c r="C115" t="inlineStr">
        <is>
          <t>Cuenta ALTO MANDO / REPRESENTA y OTRO</t>
        </is>
      </c>
    </row>
    <row r="116">
      <c r="A116">
        <f>IF(LISTADO!A115="","",LISTADO!A115)</f>
        <v/>
      </c>
      <c r="B116">
        <f>IF(A116="","",COUNTIF(MAYO!$J$3:$J$1000,A116)+COUNTIF(MAYO!$K$3:$K$1000,A116))</f>
        <v/>
      </c>
      <c r="C116" t="inlineStr">
        <is>
          <t>Cuenta ALTO MANDO / REPRESENTA y OTRO</t>
        </is>
      </c>
    </row>
    <row r="117">
      <c r="A117">
        <f>IF(LISTADO!A116="","",LISTADO!A116)</f>
        <v/>
      </c>
      <c r="B117">
        <f>IF(A117="","",COUNTIF(MAYO!$J$3:$J$1000,A117)+COUNTIF(MAYO!$K$3:$K$1000,A117))</f>
        <v/>
      </c>
      <c r="C117" t="inlineStr">
        <is>
          <t>Cuenta ALTO MANDO / REPRESENTA y OTRO</t>
        </is>
      </c>
    </row>
    <row r="118">
      <c r="A118">
        <f>IF(LISTADO!A117="","",LISTADO!A117)</f>
        <v/>
      </c>
      <c r="B118">
        <f>IF(A118="","",COUNTIF(MAYO!$J$3:$J$1000,A118)+COUNTIF(MAYO!$K$3:$K$1000,A118))</f>
        <v/>
      </c>
      <c r="C118" t="inlineStr">
        <is>
          <t>Cuenta ALTO MANDO / REPRESENTA y OTRO</t>
        </is>
      </c>
    </row>
    <row r="119">
      <c r="A119">
        <f>IF(LISTADO!A118="","",LISTADO!A118)</f>
        <v/>
      </c>
      <c r="B119">
        <f>IF(A119="","",COUNTIF(MAYO!$J$3:$J$1000,A119)+COUNTIF(MAYO!$K$3:$K$1000,A119))</f>
        <v/>
      </c>
      <c r="C119" t="inlineStr">
        <is>
          <t>Cuenta ALTO MANDO / REPRESENTA y OTRO</t>
        </is>
      </c>
    </row>
    <row r="120">
      <c r="A120">
        <f>IF(LISTADO!A119="","",LISTADO!A119)</f>
        <v/>
      </c>
      <c r="B120">
        <f>IF(A120="","",COUNTIF(MAYO!$J$3:$J$1000,A120)+COUNTIF(MAYO!$K$3:$K$1000,A120))</f>
        <v/>
      </c>
      <c r="C120" t="inlineStr">
        <is>
          <t>Cuenta ALTO MANDO / REPRESENTA y OTRO</t>
        </is>
      </c>
    </row>
    <row r="121">
      <c r="A121">
        <f>IF(LISTADO!A120="","",LISTADO!A120)</f>
        <v/>
      </c>
      <c r="B121">
        <f>IF(A121="","",COUNTIF(MAYO!$J$3:$J$1000,A121)+COUNTIF(MAYO!$K$3:$K$1000,A121))</f>
        <v/>
      </c>
      <c r="C121" t="inlineStr">
        <is>
          <t>Cuenta ALTO MANDO / REPRESENTA y OTRO</t>
        </is>
      </c>
    </row>
    <row r="122">
      <c r="A122">
        <f>IF(LISTADO!A121="","",LISTADO!A121)</f>
        <v/>
      </c>
      <c r="B122">
        <f>IF(A122="","",COUNTIF(MAYO!$J$3:$J$1000,A122)+COUNTIF(MAYO!$K$3:$K$1000,A122))</f>
        <v/>
      </c>
      <c r="C122" t="inlineStr">
        <is>
          <t>Cuenta ALTO MANDO / REPRESENTA y OTRO</t>
        </is>
      </c>
    </row>
    <row r="123">
      <c r="A123">
        <f>IF(LISTADO!A122="","",LISTADO!A122)</f>
        <v/>
      </c>
      <c r="B123">
        <f>IF(A123="","",COUNTIF(MAYO!$J$3:$J$1000,A123)+COUNTIF(MAYO!$K$3:$K$1000,A123))</f>
        <v/>
      </c>
      <c r="C123" t="inlineStr">
        <is>
          <t>Cuenta ALTO MANDO / REPRESENTA y OTRO</t>
        </is>
      </c>
    </row>
    <row r="124">
      <c r="A124">
        <f>IF(LISTADO!A123="","",LISTADO!A123)</f>
        <v/>
      </c>
      <c r="B124">
        <f>IF(A124="","",COUNTIF(MAYO!$J$3:$J$1000,A124)+COUNTIF(MAYO!$K$3:$K$1000,A124))</f>
        <v/>
      </c>
      <c r="C124" t="inlineStr">
        <is>
          <t>Cuenta ALTO MANDO / REPRESENTA y OTRO</t>
        </is>
      </c>
    </row>
    <row r="125">
      <c r="A125">
        <f>IF(LISTADO!A124="","",LISTADO!A124)</f>
        <v/>
      </c>
      <c r="B125">
        <f>IF(A125="","",COUNTIF(MAYO!$J$3:$J$1000,A125)+COUNTIF(MAYO!$K$3:$K$1000,A125))</f>
        <v/>
      </c>
      <c r="C125" t="inlineStr">
        <is>
          <t>Cuenta ALTO MANDO / REPRESENTA y OTRO</t>
        </is>
      </c>
    </row>
    <row r="126">
      <c r="A126">
        <f>IF(LISTADO!A125="","",LISTADO!A125)</f>
        <v/>
      </c>
      <c r="B126">
        <f>IF(A126="","",COUNTIF(MAYO!$J$3:$J$1000,A126)+COUNTIF(MAYO!$K$3:$K$1000,A126))</f>
        <v/>
      </c>
      <c r="C126" t="inlineStr">
        <is>
          <t>Cuenta ALTO MANDO / REPRESENTA y OTRO</t>
        </is>
      </c>
    </row>
    <row r="127">
      <c r="A127">
        <f>IF(LISTADO!A126="","",LISTADO!A126)</f>
        <v/>
      </c>
      <c r="B127">
        <f>IF(A127="","",COUNTIF(MAYO!$J$3:$J$1000,A127)+COUNTIF(MAYO!$K$3:$K$1000,A127))</f>
        <v/>
      </c>
      <c r="C127" t="inlineStr">
        <is>
          <t>Cuenta ALTO MANDO / REPRESENTA y OTRO</t>
        </is>
      </c>
    </row>
    <row r="128">
      <c r="A128">
        <f>IF(LISTADO!A127="","",LISTADO!A127)</f>
        <v/>
      </c>
      <c r="B128">
        <f>IF(A128="","",COUNTIF(MAYO!$J$3:$J$1000,A128)+COUNTIF(MAYO!$K$3:$K$1000,A128))</f>
        <v/>
      </c>
      <c r="C128" t="inlineStr">
        <is>
          <t>Cuenta ALTO MANDO / REPRESENTA y OTRO</t>
        </is>
      </c>
    </row>
    <row r="129">
      <c r="A129">
        <f>IF(LISTADO!A128="","",LISTADO!A128)</f>
        <v/>
      </c>
      <c r="B129">
        <f>IF(A129="","",COUNTIF(MAYO!$J$3:$J$1000,A129)+COUNTIF(MAYO!$K$3:$K$1000,A129))</f>
        <v/>
      </c>
      <c r="C129" t="inlineStr">
        <is>
          <t>Cuenta ALTO MANDO / REPRESENTA y OTRO</t>
        </is>
      </c>
    </row>
    <row r="130">
      <c r="A130">
        <f>IF(LISTADO!A129="","",LISTADO!A129)</f>
        <v/>
      </c>
      <c r="B130">
        <f>IF(A130="","",COUNTIF(MAYO!$J$3:$J$1000,A130)+COUNTIF(MAYO!$K$3:$K$1000,A130))</f>
        <v/>
      </c>
      <c r="C130" t="inlineStr">
        <is>
          <t>Cuenta ALTO MANDO / REPRESENTA y OTRO</t>
        </is>
      </c>
    </row>
    <row r="131">
      <c r="A131">
        <f>IF(LISTADO!A130="","",LISTADO!A130)</f>
        <v/>
      </c>
      <c r="B131">
        <f>IF(A131="","",COUNTIF(MAYO!$J$3:$J$1000,A131)+COUNTIF(MAYO!$K$3:$K$1000,A131))</f>
        <v/>
      </c>
      <c r="C131" t="inlineStr">
        <is>
          <t>Cuenta ALTO MANDO / REPRESENTA y OTRO</t>
        </is>
      </c>
    </row>
    <row r="132">
      <c r="A132">
        <f>IF(LISTADO!A131="","",LISTADO!A131)</f>
        <v/>
      </c>
      <c r="B132">
        <f>IF(A132="","",COUNTIF(MAYO!$J$3:$J$1000,A132)+COUNTIF(MAYO!$K$3:$K$1000,A132))</f>
        <v/>
      </c>
      <c r="C132" t="inlineStr">
        <is>
          <t>Cuenta ALTO MANDO / REPRESENTA y OTRO</t>
        </is>
      </c>
    </row>
    <row r="133">
      <c r="A133">
        <f>IF(LISTADO!A132="","",LISTADO!A132)</f>
        <v/>
      </c>
      <c r="B133">
        <f>IF(A133="","",COUNTIF(MAYO!$J$3:$J$1000,A133)+COUNTIF(MAYO!$K$3:$K$1000,A133))</f>
        <v/>
      </c>
      <c r="C133" t="inlineStr">
        <is>
          <t>Cuenta ALTO MANDO / REPRESENTA y OTRO</t>
        </is>
      </c>
    </row>
    <row r="134">
      <c r="A134">
        <f>IF(LISTADO!A133="","",LISTADO!A133)</f>
        <v/>
      </c>
      <c r="B134">
        <f>IF(A134="","",COUNTIF(MAYO!$J$3:$J$1000,A134)+COUNTIF(MAYO!$K$3:$K$1000,A134))</f>
        <v/>
      </c>
      <c r="C134" t="inlineStr">
        <is>
          <t>Cuenta ALTO MANDO / REPRESENTA y OTRO</t>
        </is>
      </c>
    </row>
    <row r="135">
      <c r="A135">
        <f>IF(LISTADO!A134="","",LISTADO!A134)</f>
        <v/>
      </c>
      <c r="B135">
        <f>IF(A135="","",COUNTIF(MAYO!$J$3:$J$1000,A135)+COUNTIF(MAYO!$K$3:$K$1000,A135))</f>
        <v/>
      </c>
      <c r="C135" t="inlineStr">
        <is>
          <t>Cuenta ALTO MANDO / REPRESENTA y OTRO</t>
        </is>
      </c>
    </row>
    <row r="136">
      <c r="A136">
        <f>IF(LISTADO!A135="","",LISTADO!A135)</f>
        <v/>
      </c>
      <c r="B136">
        <f>IF(A136="","",COUNTIF(MAYO!$J$3:$J$1000,A136)+COUNTIF(MAYO!$K$3:$K$1000,A136))</f>
        <v/>
      </c>
      <c r="C136" t="inlineStr">
        <is>
          <t>Cuenta ALTO MANDO / REPRESENTA y OTRO</t>
        </is>
      </c>
    </row>
    <row r="137">
      <c r="A137">
        <f>IF(LISTADO!A136="","",LISTADO!A136)</f>
        <v/>
      </c>
      <c r="B137">
        <f>IF(A137="","",COUNTIF(MAYO!$J$3:$J$1000,A137)+COUNTIF(MAYO!$K$3:$K$1000,A137))</f>
        <v/>
      </c>
      <c r="C137" t="inlineStr">
        <is>
          <t>Cuenta ALTO MANDO / REPRESENTA y OTRO</t>
        </is>
      </c>
    </row>
    <row r="138">
      <c r="A138">
        <f>IF(LISTADO!A137="","",LISTADO!A137)</f>
        <v/>
      </c>
      <c r="B138">
        <f>IF(A138="","",COUNTIF(MAYO!$J$3:$J$1000,A138)+COUNTIF(MAYO!$K$3:$K$1000,A138))</f>
        <v/>
      </c>
      <c r="C138" t="inlineStr">
        <is>
          <t>Cuenta ALTO MANDO / REPRESENTA y OTRO</t>
        </is>
      </c>
    </row>
    <row r="139">
      <c r="A139">
        <f>IF(LISTADO!A138="","",LISTADO!A138)</f>
        <v/>
      </c>
      <c r="B139">
        <f>IF(A139="","",COUNTIF(MAYO!$J$3:$J$1000,A139)+COUNTIF(MAYO!$K$3:$K$1000,A139))</f>
        <v/>
      </c>
      <c r="C139" t="inlineStr">
        <is>
          <t>Cuenta ALTO MANDO / REPRESENTA y OTRO</t>
        </is>
      </c>
    </row>
    <row r="140">
      <c r="A140">
        <f>IF(LISTADO!A139="","",LISTADO!A139)</f>
        <v/>
      </c>
      <c r="B140">
        <f>IF(A140="","",COUNTIF(MAYO!$J$3:$J$1000,A140)+COUNTIF(MAYO!$K$3:$K$1000,A140))</f>
        <v/>
      </c>
      <c r="C140" t="inlineStr">
        <is>
          <t>Cuenta ALTO MANDO / REPRESENTA y OTRO</t>
        </is>
      </c>
    </row>
    <row r="141">
      <c r="A141">
        <f>IF(LISTADO!A140="","",LISTADO!A140)</f>
        <v/>
      </c>
      <c r="B141">
        <f>IF(A141="","",COUNTIF(MAYO!$J$3:$J$1000,A141)+COUNTIF(MAYO!$K$3:$K$1000,A141))</f>
        <v/>
      </c>
      <c r="C141" t="inlineStr">
        <is>
          <t>Cuenta ALTO MANDO / REPRESENTA y OTRO</t>
        </is>
      </c>
    </row>
    <row r="142">
      <c r="A142">
        <f>IF(LISTADO!A141="","",LISTADO!A141)</f>
        <v/>
      </c>
      <c r="B142">
        <f>IF(A142="","",COUNTIF(MAYO!$J$3:$J$1000,A142)+COUNTIF(MAYO!$K$3:$K$1000,A142))</f>
        <v/>
      </c>
      <c r="C142" t="inlineStr">
        <is>
          <t>Cuenta ALTO MANDO / REPRESENTA y OTRO</t>
        </is>
      </c>
    </row>
    <row r="143">
      <c r="A143">
        <f>IF(LISTADO!A142="","",LISTADO!A142)</f>
        <v/>
      </c>
      <c r="B143">
        <f>IF(A143="","",COUNTIF(MAYO!$J$3:$J$1000,A143)+COUNTIF(MAYO!$K$3:$K$1000,A143))</f>
        <v/>
      </c>
      <c r="C143" t="inlineStr">
        <is>
          <t>Cuenta ALTO MANDO / REPRESENTA y OTRO</t>
        </is>
      </c>
    </row>
    <row r="144">
      <c r="A144">
        <f>IF(LISTADO!A143="","",LISTADO!A143)</f>
        <v/>
      </c>
      <c r="B144">
        <f>IF(A144="","",COUNTIF(MAYO!$J$3:$J$1000,A144)+COUNTIF(MAYO!$K$3:$K$1000,A144))</f>
        <v/>
      </c>
      <c r="C144" t="inlineStr">
        <is>
          <t>Cuenta ALTO MANDO / REPRESENTA y OTRO</t>
        </is>
      </c>
    </row>
    <row r="145">
      <c r="A145">
        <f>IF(LISTADO!A144="","",LISTADO!A144)</f>
        <v/>
      </c>
      <c r="B145">
        <f>IF(A145="","",COUNTIF(MAYO!$J$3:$J$1000,A145)+COUNTIF(MAYO!$K$3:$K$1000,A145))</f>
        <v/>
      </c>
      <c r="C145" t="inlineStr">
        <is>
          <t>Cuenta ALTO MANDO / REPRESENTA y OTRO</t>
        </is>
      </c>
    </row>
    <row r="146">
      <c r="A146">
        <f>IF(LISTADO!A145="","",LISTADO!A145)</f>
        <v/>
      </c>
      <c r="B146">
        <f>IF(A146="","",COUNTIF(MAYO!$J$3:$J$1000,A146)+COUNTIF(MAYO!$K$3:$K$1000,A146))</f>
        <v/>
      </c>
      <c r="C146" t="inlineStr">
        <is>
          <t>Cuenta ALTO MANDO / REPRESENTA y OTRO</t>
        </is>
      </c>
    </row>
    <row r="147">
      <c r="A147">
        <f>IF(LISTADO!A146="","",LISTADO!A146)</f>
        <v/>
      </c>
      <c r="B147">
        <f>IF(A147="","",COUNTIF(MAYO!$J$3:$J$1000,A147)+COUNTIF(MAYO!$K$3:$K$1000,A147))</f>
        <v/>
      </c>
      <c r="C147" t="inlineStr">
        <is>
          <t>Cuenta ALTO MANDO / REPRESENTA y OTRO</t>
        </is>
      </c>
    </row>
    <row r="148">
      <c r="A148">
        <f>IF(LISTADO!A147="","",LISTADO!A147)</f>
        <v/>
      </c>
      <c r="B148">
        <f>IF(A148="","",COUNTIF(MAYO!$J$3:$J$1000,A148)+COUNTIF(MAYO!$K$3:$K$1000,A148))</f>
        <v/>
      </c>
      <c r="C148" t="inlineStr">
        <is>
          <t>Cuenta ALTO MANDO / REPRESENTA y OTRO</t>
        </is>
      </c>
    </row>
    <row r="149">
      <c r="A149">
        <f>IF(LISTADO!A148="","",LISTADO!A148)</f>
        <v/>
      </c>
      <c r="B149">
        <f>IF(A149="","",COUNTIF(MAYO!$J$3:$J$1000,A149)+COUNTIF(MAYO!$K$3:$K$1000,A149))</f>
        <v/>
      </c>
      <c r="C149" t="inlineStr">
        <is>
          <t>Cuenta ALTO MANDO / REPRESENTA y OTRO</t>
        </is>
      </c>
    </row>
    <row r="150">
      <c r="A150">
        <f>IF(LISTADO!A149="","",LISTADO!A149)</f>
        <v/>
      </c>
      <c r="B150">
        <f>IF(A150="","",COUNTIF(MAYO!$J$3:$J$1000,A150)+COUNTIF(MAYO!$K$3:$K$1000,A150))</f>
        <v/>
      </c>
      <c r="C150" t="inlineStr">
        <is>
          <t>Cuenta ALTO MANDO / REPRESENTA y OTRO</t>
        </is>
      </c>
    </row>
    <row r="151">
      <c r="A151">
        <f>IF(LISTADO!A150="","",LISTADO!A150)</f>
        <v/>
      </c>
      <c r="B151">
        <f>IF(A151="","",COUNTIF(MAYO!$J$3:$J$1000,A151)+COUNTIF(MAYO!$K$3:$K$1000,A151))</f>
        <v/>
      </c>
      <c r="C151" t="inlineStr">
        <is>
          <t>Cuenta ALTO MANDO / REPRESENTA y OTRO</t>
        </is>
      </c>
    </row>
    <row r="152">
      <c r="A152">
        <f>IF(LISTADO!A151="","",LISTADO!A151)</f>
        <v/>
      </c>
      <c r="B152">
        <f>IF(A152="","",COUNTIF(MAYO!$J$3:$J$1000,A152)+COUNTIF(MAYO!$K$3:$K$1000,A152))</f>
        <v/>
      </c>
      <c r="C152" t="inlineStr">
        <is>
          <t>Cuenta ALTO MANDO / REPRESENTA y OTRO</t>
        </is>
      </c>
    </row>
    <row r="153">
      <c r="A153">
        <f>IF(LISTADO!A152="","",LISTADO!A152)</f>
        <v/>
      </c>
      <c r="B153">
        <f>IF(A153="","",COUNTIF(MAYO!$J$3:$J$1000,A153)+COUNTIF(MAYO!$K$3:$K$1000,A153))</f>
        <v/>
      </c>
      <c r="C153" t="inlineStr">
        <is>
          <t>Cuenta ALTO MANDO / REPRESENTA y OTRO</t>
        </is>
      </c>
    </row>
    <row r="154">
      <c r="A154">
        <f>IF(LISTADO!A153="","",LISTADO!A153)</f>
        <v/>
      </c>
      <c r="B154">
        <f>IF(A154="","",COUNTIF(MAYO!$J$3:$J$1000,A154)+COUNTIF(MAYO!$K$3:$K$1000,A154))</f>
        <v/>
      </c>
      <c r="C154" t="inlineStr">
        <is>
          <t>Cuenta ALTO MANDO / REPRESENTA y OTRO</t>
        </is>
      </c>
    </row>
    <row r="155">
      <c r="A155">
        <f>IF(LISTADO!A154="","",LISTADO!A154)</f>
        <v/>
      </c>
      <c r="B155">
        <f>IF(A155="","",COUNTIF(MAYO!$J$3:$J$1000,A155)+COUNTIF(MAYO!$K$3:$K$1000,A155))</f>
        <v/>
      </c>
      <c r="C155" t="inlineStr">
        <is>
          <t>Cuenta ALTO MANDO / REPRESENTA y OTRO</t>
        </is>
      </c>
    </row>
    <row r="156">
      <c r="A156">
        <f>IF(LISTADO!A155="","",LISTADO!A155)</f>
        <v/>
      </c>
      <c r="B156">
        <f>IF(A156="","",COUNTIF(MAYO!$J$3:$J$1000,A156)+COUNTIF(MAYO!$K$3:$K$1000,A156))</f>
        <v/>
      </c>
      <c r="C156" t="inlineStr">
        <is>
          <t>Cuenta ALTO MANDO / REPRESENTA y OTRO</t>
        </is>
      </c>
    </row>
    <row r="157">
      <c r="A157">
        <f>IF(LISTADO!A156="","",LISTADO!A156)</f>
        <v/>
      </c>
      <c r="B157">
        <f>IF(A157="","",COUNTIF(MAYO!$J$3:$J$1000,A157)+COUNTIF(MAYO!$K$3:$K$1000,A157))</f>
        <v/>
      </c>
      <c r="C157" t="inlineStr">
        <is>
          <t>Cuenta ALTO MANDO / REPRESENTA y OTRO</t>
        </is>
      </c>
    </row>
    <row r="158">
      <c r="A158">
        <f>IF(LISTADO!A157="","",LISTADO!A157)</f>
        <v/>
      </c>
      <c r="B158">
        <f>IF(A158="","",COUNTIF(MAYO!$J$3:$J$1000,A158)+COUNTIF(MAYO!$K$3:$K$1000,A158))</f>
        <v/>
      </c>
      <c r="C158" t="inlineStr">
        <is>
          <t>Cuenta ALTO MANDO / REPRESENTA y OTRO</t>
        </is>
      </c>
    </row>
    <row r="159">
      <c r="A159">
        <f>IF(LISTADO!A158="","",LISTADO!A158)</f>
        <v/>
      </c>
      <c r="B159">
        <f>IF(A159="","",COUNTIF(MAYO!$J$3:$J$1000,A159)+COUNTIF(MAYO!$K$3:$K$1000,A159))</f>
        <v/>
      </c>
      <c r="C159" t="inlineStr">
        <is>
          <t>Cuenta ALTO MANDO / REPRESENTA y OTRO</t>
        </is>
      </c>
    </row>
    <row r="160">
      <c r="A160">
        <f>IF(LISTADO!A159="","",LISTADO!A159)</f>
        <v/>
      </c>
      <c r="B160">
        <f>IF(A160="","",COUNTIF(MAYO!$J$3:$J$1000,A160)+COUNTIF(MAYO!$K$3:$K$1000,A160))</f>
        <v/>
      </c>
      <c r="C160" t="inlineStr">
        <is>
          <t>Cuenta ALTO MANDO / REPRESENTA y OTRO</t>
        </is>
      </c>
    </row>
    <row r="161">
      <c r="A161">
        <f>IF(LISTADO!A160="","",LISTADO!A160)</f>
        <v/>
      </c>
      <c r="B161">
        <f>IF(A161="","",COUNTIF(MAYO!$J$3:$J$1000,A161)+COUNTIF(MAYO!$K$3:$K$1000,A161))</f>
        <v/>
      </c>
      <c r="C161" t="inlineStr">
        <is>
          <t>Cuenta ALTO MANDO / REPRESENTA y OTRO</t>
        </is>
      </c>
    </row>
    <row r="162">
      <c r="A162">
        <f>IF(LISTADO!A161="","",LISTADO!A161)</f>
        <v/>
      </c>
      <c r="B162">
        <f>IF(A162="","",COUNTIF(MAYO!$J$3:$J$1000,A162)+COUNTIF(MAYO!$K$3:$K$1000,A162))</f>
        <v/>
      </c>
      <c r="C162" t="inlineStr">
        <is>
          <t>Cuenta ALTO MANDO / REPRESENTA y OTRO</t>
        </is>
      </c>
    </row>
    <row r="163">
      <c r="A163">
        <f>IF(LISTADO!A162="","",LISTADO!A162)</f>
        <v/>
      </c>
      <c r="B163">
        <f>IF(A163="","",COUNTIF(MAYO!$J$3:$J$1000,A163)+COUNTIF(MAYO!$K$3:$K$1000,A163))</f>
        <v/>
      </c>
      <c r="C163" t="inlineStr">
        <is>
          <t>Cuenta ALTO MANDO / REPRESENTA y OTRO</t>
        </is>
      </c>
    </row>
    <row r="164">
      <c r="A164">
        <f>IF(LISTADO!A163="","",LISTADO!A163)</f>
        <v/>
      </c>
      <c r="B164">
        <f>IF(A164="","",COUNTIF(MAYO!$J$3:$J$1000,A164)+COUNTIF(MAYO!$K$3:$K$1000,A164))</f>
        <v/>
      </c>
      <c r="C164" t="inlineStr">
        <is>
          <t>Cuenta ALTO MANDO / REPRESENTA y OTRO</t>
        </is>
      </c>
    </row>
    <row r="165">
      <c r="A165">
        <f>IF(LISTADO!A164="","",LISTADO!A164)</f>
        <v/>
      </c>
      <c r="B165">
        <f>IF(A165="","",COUNTIF(MAYO!$J$3:$J$1000,A165)+COUNTIF(MAYO!$K$3:$K$1000,A165))</f>
        <v/>
      </c>
      <c r="C165" t="inlineStr">
        <is>
          <t>Cuenta ALTO MANDO / REPRESENTA y OTRO</t>
        </is>
      </c>
    </row>
    <row r="166">
      <c r="A166">
        <f>IF(LISTADO!A165="","",LISTADO!A165)</f>
        <v/>
      </c>
      <c r="B166">
        <f>IF(A166="","",COUNTIF(MAYO!$J$3:$J$1000,A166)+COUNTIF(MAYO!$K$3:$K$1000,A166))</f>
        <v/>
      </c>
      <c r="C166" t="inlineStr">
        <is>
          <t>Cuenta ALTO MANDO / REPRESENTA y OTRO</t>
        </is>
      </c>
    </row>
    <row r="167">
      <c r="A167">
        <f>IF(LISTADO!A166="","",LISTADO!A166)</f>
        <v/>
      </c>
      <c r="B167">
        <f>IF(A167="","",COUNTIF(MAYO!$J$3:$J$1000,A167)+COUNTIF(MAYO!$K$3:$K$1000,A167))</f>
        <v/>
      </c>
      <c r="C167" t="inlineStr">
        <is>
          <t>Cuenta ALTO MANDO / REPRESENTA y OTRO</t>
        </is>
      </c>
    </row>
    <row r="168">
      <c r="A168">
        <f>IF(LISTADO!A167="","",LISTADO!A167)</f>
        <v/>
      </c>
      <c r="B168">
        <f>IF(A168="","",COUNTIF(MAYO!$J$3:$J$1000,A168)+COUNTIF(MAYO!$K$3:$K$1000,A168))</f>
        <v/>
      </c>
      <c r="C168" t="inlineStr">
        <is>
          <t>Cuenta ALTO MANDO / REPRESENTA y OTRO</t>
        </is>
      </c>
    </row>
    <row r="169">
      <c r="A169">
        <f>IF(LISTADO!A168="","",LISTADO!A168)</f>
        <v/>
      </c>
      <c r="B169">
        <f>IF(A169="","",COUNTIF(MAYO!$J$3:$J$1000,A169)+COUNTIF(MAYO!$K$3:$K$1000,A169))</f>
        <v/>
      </c>
      <c r="C169" t="inlineStr">
        <is>
          <t>Cuenta ALTO MANDO / REPRESENTA y OTRO</t>
        </is>
      </c>
    </row>
    <row r="170">
      <c r="A170">
        <f>IF(LISTADO!A169="","",LISTADO!A169)</f>
        <v/>
      </c>
      <c r="B170">
        <f>IF(A170="","",COUNTIF(MAYO!$J$3:$J$1000,A170)+COUNTIF(MAYO!$K$3:$K$1000,A170))</f>
        <v/>
      </c>
      <c r="C170" t="inlineStr">
        <is>
          <t>Cuenta ALTO MANDO / REPRESENTA y OTRO</t>
        </is>
      </c>
    </row>
    <row r="171">
      <c r="A171">
        <f>IF(LISTADO!A170="","",LISTADO!A170)</f>
        <v/>
      </c>
      <c r="B171">
        <f>IF(A171="","",COUNTIF(MAYO!$J$3:$J$1000,A171)+COUNTIF(MAYO!$K$3:$K$1000,A171))</f>
        <v/>
      </c>
      <c r="C171" t="inlineStr">
        <is>
          <t>Cuenta ALTO MANDO / REPRESENTA y OTRO</t>
        </is>
      </c>
    </row>
    <row r="172">
      <c r="A172">
        <f>IF(LISTADO!A171="","",LISTADO!A171)</f>
        <v/>
      </c>
      <c r="B172">
        <f>IF(A172="","",COUNTIF(MAYO!$J$3:$J$1000,A172)+COUNTIF(MAYO!$K$3:$K$1000,A172))</f>
        <v/>
      </c>
      <c r="C172" t="inlineStr">
        <is>
          <t>Cuenta ALTO MANDO / REPRESENTA y OTRO</t>
        </is>
      </c>
    </row>
    <row r="173">
      <c r="A173">
        <f>IF(LISTADO!A172="","",LISTADO!A172)</f>
        <v/>
      </c>
      <c r="B173">
        <f>IF(A173="","",COUNTIF(MAYO!$J$3:$J$1000,A173)+COUNTIF(MAYO!$K$3:$K$1000,A173))</f>
        <v/>
      </c>
      <c r="C173" t="inlineStr">
        <is>
          <t>Cuenta ALTO MANDO / REPRESENTA y OTRO</t>
        </is>
      </c>
    </row>
    <row r="174">
      <c r="A174">
        <f>IF(LISTADO!A173="","",LISTADO!A173)</f>
        <v/>
      </c>
      <c r="B174">
        <f>IF(A174="","",COUNTIF(MAYO!$J$3:$J$1000,A174)+COUNTIF(MAYO!$K$3:$K$1000,A174))</f>
        <v/>
      </c>
      <c r="C174" t="inlineStr">
        <is>
          <t>Cuenta ALTO MANDO / REPRESENTA y OTRO</t>
        </is>
      </c>
    </row>
    <row r="175">
      <c r="A175">
        <f>IF(LISTADO!A174="","",LISTADO!A174)</f>
        <v/>
      </c>
      <c r="B175">
        <f>IF(A175="","",COUNTIF(MAYO!$J$3:$J$1000,A175)+COUNTIF(MAYO!$K$3:$K$1000,A175))</f>
        <v/>
      </c>
      <c r="C175" t="inlineStr">
        <is>
          <t>Cuenta ALTO MANDO / REPRESENTA y OTRO</t>
        </is>
      </c>
    </row>
    <row r="176">
      <c r="A176">
        <f>IF(LISTADO!A175="","",LISTADO!A175)</f>
        <v/>
      </c>
      <c r="B176">
        <f>IF(A176="","",COUNTIF(MAYO!$J$3:$J$1000,A176)+COUNTIF(MAYO!$K$3:$K$1000,A176))</f>
        <v/>
      </c>
      <c r="C176" t="inlineStr">
        <is>
          <t>Cuenta ALTO MANDO / REPRESENTA y OTRO</t>
        </is>
      </c>
    </row>
    <row r="177">
      <c r="A177">
        <f>IF(LISTADO!A176="","",LISTADO!A176)</f>
        <v/>
      </c>
      <c r="B177">
        <f>IF(A177="","",COUNTIF(MAYO!$J$3:$J$1000,A177)+COUNTIF(MAYO!$K$3:$K$1000,A177))</f>
        <v/>
      </c>
      <c r="C177" t="inlineStr">
        <is>
          <t>Cuenta ALTO MANDO / REPRESENTA y OTRO</t>
        </is>
      </c>
    </row>
    <row r="178">
      <c r="A178">
        <f>IF(LISTADO!A177="","",LISTADO!A177)</f>
        <v/>
      </c>
      <c r="B178">
        <f>IF(A178="","",COUNTIF(MAYO!$J$3:$J$1000,A178)+COUNTIF(MAYO!$K$3:$K$1000,A178))</f>
        <v/>
      </c>
      <c r="C178" t="inlineStr">
        <is>
          <t>Cuenta ALTO MANDO / REPRESENTA y OTRO</t>
        </is>
      </c>
    </row>
    <row r="179">
      <c r="A179">
        <f>IF(LISTADO!A178="","",LISTADO!A178)</f>
        <v/>
      </c>
      <c r="B179">
        <f>IF(A179="","",COUNTIF(MAYO!$J$3:$J$1000,A179)+COUNTIF(MAYO!$K$3:$K$1000,A179))</f>
        <v/>
      </c>
      <c r="C179" t="inlineStr">
        <is>
          <t>Cuenta ALTO MANDO / REPRESENTA y OTRO</t>
        </is>
      </c>
    </row>
    <row r="180">
      <c r="A180">
        <f>IF(LISTADO!A179="","",LISTADO!A179)</f>
        <v/>
      </c>
      <c r="B180">
        <f>IF(A180="","",COUNTIF(MAYO!$J$3:$J$1000,A180)+COUNTIF(MAYO!$K$3:$K$1000,A180))</f>
        <v/>
      </c>
      <c r="C180" t="inlineStr">
        <is>
          <t>Cuenta ALTO MANDO / REPRESENTA y OTRO</t>
        </is>
      </c>
    </row>
    <row r="181">
      <c r="A181">
        <f>IF(LISTADO!A180="","",LISTADO!A180)</f>
        <v/>
      </c>
      <c r="B181">
        <f>IF(A181="","",COUNTIF(MAYO!$J$3:$J$1000,A181)+COUNTIF(MAYO!$K$3:$K$1000,A181))</f>
        <v/>
      </c>
      <c r="C181" t="inlineStr">
        <is>
          <t>Cuenta ALTO MANDO / REPRESENTA y OTRO</t>
        </is>
      </c>
    </row>
    <row r="182">
      <c r="A182">
        <f>IF(LISTADO!A181="","",LISTADO!A181)</f>
        <v/>
      </c>
      <c r="B182">
        <f>IF(A182="","",COUNTIF(MAYO!$J$3:$J$1000,A182)+COUNTIF(MAYO!$K$3:$K$1000,A182))</f>
        <v/>
      </c>
      <c r="C182" t="inlineStr">
        <is>
          <t>Cuenta ALTO MANDO / REPRESENTA y OTRO</t>
        </is>
      </c>
    </row>
    <row r="183">
      <c r="A183">
        <f>IF(LISTADO!A182="","",LISTADO!A182)</f>
        <v/>
      </c>
      <c r="B183">
        <f>IF(A183="","",COUNTIF(MAYO!$J$3:$J$1000,A183)+COUNTIF(MAYO!$K$3:$K$1000,A183))</f>
        <v/>
      </c>
      <c r="C183" t="inlineStr">
        <is>
          <t>Cuenta ALTO MANDO / REPRESENTA y OTRO</t>
        </is>
      </c>
    </row>
    <row r="184">
      <c r="A184">
        <f>IF(LISTADO!A183="","",LISTADO!A183)</f>
        <v/>
      </c>
      <c r="B184">
        <f>IF(A184="","",COUNTIF(MAYO!$J$3:$J$1000,A184)+COUNTIF(MAYO!$K$3:$K$1000,A184))</f>
        <v/>
      </c>
      <c r="C184" t="inlineStr">
        <is>
          <t>Cuenta ALTO MANDO / REPRESENTA y OTRO</t>
        </is>
      </c>
    </row>
    <row r="185">
      <c r="A185">
        <f>IF(LISTADO!A184="","",LISTADO!A184)</f>
        <v/>
      </c>
      <c r="B185">
        <f>IF(A185="","",COUNTIF(MAYO!$J$3:$J$1000,A185)+COUNTIF(MAYO!$K$3:$K$1000,A185))</f>
        <v/>
      </c>
      <c r="C185" t="inlineStr">
        <is>
          <t>Cuenta ALTO MANDO / REPRESENTA y OTRO</t>
        </is>
      </c>
    </row>
    <row r="186">
      <c r="A186">
        <f>IF(LISTADO!A185="","",LISTADO!A185)</f>
        <v/>
      </c>
      <c r="B186">
        <f>IF(A186="","",COUNTIF(MAYO!$J$3:$J$1000,A186)+COUNTIF(MAYO!$K$3:$K$1000,A186))</f>
        <v/>
      </c>
      <c r="C186" t="inlineStr">
        <is>
          <t>Cuenta ALTO MANDO / REPRESENTA y OTRO</t>
        </is>
      </c>
    </row>
    <row r="187">
      <c r="A187">
        <f>IF(LISTADO!A186="","",LISTADO!A186)</f>
        <v/>
      </c>
      <c r="B187">
        <f>IF(A187="","",COUNTIF(MAYO!$J$3:$J$1000,A187)+COUNTIF(MAYO!$K$3:$K$1000,A187))</f>
        <v/>
      </c>
      <c r="C187" t="inlineStr">
        <is>
          <t>Cuenta ALTO MANDO / REPRESENTA y OTRO</t>
        </is>
      </c>
    </row>
    <row r="188">
      <c r="A188">
        <f>IF(LISTADO!A187="","",LISTADO!A187)</f>
        <v/>
      </c>
      <c r="B188">
        <f>IF(A188="","",COUNTIF(MAYO!$J$3:$J$1000,A188)+COUNTIF(MAYO!$K$3:$K$1000,A188))</f>
        <v/>
      </c>
      <c r="C188" t="inlineStr">
        <is>
          <t>Cuenta ALTO MANDO / REPRESENTA y OTRO</t>
        </is>
      </c>
    </row>
    <row r="189">
      <c r="A189">
        <f>IF(LISTADO!A188="","",LISTADO!A188)</f>
        <v/>
      </c>
      <c r="B189">
        <f>IF(A189="","",COUNTIF(MAYO!$J$3:$J$1000,A189)+COUNTIF(MAYO!$K$3:$K$1000,A189))</f>
        <v/>
      </c>
      <c r="C189" t="inlineStr">
        <is>
          <t>Cuenta ALTO MANDO / REPRESENTA y OTRO</t>
        </is>
      </c>
    </row>
    <row r="190">
      <c r="A190">
        <f>IF(LISTADO!A189="","",LISTADO!A189)</f>
        <v/>
      </c>
      <c r="B190">
        <f>IF(A190="","",COUNTIF(MAYO!$J$3:$J$1000,A190)+COUNTIF(MAYO!$K$3:$K$1000,A190))</f>
        <v/>
      </c>
      <c r="C190" t="inlineStr">
        <is>
          <t>Cuenta ALTO MANDO / REPRESENTA y OTRO</t>
        </is>
      </c>
    </row>
    <row r="191">
      <c r="A191">
        <f>IF(LISTADO!A190="","",LISTADO!A190)</f>
        <v/>
      </c>
      <c r="B191">
        <f>IF(A191="","",COUNTIF(MAYO!$J$3:$J$1000,A191)+COUNTIF(MAYO!$K$3:$K$1000,A191))</f>
        <v/>
      </c>
      <c r="C191" t="inlineStr">
        <is>
          <t>Cuenta ALTO MANDO / REPRESENTA y OTRO</t>
        </is>
      </c>
    </row>
    <row r="192">
      <c r="A192">
        <f>IF(LISTADO!A191="","",LISTADO!A191)</f>
        <v/>
      </c>
      <c r="B192">
        <f>IF(A192="","",COUNTIF(MAYO!$J$3:$J$1000,A192)+COUNTIF(MAYO!$K$3:$K$1000,A192))</f>
        <v/>
      </c>
      <c r="C192" t="inlineStr">
        <is>
          <t>Cuenta ALTO MANDO / REPRESENTA y OTRO</t>
        </is>
      </c>
    </row>
    <row r="193">
      <c r="A193">
        <f>IF(LISTADO!A192="","",LISTADO!A192)</f>
        <v/>
      </c>
      <c r="B193">
        <f>IF(A193="","",COUNTIF(MAYO!$J$3:$J$1000,A193)+COUNTIF(MAYO!$K$3:$K$1000,A193))</f>
        <v/>
      </c>
      <c r="C193" t="inlineStr">
        <is>
          <t>Cuenta ALTO MANDO / REPRESENTA y OTRO</t>
        </is>
      </c>
    </row>
    <row r="194">
      <c r="A194">
        <f>IF(LISTADO!A193="","",LISTADO!A193)</f>
        <v/>
      </c>
      <c r="B194">
        <f>IF(A194="","",COUNTIF(MAYO!$J$3:$J$1000,A194)+COUNTIF(MAYO!$K$3:$K$1000,A194))</f>
        <v/>
      </c>
      <c r="C194" t="inlineStr">
        <is>
          <t>Cuenta ALTO MANDO / REPRESENTA y OTRO</t>
        </is>
      </c>
    </row>
    <row r="195">
      <c r="A195">
        <f>IF(LISTADO!A194="","",LISTADO!A194)</f>
        <v/>
      </c>
      <c r="B195">
        <f>IF(A195="","",COUNTIF(MAYO!$J$3:$J$1000,A195)+COUNTIF(MAYO!$K$3:$K$1000,A195))</f>
        <v/>
      </c>
      <c r="C195" t="inlineStr">
        <is>
          <t>Cuenta ALTO MANDO / REPRESENTA y OTRO</t>
        </is>
      </c>
    </row>
    <row r="196">
      <c r="A196">
        <f>IF(LISTADO!A195="","",LISTADO!A195)</f>
        <v/>
      </c>
      <c r="B196">
        <f>IF(A196="","",COUNTIF(MAYO!$J$3:$J$1000,A196)+COUNTIF(MAYO!$K$3:$K$1000,A196))</f>
        <v/>
      </c>
      <c r="C196" t="inlineStr">
        <is>
          <t>Cuenta ALTO MANDO / REPRESENTA y OTRO</t>
        </is>
      </c>
    </row>
    <row r="197">
      <c r="A197">
        <f>IF(LISTADO!A196="","",LISTADO!A196)</f>
        <v/>
      </c>
      <c r="B197">
        <f>IF(A197="","",COUNTIF(MAYO!$J$3:$J$1000,A197)+COUNTIF(MAYO!$K$3:$K$1000,A197))</f>
        <v/>
      </c>
      <c r="C197" t="inlineStr">
        <is>
          <t>Cuenta ALTO MANDO / REPRESENTA y OTRO</t>
        </is>
      </c>
    </row>
    <row r="198">
      <c r="A198">
        <f>IF(LISTADO!A197="","",LISTADO!A197)</f>
        <v/>
      </c>
      <c r="B198">
        <f>IF(A198="","",COUNTIF(MAYO!$J$3:$J$1000,A198)+COUNTIF(MAYO!$K$3:$K$1000,A198))</f>
        <v/>
      </c>
      <c r="C198" t="inlineStr">
        <is>
          <t>Cuenta ALTO MANDO / REPRESENTA y OTRO</t>
        </is>
      </c>
    </row>
    <row r="199">
      <c r="A199">
        <f>IF(LISTADO!A198="","",LISTADO!A198)</f>
        <v/>
      </c>
      <c r="B199">
        <f>IF(A199="","",COUNTIF(MAYO!$J$3:$J$1000,A199)+COUNTIF(MAYO!$K$3:$K$1000,A199))</f>
        <v/>
      </c>
      <c r="C199" t="inlineStr">
        <is>
          <t>Cuenta ALTO MANDO / REPRESENTA y OTRO</t>
        </is>
      </c>
    </row>
    <row r="200">
      <c r="A200">
        <f>IF(LISTADO!A199="","",LISTADO!A199)</f>
        <v/>
      </c>
      <c r="B200">
        <f>IF(A200="","",COUNTIF(MAYO!$J$3:$J$1000,A200)+COUNTIF(MAYO!$K$3:$K$1000,A200))</f>
        <v/>
      </c>
      <c r="C200" t="inlineStr">
        <is>
          <t>Cuenta ALTO MANDO / REPRESENTA y OTRO</t>
        </is>
      </c>
    </row>
  </sheetData>
  <autoFilter ref="A1:C37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199"/>
  <sheetViews>
    <sheetView showGridLines="0" workbookViewId="0">
      <selection activeCell="D35" sqref="D35"/>
    </sheetView>
  </sheetViews>
  <sheetFormatPr baseColWidth="10" defaultRowHeight="15"/>
  <cols>
    <col width="38" bestFit="1" customWidth="1" min="1" max="1"/>
    <col width="90" customWidth="1" min="3" max="3"/>
  </cols>
  <sheetData>
    <row r="1">
      <c r="A1" s="246" t="inlineStr">
        <is>
          <t>Almirante</t>
        </is>
      </c>
      <c r="C1" t="inlineStr">
        <is>
          <t>INSTRUCCION</t>
        </is>
      </c>
    </row>
    <row r="2">
      <c r="A2" s="243" t="inlineStr">
        <is>
          <t>Jefmayor</t>
        </is>
      </c>
      <c r="C2" t="inlineStr">
        <is>
          <t>Agregar nuevos representantes bajo la columna A. La lista desplegable de MAYO se actualiza al abrir Excel.</t>
        </is>
      </c>
    </row>
    <row r="3">
      <c r="A3" s="244" t="inlineStr">
        <is>
          <t>Direcpers</t>
        </is>
      </c>
    </row>
    <row r="4">
      <c r="A4" s="243" t="inlineStr">
        <is>
          <t>Direcserv</t>
        </is>
      </c>
    </row>
    <row r="5">
      <c r="A5" s="244" t="inlineStr">
        <is>
          <t>DIRECTEMAR</t>
        </is>
      </c>
    </row>
    <row r="6">
      <c r="A6" s="243" t="inlineStr">
        <is>
          <t>Subjemco</t>
        </is>
      </c>
    </row>
    <row r="7">
      <c r="A7" s="244" t="inlineStr">
        <is>
          <t>Comoper</t>
        </is>
      </c>
    </row>
    <row r="8">
      <c r="A8" s="243" t="inlineStr">
        <is>
          <t>Auditgen</t>
        </is>
      </c>
    </row>
    <row r="9">
      <c r="A9" s="244" t="inlineStr">
        <is>
          <t>Submayor</t>
        </is>
      </c>
    </row>
    <row r="10">
      <c r="A10" s="243" t="inlineStr">
        <is>
          <t>ASMAR</t>
        </is>
      </c>
    </row>
    <row r="11">
      <c r="A11" s="244" t="inlineStr">
        <is>
          <t>Druarm</t>
        </is>
      </c>
    </row>
    <row r="12">
      <c r="A12" s="243" t="inlineStr">
        <is>
          <t>Escuadra</t>
        </is>
      </c>
    </row>
    <row r="13">
      <c r="A13" s="244" t="inlineStr">
        <is>
          <t>Dirinta</t>
        </is>
      </c>
    </row>
    <row r="14">
      <c r="A14" s="243" t="inlineStr">
        <is>
          <t>Prizona</t>
        </is>
      </c>
    </row>
    <row r="15">
      <c r="A15" s="244" t="inlineStr">
        <is>
          <t>Diplemga</t>
        </is>
      </c>
    </row>
    <row r="16">
      <c r="A16" s="243" t="inlineStr">
        <is>
          <t>Sezona</t>
        </is>
      </c>
    </row>
    <row r="17">
      <c r="A17" s="244" t="inlineStr">
        <is>
          <t>Fuersub</t>
        </is>
      </c>
    </row>
    <row r="18">
      <c r="A18" s="243" t="inlineStr">
        <is>
          <t>Direducarm</t>
        </is>
      </c>
    </row>
    <row r="19">
      <c r="A19" s="244" t="inlineStr">
        <is>
          <t>DIRISNAV</t>
        </is>
      </c>
    </row>
    <row r="20">
      <c r="A20" s="243" t="inlineStr">
        <is>
          <t>Marinfa</t>
        </is>
      </c>
    </row>
    <row r="21">
      <c r="A21" s="244" t="inlineStr">
        <is>
          <t>Dirsomar</t>
        </is>
      </c>
    </row>
    <row r="22">
      <c r="A22" s="243" t="inlineStr">
        <is>
          <t>Diprida</t>
        </is>
      </c>
    </row>
    <row r="23">
      <c r="A23" s="244" t="inlineStr">
        <is>
          <t>Quinzona</t>
        </is>
      </c>
    </row>
    <row r="24">
      <c r="A24" s="243" t="inlineStr">
        <is>
          <t>Direcsan</t>
        </is>
      </c>
    </row>
    <row r="25">
      <c r="A25" s="244" t="inlineStr">
        <is>
          <t>Terzona</t>
        </is>
      </c>
    </row>
    <row r="26">
      <c r="A26" s="243" t="inlineStr">
        <is>
          <t>Contralor</t>
        </is>
      </c>
    </row>
    <row r="27">
      <c r="A27" s="244" t="inlineStr">
        <is>
          <t>Dirinmar</t>
        </is>
      </c>
    </row>
    <row r="28">
      <c r="A28" s="243" t="inlineStr">
        <is>
          <t>Dopenga</t>
        </is>
      </c>
    </row>
    <row r="29">
      <c r="A29" s="244" t="inlineStr">
        <is>
          <t>Cuarzona</t>
        </is>
      </c>
    </row>
    <row r="30">
      <c r="A30" s="243" t="inlineStr">
        <is>
          <t>Comavnav</t>
        </is>
      </c>
    </row>
    <row r="31">
      <c r="A31" s="244" t="inlineStr">
        <is>
          <t>Dopcon</t>
        </is>
      </c>
    </row>
    <row r="32">
      <c r="A32" s="243" t="inlineStr">
        <is>
          <t>Direbien</t>
        </is>
      </c>
    </row>
    <row r="33">
      <c r="A33" s="244" t="inlineStr">
        <is>
          <t>Secretgen</t>
        </is>
      </c>
    </row>
    <row r="34">
      <c r="A34" s="243" t="inlineStr">
        <is>
          <t>Direcabas</t>
        </is>
      </c>
    </row>
    <row r="35">
      <c r="A35" s="244" t="n"/>
    </row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</sheetData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6.xml><?xml version="1.0" encoding="utf-8"?>
<worksheet xmlns="http://schemas.openxmlformats.org/spreadsheetml/2006/main">
  <sheetPr>
    <outlinePr summaryBelow="1" summaryRight="1"/>
    <pageSetUpPr fitToPage="1"/>
  </sheetPr>
  <dimension ref="A1:U1000"/>
  <sheetViews>
    <sheetView view="pageLayout" zoomScale="80" zoomScaleNormal="100" zoomScalePageLayoutView="80" workbookViewId="0">
      <pane ySplit="2" topLeftCell="A3" activePane="bottomLeft" state="frozen"/>
      <selection pane="bottomLeft" activeCell="P40" sqref="P40"/>
    </sheetView>
  </sheetViews>
  <sheetFormatPr baseColWidth="10" defaultColWidth="11.42578125" defaultRowHeight="11.25"/>
  <cols>
    <col width="8" customWidth="1" style="51" min="1" max="1"/>
    <col width="36" bestFit="1" customWidth="1" style="51" min="2" max="2"/>
    <col width="24" bestFit="1" customWidth="1" style="51" min="3" max="3"/>
    <col width="18" customWidth="1" style="51" min="4" max="4"/>
    <col width="16" customWidth="1" style="51" min="5" max="5"/>
    <col width="14" customWidth="1" style="51" min="6" max="6"/>
    <col width="13" bestFit="1" customWidth="1" style="51" min="7" max="7"/>
    <col width="16" customWidth="1" style="51" min="8" max="8"/>
    <col width="28" customWidth="1" style="51" min="9" max="9"/>
    <col width="28" bestFit="1" customWidth="1" style="51" min="10" max="10"/>
    <col width="28" customWidth="1" style="51" min="11" max="11"/>
    <col width="14" customWidth="1" style="51" min="12" max="12"/>
    <col width="13" customWidth="1" style="51" min="13" max="13"/>
    <col width="18" customWidth="1" style="51" min="14" max="14"/>
    <col width="16" customWidth="1" style="51" min="15" max="15"/>
    <col width="25" customWidth="1" style="51" min="16" max="16"/>
    <col width="30" customWidth="1" style="51" min="17" max="17"/>
    <col width="16" customWidth="1" style="51" min="18" max="16384"/>
    <col width="10" customWidth="1" min="19" max="19"/>
    <col width="30" customWidth="1" min="20" max="20"/>
    <col width="60" customWidth="1" min="21" max="21"/>
  </cols>
  <sheetData>
    <row r="1" ht="24" customHeight="1">
      <c r="A1" s="272" t="n"/>
      <c r="B1" s="272" t="n"/>
      <c r="C1" s="272" t="n"/>
      <c r="D1" s="272" t="n"/>
      <c r="E1" s="272" t="inlineStr">
        <is>
          <t>CONTROL RX</t>
        </is>
      </c>
      <c r="F1" s="272" t="n"/>
      <c r="G1" s="272" t="n"/>
      <c r="H1" s="272" t="n"/>
      <c r="I1" s="272" t="n"/>
      <c r="J1" s="272" t="inlineStr">
        <is>
          <t>REPRESENTA</t>
        </is>
      </c>
      <c r="K1" s="272" t="n"/>
      <c r="L1" s="272" t="inlineStr">
        <is>
          <t>CONTROL TX</t>
        </is>
      </c>
      <c r="M1" s="272" t="n"/>
      <c r="N1" s="272" t="n"/>
      <c r="O1" s="272" t="n"/>
      <c r="P1" s="272" t="n"/>
      <c r="Q1" s="272" t="n"/>
      <c r="R1" s="272" t="n"/>
      <c r="S1" s="272" t="n"/>
      <c r="T1" s="272" t="n"/>
      <c r="U1" s="272" t="n"/>
    </row>
    <row r="2" ht="24" customHeight="1">
      <c r="A2" s="219" t="inlineStr">
        <is>
          <t>N°</t>
        </is>
      </c>
      <c r="B2" s="219" t="inlineStr">
        <is>
          <t>DETALLE</t>
        </is>
      </c>
      <c r="C2" s="219" t="inlineStr">
        <is>
          <t>PAIS/IDENTIDAD</t>
        </is>
      </c>
      <c r="D2" s="219" t="inlineStr">
        <is>
          <t>RESPONSABLE</t>
        </is>
      </c>
      <c r="E2" s="219" t="inlineStr">
        <is>
          <t>KARDEX</t>
        </is>
      </c>
      <c r="F2" s="219" t="inlineStr">
        <is>
          <t>INGRESO X</t>
        </is>
      </c>
      <c r="G2" s="219" t="inlineStr">
        <is>
          <t>FECHA</t>
        </is>
      </c>
      <c r="H2" s="219" t="inlineStr">
        <is>
          <t>FECHA ACTIVIDAD</t>
        </is>
      </c>
      <c r="I2" s="219" t="inlineStr">
        <is>
          <t>NOTA CJA</t>
        </is>
      </c>
      <c r="J2" s="219" t="inlineStr">
        <is>
          <t>ALTO MANDO / REPRESENTA</t>
        </is>
      </c>
      <c r="K2" s="219" t="inlineStr">
        <is>
          <t>OTRO</t>
        </is>
      </c>
      <c r="L2" s="219" t="inlineStr">
        <is>
          <t>EGRESO X</t>
        </is>
      </c>
      <c r="M2" s="219" t="inlineStr">
        <is>
          <t>FECHA</t>
        </is>
      </c>
      <c r="N2" s="219" t="inlineStr">
        <is>
          <t>CONTROL ACTUAL</t>
        </is>
      </c>
      <c r="O2" s="219" t="inlineStr">
        <is>
          <t>ESTADO</t>
        </is>
      </c>
      <c r="P2" s="219" t="inlineStr">
        <is>
          <t>NOTA</t>
        </is>
      </c>
      <c r="Q2" s="219" t="inlineStr">
        <is>
          <t>ANTECEDENTES</t>
        </is>
      </c>
      <c r="R2" s="219" t="inlineStr">
        <is>
          <t>ESTADO FECHA</t>
        </is>
      </c>
      <c r="S2" s="219" t="inlineStr">
        <is>
          <t>DIAS</t>
        </is>
      </c>
      <c r="T2" s="219" t="inlineStr">
        <is>
          <t>LISTA REPRESENTANTES</t>
        </is>
      </c>
      <c r="U2" s="219" t="inlineStr">
        <is>
          <t>OBSERVACION</t>
        </is>
      </c>
    </row>
    <row r="3" ht="24" customHeight="1">
      <c r="A3" s="273">
        <f>IF($B3="","",SUBTOTAL(103,$B$3:B3))</f>
        <v/>
      </c>
      <c r="B3" s="274" t="inlineStr">
        <is>
          <t>Almuerzo Clásico Sporting</t>
        </is>
      </c>
      <c r="C3" s="274" t="inlineStr">
        <is>
          <t>Ítalo</t>
        </is>
      </c>
      <c r="D3" s="274" t="inlineStr">
        <is>
          <t>OPA</t>
        </is>
      </c>
      <c r="E3" s="274" t="inlineStr">
        <is>
          <t>Mayo-014</t>
        </is>
      </c>
      <c r="F3" s="274" t="inlineStr">
        <is>
          <t>EMAIL</t>
        </is>
      </c>
      <c r="G3" s="275" t="n">
        <v>46126</v>
      </c>
      <c r="H3" s="275" t="n">
        <v>46148</v>
      </c>
      <c r="I3" s="274" t="inlineStr">
        <is>
          <t>Ingresada No Asiste</t>
        </is>
      </c>
      <c r="J3" s="276" t="inlineStr">
        <is>
          <t>Almirante</t>
        </is>
      </c>
      <c r="K3" s="276" t="n"/>
      <c r="L3" s="274" t="inlineStr">
        <is>
          <t>EMAIL</t>
        </is>
      </c>
      <c r="M3" s="275" t="n">
        <v>46141</v>
      </c>
      <c r="N3" s="274" t="inlineStr">
        <is>
          <t>OPA</t>
        </is>
      </c>
      <c r="O3" s="276" t="inlineStr">
        <is>
          <t>Cerrada</t>
        </is>
      </c>
      <c r="P3" s="276" t="n"/>
      <c r="Q3" s="276" t="n"/>
      <c r="R3" s="277">
        <f>IF($H3="","",IF($H3&lt;TODAY(),"VENCIDO",IF($H3&lt;=TODAY()+15,"PROXIMO","FUTURO")))</f>
        <v/>
      </c>
      <c r="S3" s="278">
        <f>IF($H3="","",$H3-TODAY())</f>
        <v/>
      </c>
      <c r="T3" s="277">
        <f>IF(LISTADO!$A1="","",LISTADO!$A1)</f>
        <v/>
      </c>
      <c r="U3" s="276" t="inlineStr">
        <is>
          <t>Usar ALTO MANDO / REPRESENTA para seleccionar desde la lista. Si no existe, escribir manualmente en OTRO.</t>
        </is>
      </c>
    </row>
    <row r="4">
      <c r="A4" s="279">
        <f>IF($B4="","",SUBTOTAL(103,$B$3:B4))</f>
        <v/>
      </c>
      <c r="B4" s="280" t="inlineStr">
        <is>
          <t>Clásico Armada de Chile</t>
        </is>
      </c>
      <c r="C4" s="280" t="inlineStr">
        <is>
          <t>Club Hípico</t>
        </is>
      </c>
      <c r="D4" s="280" t="inlineStr">
        <is>
          <t>OPA</t>
        </is>
      </c>
      <c r="E4" s="280" t="inlineStr">
        <is>
          <t>Mayo-001</t>
        </is>
      </c>
      <c r="F4" s="280" t="inlineStr">
        <is>
          <t>EMAIL</t>
        </is>
      </c>
      <c r="G4" s="281" t="n">
        <v>46087</v>
      </c>
      <c r="H4" s="281" t="n">
        <v>46150</v>
      </c>
      <c r="I4" s="280" t="inlineStr">
        <is>
          <t>Voluntario Alto Mando</t>
        </is>
      </c>
      <c r="J4" s="282" t="inlineStr">
        <is>
          <t>Almirante</t>
        </is>
      </c>
      <c r="K4" s="282" t="n"/>
      <c r="L4" s="280" t="inlineStr">
        <is>
          <t>EMAIL</t>
        </is>
      </c>
      <c r="M4" s="281" t="n">
        <v>46147</v>
      </c>
      <c r="N4" s="283" t="inlineStr">
        <is>
          <t>OPA</t>
        </is>
      </c>
      <c r="O4" s="282" t="inlineStr">
        <is>
          <t>Cerrada</t>
        </is>
      </c>
      <c r="P4" s="282" t="n"/>
      <c r="Q4" s="282" t="n"/>
      <c r="R4" s="284">
        <f>IF($H4="","",IF($H4&lt;TODAY(),"VENCIDO",IF($H4&lt;=TODAY()+15,"PROXIMO","FUTURO")))</f>
        <v/>
      </c>
      <c r="S4" s="285">
        <f>IF($H4="","",$H4-TODAY())</f>
        <v/>
      </c>
      <c r="T4" s="284">
        <f>IF(LISTADO!$A2="","",LISTADO!$A2)</f>
        <v/>
      </c>
      <c r="U4" s="282" t="n"/>
    </row>
    <row r="5">
      <c r="A5" s="273">
        <f>IF($B5="","",SUBTOTAL(103,$B$3:B5))</f>
        <v/>
      </c>
      <c r="B5" s="274" t="inlineStr">
        <is>
          <t>Regata Glorias Navales</t>
        </is>
      </c>
      <c r="C5" s="274" t="inlineStr">
        <is>
          <t>Presidente</t>
        </is>
      </c>
      <c r="D5" s="274" t="inlineStr">
        <is>
          <t>OPA</t>
        </is>
      </c>
      <c r="E5" s="274" t="inlineStr">
        <is>
          <t>Mayo-015</t>
        </is>
      </c>
      <c r="F5" s="274" t="inlineStr">
        <is>
          <t>EMAIL</t>
        </is>
      </c>
      <c r="G5" s="275" t="n">
        <v>46126</v>
      </c>
      <c r="H5" s="275" t="n">
        <v>46151</v>
      </c>
      <c r="I5" s="274" t="inlineStr">
        <is>
          <t>DIRECTEMAR</t>
        </is>
      </c>
      <c r="J5" s="276" t="inlineStr">
        <is>
          <t>Almirante</t>
        </is>
      </c>
      <c r="K5" s="276" t="n"/>
      <c r="L5" s="274" t="inlineStr">
        <is>
          <t>EMAIL</t>
        </is>
      </c>
      <c r="M5" s="275" t="n">
        <v>46129</v>
      </c>
      <c r="N5" s="274" t="inlineStr">
        <is>
          <t>OPA</t>
        </is>
      </c>
      <c r="O5" s="276" t="inlineStr">
        <is>
          <t>Cerrada</t>
        </is>
      </c>
      <c r="P5" s="276" t="inlineStr">
        <is>
          <t>Responder</t>
        </is>
      </c>
      <c r="Q5" s="276" t="n"/>
      <c r="R5" s="277">
        <f>IF($H5="","",IF($H5&lt;TODAY(),"VENCIDO",IF($H5&lt;=TODAY()+15,"PROXIMO","FUTURO")))</f>
        <v/>
      </c>
      <c r="S5" s="278">
        <f>IF($H5="","",$H5-TODAY())</f>
        <v/>
      </c>
      <c r="T5" s="277">
        <f>IF(LISTADO!$A3="","",LISTADO!$A3)</f>
        <v/>
      </c>
      <c r="U5" s="276" t="n"/>
    </row>
    <row r="6" ht="22.5" customHeight="1">
      <c r="A6" s="280">
        <f>IF($B6="","",SUBTOTAL(103,$B$3:B6))</f>
        <v/>
      </c>
      <c r="B6" s="280" t="inlineStr">
        <is>
          <t>Homenaje Asofar</t>
        </is>
      </c>
      <c r="C6" s="280" t="inlineStr">
        <is>
          <t>Asofar</t>
        </is>
      </c>
      <c r="D6" s="280" t="inlineStr">
        <is>
          <t>OPA</t>
        </is>
      </c>
      <c r="E6" s="280" t="inlineStr">
        <is>
          <t>Mayo-026</t>
        </is>
      </c>
      <c r="F6" s="280" t="inlineStr">
        <is>
          <t>EMAIL</t>
        </is>
      </c>
      <c r="G6" s="281" t="n">
        <v>46142</v>
      </c>
      <c r="H6" s="281" t="n">
        <v>46153</v>
      </c>
      <c r="I6" s="280" t="inlineStr">
        <is>
          <t>DIRISNAV</t>
        </is>
      </c>
      <c r="J6" s="282" t="inlineStr">
        <is>
          <t>Almirante</t>
        </is>
      </c>
      <c r="K6" s="282" t="n"/>
      <c r="L6" s="280" t="inlineStr">
        <is>
          <t>EMAIL</t>
        </is>
      </c>
      <c r="M6" s="281" t="n">
        <v>46149</v>
      </c>
      <c r="N6" s="280" t="inlineStr">
        <is>
          <t>OPA</t>
        </is>
      </c>
      <c r="O6" s="282" t="inlineStr">
        <is>
          <t>Cerrada</t>
        </is>
      </c>
      <c r="P6" s="282" t="n"/>
      <c r="Q6" s="282" t="n"/>
      <c r="R6" s="284">
        <f>IF($H6="","",IF($H6&lt;TODAY(),"VENCIDO",IF($H6&lt;=TODAY()+15,"PROXIMO","FUTURO")))</f>
        <v/>
      </c>
      <c r="S6" s="285">
        <f>IF($H6="","",$H6-TODAY())</f>
        <v/>
      </c>
      <c r="T6" s="284">
        <f>IF(LISTADO!$A4="","",LISTADO!$A4)</f>
        <v/>
      </c>
      <c r="U6" s="282" t="n"/>
    </row>
    <row r="7" ht="22.5" customHeight="1">
      <c r="A7" s="273">
        <f>IF($B7="","",SUBTOTAL(103,$B$3:B7))</f>
        <v/>
      </c>
      <c r="B7" s="274" t="inlineStr">
        <is>
          <t>Reunion Rotary Quilpué</t>
        </is>
      </c>
      <c r="C7" s="274" t="inlineStr">
        <is>
          <t>Presidente</t>
        </is>
      </c>
      <c r="D7" s="274" t="inlineStr">
        <is>
          <t>OPA</t>
        </is>
      </c>
      <c r="E7" s="274" t="inlineStr">
        <is>
          <t>Mayo-018</t>
        </is>
      </c>
      <c r="F7" s="274" t="inlineStr">
        <is>
          <t>EMAIL</t>
        </is>
      </c>
      <c r="G7" s="275" t="n">
        <v>46133</v>
      </c>
      <c r="H7" s="275" t="n">
        <v>46155</v>
      </c>
      <c r="I7" s="274" t="inlineStr">
        <is>
          <t>De Acuerdo a Cronograma</t>
        </is>
      </c>
      <c r="J7" s="276" t="inlineStr">
        <is>
          <t>Almirante</t>
        </is>
      </c>
      <c r="K7" s="276" t="n"/>
      <c r="L7" s="274" t="inlineStr">
        <is>
          <t>EMAIL</t>
        </is>
      </c>
      <c r="M7" s="275" t="n">
        <v>46149</v>
      </c>
      <c r="N7" s="274" t="inlineStr">
        <is>
          <t>OPA</t>
        </is>
      </c>
      <c r="O7" s="276" t="inlineStr">
        <is>
          <t>Cerrada</t>
        </is>
      </c>
      <c r="P7" s="276" t="n"/>
      <c r="Q7" s="276" t="n"/>
      <c r="R7" s="277">
        <f>IF($H7="","",IF($H7&lt;TODAY(),"VENCIDO",IF($H7&lt;=TODAY()+15,"PROXIMO","FUTURO")))</f>
        <v/>
      </c>
      <c r="S7" s="278">
        <f>IF($H7="","",$H7-TODAY())</f>
        <v/>
      </c>
      <c r="T7" s="277">
        <f>IF(LISTADO!$A5="","",LISTADO!$A5)</f>
        <v/>
      </c>
      <c r="U7" s="276" t="n"/>
    </row>
    <row r="8">
      <c r="A8" s="279">
        <f>IF($B8="","",SUBTOTAL(103,$B$3:B8))</f>
        <v/>
      </c>
      <c r="B8" s="280" t="inlineStr">
        <is>
          <t>Homenaje Rotary</t>
        </is>
      </c>
      <c r="C8" s="280" t="inlineStr">
        <is>
          <t>Rodrigo Tagle</t>
        </is>
      </c>
      <c r="D8" s="280" t="inlineStr">
        <is>
          <t>OPA</t>
        </is>
      </c>
      <c r="E8" s="280" t="inlineStr">
        <is>
          <t>Mayo-013</t>
        </is>
      </c>
      <c r="F8" s="280" t="inlineStr">
        <is>
          <t>EMAIL</t>
        </is>
      </c>
      <c r="G8" s="281" t="n">
        <v>46856</v>
      </c>
      <c r="H8" s="281" t="n">
        <v>46155</v>
      </c>
      <c r="I8" s="280" t="n"/>
      <c r="J8" s="282" t="inlineStr">
        <is>
          <t>Almirante</t>
        </is>
      </c>
      <c r="K8" s="282" t="n"/>
      <c r="L8" s="280" t="n"/>
      <c r="M8" s="281" t="n"/>
      <c r="N8" s="280" t="inlineStr">
        <is>
          <t>OPA</t>
        </is>
      </c>
      <c r="O8" s="282" t="inlineStr">
        <is>
          <t>Cerrada</t>
        </is>
      </c>
      <c r="P8" s="282" t="inlineStr">
        <is>
          <t>Responder</t>
        </is>
      </c>
      <c r="Q8" s="282" t="inlineStr">
        <is>
          <t>Actividad para Un Capítan de Fragata</t>
        </is>
      </c>
      <c r="R8" s="284">
        <f>IF($H8="","",IF($H8&lt;TODAY(),"VENCIDO",IF($H8&lt;=TODAY()+15,"PROXIMO","FUTURO")))</f>
        <v/>
      </c>
      <c r="S8" s="285">
        <f>IF($H8="","",$H8-TODAY())</f>
        <v/>
      </c>
      <c r="T8" s="284">
        <f>IF(LISTADO!$A6="","",LISTADO!$A6)</f>
        <v/>
      </c>
      <c r="U8" s="282" t="n"/>
    </row>
    <row r="9" ht="11.25" customHeight="1">
      <c r="A9" s="273">
        <f>IF($B9="","",SUBTOTAL(103,$B$3:B9))</f>
        <v/>
      </c>
      <c r="B9" s="274" t="inlineStr">
        <is>
          <t>Desfile en Homenaje a las Glorias Navales</t>
        </is>
      </c>
      <c r="C9" s="274" t="inlineStr">
        <is>
          <t>Alcaldesa de Lo Barnechea</t>
        </is>
      </c>
      <c r="D9" s="274" t="inlineStr">
        <is>
          <t>OPA</t>
        </is>
      </c>
      <c r="E9" s="274" t="inlineStr">
        <is>
          <t>Mayo-006</t>
        </is>
      </c>
      <c r="F9" s="274" t="inlineStr">
        <is>
          <t>EMAIL</t>
        </is>
      </c>
      <c r="G9" s="275" t="n">
        <v>46078</v>
      </c>
      <c r="H9" s="275" t="n">
        <v>46155.41666666666</v>
      </c>
      <c r="I9" s="274" t="inlineStr">
        <is>
          <t>No Asiste</t>
        </is>
      </c>
      <c r="J9" s="276" t="inlineStr">
        <is>
          <t>Almirante</t>
        </is>
      </c>
      <c r="K9" s="276" t="n"/>
      <c r="L9" s="274" t="inlineStr">
        <is>
          <t>EMAIL</t>
        </is>
      </c>
      <c r="M9" s="275" t="n">
        <v>46149</v>
      </c>
      <c r="N9" s="274" t="inlineStr">
        <is>
          <t>OPA</t>
        </is>
      </c>
      <c r="O9" s="276" t="inlineStr">
        <is>
          <t>Cerrada</t>
        </is>
      </c>
      <c r="P9" s="276" t="n"/>
      <c r="Q9" s="276" t="n"/>
      <c r="R9" s="277">
        <f>IF($H9="","",IF($H9&lt;TODAY(),"VENCIDO",IF($H9&lt;=TODAY()+15,"PROXIMO","FUTURO")))</f>
        <v/>
      </c>
      <c r="S9" s="278">
        <f>IF($H9="","",$H9-TODAY())</f>
        <v/>
      </c>
      <c r="T9" s="277">
        <f>IF(LISTADO!$A7="","",LISTADO!$A7)</f>
        <v/>
      </c>
      <c r="U9" s="276" t="n"/>
    </row>
    <row r="10">
      <c r="A10" s="279">
        <f>IF($B10="","",SUBTOTAL(103,$B$3:B10))</f>
        <v/>
      </c>
      <c r="B10" s="280" t="inlineStr">
        <is>
          <t>Desile en Homenaje a las Glorias Navales</t>
        </is>
      </c>
      <c r="C10" s="280" t="inlineStr">
        <is>
          <t>Alcaldesa de las Condes</t>
        </is>
      </c>
      <c r="D10" s="280" t="inlineStr">
        <is>
          <t>OPA</t>
        </is>
      </c>
      <c r="E10" s="280" t="inlineStr">
        <is>
          <t>Mayo-005</t>
        </is>
      </c>
      <c r="F10" s="280" t="inlineStr">
        <is>
          <t>EMAIL</t>
        </is>
      </c>
      <c r="G10" s="281" t="n">
        <v>46078</v>
      </c>
      <c r="H10" s="281" t="n">
        <v>46155.52083333334</v>
      </c>
      <c r="I10" s="280" t="n"/>
      <c r="J10" s="282" t="inlineStr">
        <is>
          <t>Almirante</t>
        </is>
      </c>
      <c r="K10" s="282" t="n"/>
      <c r="L10" s="280" t="inlineStr">
        <is>
          <t>EMAIL</t>
        </is>
      </c>
      <c r="M10" s="281" t="n">
        <v>46149</v>
      </c>
      <c r="N10" s="280" t="inlineStr">
        <is>
          <t>OPA</t>
        </is>
      </c>
      <c r="O10" s="282" t="inlineStr">
        <is>
          <t>Cerrada</t>
        </is>
      </c>
      <c r="P10" s="282" t="inlineStr">
        <is>
          <t>Cambio de Fecha</t>
        </is>
      </c>
      <c r="Q10" s="282" t="n"/>
      <c r="R10" s="284">
        <f>IF($H10="","",IF($H10&lt;TODAY(),"VENCIDO",IF($H10&lt;=TODAY()+15,"PROXIMO","FUTURO")))</f>
        <v/>
      </c>
      <c r="S10" s="285">
        <f>IF($H10="","",$H10-TODAY())</f>
        <v/>
      </c>
      <c r="T10" s="284">
        <f>IF(LISTADO!$A8="","",LISTADO!$A8)</f>
        <v/>
      </c>
      <c r="U10" s="282" t="n"/>
    </row>
    <row r="11">
      <c r="A11" s="273">
        <f>IF($B11="","",SUBTOTAL(103,$B$3:B11))</f>
        <v/>
      </c>
      <c r="B11" s="274" t="inlineStr">
        <is>
          <t>Ceremonia Homenaje Mesmar Providencia</t>
        </is>
      </c>
      <c r="C11" s="274" t="inlineStr">
        <is>
          <t>Alcalde Providencia</t>
        </is>
      </c>
      <c r="D11" s="274" t="inlineStr">
        <is>
          <t>OPA</t>
        </is>
      </c>
      <c r="E11" s="274" t="inlineStr">
        <is>
          <t>Mayo-012 Secrt.adm.</t>
        </is>
      </c>
      <c r="F11" s="274" t="inlineStr">
        <is>
          <t>Prizona</t>
        </is>
      </c>
      <c r="G11" s="275" t="n">
        <v>46119</v>
      </c>
      <c r="H11" s="275" t="n">
        <v>46156</v>
      </c>
      <c r="I11" s="274" t="n"/>
      <c r="J11" s="276" t="inlineStr">
        <is>
          <t>Almirante</t>
        </is>
      </c>
      <c r="K11" s="276" t="n"/>
      <c r="L11" s="274" t="inlineStr">
        <is>
          <t>EMAIL</t>
        </is>
      </c>
      <c r="M11" s="275" t="n">
        <v>46149</v>
      </c>
      <c r="N11" s="274" t="inlineStr">
        <is>
          <t>Secret.adm.</t>
        </is>
      </c>
      <c r="O11" s="276" t="inlineStr">
        <is>
          <t>Cerrada</t>
        </is>
      </c>
      <c r="P11" s="276" t="n"/>
      <c r="Q11" s="276" t="n"/>
      <c r="R11" s="277">
        <f>IF($H11="","",IF($H11&lt;TODAY(),"VENCIDO",IF($H11&lt;=TODAY()+15,"PROXIMO","FUTURO")))</f>
        <v/>
      </c>
      <c r="S11" s="278">
        <f>IF($H11="","",$H11-TODAY())</f>
        <v/>
      </c>
      <c r="T11" s="277">
        <f>IF(LISTADO!$A9="","",LISTADO!$A9)</f>
        <v/>
      </c>
      <c r="U11" s="276" t="n"/>
    </row>
    <row r="12" ht="22.5" customHeight="1">
      <c r="A12" s="279">
        <f>IF($B12="","",SUBTOTAL(103,$B$3:B12))</f>
        <v/>
      </c>
      <c r="B12" s="280" t="inlineStr">
        <is>
          <t>Almuerzo Banco Estado</t>
        </is>
      </c>
      <c r="C12" s="280" t="inlineStr">
        <is>
          <t>Banco Etado</t>
        </is>
      </c>
      <c r="D12" s="280" t="inlineStr">
        <is>
          <t>OPA</t>
        </is>
      </c>
      <c r="E12" s="280" t="inlineStr">
        <is>
          <t>Mayo-019</t>
        </is>
      </c>
      <c r="F12" s="280" t="inlineStr">
        <is>
          <t>EMAIL</t>
        </is>
      </c>
      <c r="G12" s="281" t="n">
        <v>46134</v>
      </c>
      <c r="H12" s="281" t="n">
        <v>46156</v>
      </c>
      <c r="I12" s="280" t="inlineStr">
        <is>
          <t>De Acuerdo a Cronograma</t>
        </is>
      </c>
      <c r="J12" s="282" t="inlineStr">
        <is>
          <t>Almirante</t>
        </is>
      </c>
      <c r="K12" s="282" t="n"/>
      <c r="L12" s="280" t="inlineStr">
        <is>
          <t>EMAIL</t>
        </is>
      </c>
      <c r="M12" s="281" t="n">
        <v>46149</v>
      </c>
      <c r="N12" s="280" t="inlineStr">
        <is>
          <t>OPA</t>
        </is>
      </c>
      <c r="O12" s="282" t="inlineStr">
        <is>
          <t>Cerrada</t>
        </is>
      </c>
      <c r="P12" s="282" t="n"/>
      <c r="Q12" s="282" t="n"/>
      <c r="R12" s="284">
        <f>IF($H12="","",IF($H12&lt;TODAY(),"VENCIDO",IF($H12&lt;=TODAY()+15,"PROXIMO","FUTURO")))</f>
        <v/>
      </c>
      <c r="S12" s="285">
        <f>IF($H12="","",$H12-TODAY())</f>
        <v/>
      </c>
      <c r="T12" s="284">
        <f>IF(LISTADO!$A10="","",LISTADO!$A10)</f>
        <v/>
      </c>
      <c r="U12" s="282" t="n"/>
    </row>
    <row r="13">
      <c r="A13" s="273">
        <f>IF($B13="","",SUBTOTAL(103,$B$3:B13))</f>
        <v/>
      </c>
      <c r="B13" s="274" t="inlineStr">
        <is>
          <t>Desfile de Vitacura y Distincion Vecino Ilustre</t>
        </is>
      </c>
      <c r="C13" s="274" t="inlineStr">
        <is>
          <t>Alcalde</t>
        </is>
      </c>
      <c r="D13" s="274" t="inlineStr">
        <is>
          <t>OPA</t>
        </is>
      </c>
      <c r="E13" s="274" t="inlineStr">
        <is>
          <t>Mayo-008</t>
        </is>
      </c>
      <c r="F13" s="274" t="inlineStr">
        <is>
          <t>EMAIL</t>
        </is>
      </c>
      <c r="G13" s="275" t="n">
        <v>46101</v>
      </c>
      <c r="H13" s="275" t="n">
        <v>46156</v>
      </c>
      <c r="I13" s="274" t="n"/>
      <c r="J13" s="276" t="inlineStr">
        <is>
          <t>Almirante</t>
        </is>
      </c>
      <c r="K13" s="276" t="n"/>
      <c r="L13" s="274" t="n"/>
      <c r="M13" s="275" t="n"/>
      <c r="N13" s="274" t="inlineStr">
        <is>
          <t>OPA</t>
        </is>
      </c>
      <c r="O13" s="276" t="inlineStr">
        <is>
          <t>Cerrada</t>
        </is>
      </c>
      <c r="P13" s="276" t="inlineStr">
        <is>
          <t>Conocimiento CJA</t>
        </is>
      </c>
      <c r="Q13" s="276" t="n"/>
      <c r="R13" s="277">
        <f>IF($H13="","",IF($H13&lt;TODAY(),"VENCIDO",IF($H13&lt;=TODAY()+15,"PROXIMO","FUTURO")))</f>
        <v/>
      </c>
      <c r="S13" s="278">
        <f>IF($H13="","",$H13-TODAY())</f>
        <v/>
      </c>
      <c r="T13" s="277">
        <f>IF(LISTADO!$A11="","",LISTADO!$A11)</f>
        <v/>
      </c>
      <c r="U13" s="276" t="n"/>
    </row>
    <row r="14">
      <c r="A14" s="279">
        <f>IF($B14="","",SUBTOTAL(103,$B$3:B14))</f>
        <v/>
      </c>
      <c r="B14" s="280" t="inlineStr">
        <is>
          <t>Desfile en Homenaje a las Glorias Navales</t>
        </is>
      </c>
      <c r="C14" s="280" t="inlineStr">
        <is>
          <t>Alcaldesa de Vitacura</t>
        </is>
      </c>
      <c r="D14" s="280" t="inlineStr">
        <is>
          <t>OPA</t>
        </is>
      </c>
      <c r="E14" s="280" t="inlineStr">
        <is>
          <t>Mayo-004</t>
        </is>
      </c>
      <c r="F14" s="280" t="inlineStr">
        <is>
          <t>EMAIL</t>
        </is>
      </c>
      <c r="G14" s="281" t="n">
        <v>38657</v>
      </c>
      <c r="H14" s="281" t="n">
        <v>46156.45833333334</v>
      </c>
      <c r="I14" s="280" t="n"/>
      <c r="J14" s="282" t="inlineStr">
        <is>
          <t>Almirante</t>
        </is>
      </c>
      <c r="K14" s="282" t="n"/>
      <c r="L14" s="280" t="inlineStr">
        <is>
          <t>EMAIL</t>
        </is>
      </c>
      <c r="M14" s="281" t="n">
        <v>46154</v>
      </c>
      <c r="N14" s="286" t="inlineStr">
        <is>
          <t>OPA</t>
        </is>
      </c>
      <c r="O14" s="282" t="inlineStr">
        <is>
          <t>Cerrada</t>
        </is>
      </c>
      <c r="P14" s="282" t="inlineStr">
        <is>
          <t>Cambio de Fecha</t>
        </is>
      </c>
      <c r="Q14" s="282" t="n"/>
      <c r="R14" s="284">
        <f>IF($H14="","",IF($H14&lt;TODAY(),"VENCIDO",IF($H14&lt;=TODAY()+15,"PROXIMO","FUTURO")))</f>
        <v/>
      </c>
      <c r="S14" s="285">
        <f>IF($H14="","",$H14-TODAY())</f>
        <v/>
      </c>
      <c r="T14" s="284">
        <f>IF(LISTADO!$A12="","",LISTADO!$A12)</f>
        <v/>
      </c>
      <c r="U14" s="282" t="n"/>
    </row>
    <row r="15" ht="22.5" customHeight="1">
      <c r="A15" s="273">
        <f>IF($B15="","",SUBTOTAL(103,$B$3:B15))</f>
        <v/>
      </c>
      <c r="B15" s="274" t="inlineStr">
        <is>
          <t>Homenaje del Club la Union de Santiago</t>
        </is>
      </c>
      <c r="C15" s="274" t="inlineStr">
        <is>
          <t>Presidente</t>
        </is>
      </c>
      <c r="D15" s="274" t="inlineStr">
        <is>
          <t>OPA</t>
        </is>
      </c>
      <c r="E15" s="274" t="inlineStr">
        <is>
          <t>Mayo-009</t>
        </is>
      </c>
      <c r="F15" s="274" t="inlineStr">
        <is>
          <t>EMAIL</t>
        </is>
      </c>
      <c r="G15" s="275" t="n">
        <v>46106</v>
      </c>
      <c r="H15" s="275" t="n">
        <v>46157.54166666666</v>
      </c>
      <c r="I15" s="274" t="inlineStr">
        <is>
          <t>Agendado</t>
        </is>
      </c>
      <c r="J15" s="276" t="inlineStr">
        <is>
          <t>Almirante</t>
        </is>
      </c>
      <c r="K15" s="276" t="n"/>
      <c r="L15" s="274" t="inlineStr">
        <is>
          <t>EMAIL</t>
        </is>
      </c>
      <c r="M15" s="275" t="n">
        <v>46140</v>
      </c>
      <c r="N15" s="274" t="inlineStr">
        <is>
          <t>OPA</t>
        </is>
      </c>
      <c r="O15" s="276" t="inlineStr">
        <is>
          <t>Cerrada</t>
        </is>
      </c>
      <c r="P15" s="276" t="n"/>
      <c r="Q15" s="276" t="n"/>
      <c r="R15" s="277">
        <f>IF($H15="","",IF($H15&lt;TODAY(),"VENCIDO",IF($H15&lt;=TODAY()+15,"PROXIMO","FUTURO")))</f>
        <v/>
      </c>
      <c r="S15" s="278">
        <f>IF($H15="","",$H15-TODAY())</f>
        <v/>
      </c>
      <c r="T15" s="277">
        <f>IF(LISTADO!$A13="","",LISTADO!$A13)</f>
        <v/>
      </c>
      <c r="U15" s="276" t="n"/>
    </row>
    <row r="16" ht="22.5" customHeight="1">
      <c r="A16" s="280">
        <f>IF($B16="","",SUBTOTAL(103,$B$3:B16))</f>
        <v/>
      </c>
      <c r="B16" s="280" t="inlineStr">
        <is>
          <t>Homenaje Hermandad Hermanda de la Costa</t>
        </is>
      </c>
      <c r="C16" s="280" t="inlineStr">
        <is>
          <t>Hermandad de la Costa</t>
        </is>
      </c>
      <c r="D16" s="280" t="inlineStr">
        <is>
          <t>OPA</t>
        </is>
      </c>
      <c r="E16" s="280" t="inlineStr">
        <is>
          <t>Mayo-032</t>
        </is>
      </c>
      <c r="F16" s="280" t="inlineStr">
        <is>
          <t>EMAIL</t>
        </is>
      </c>
      <c r="G16" s="281" t="n"/>
      <c r="H16" s="281" t="n">
        <v>46158</v>
      </c>
      <c r="I16" s="280" t="inlineStr">
        <is>
          <t>DIRECTEMAR</t>
        </is>
      </c>
      <c r="J16" s="282" t="inlineStr">
        <is>
          <t>Almirante</t>
        </is>
      </c>
      <c r="K16" s="282" t="n"/>
      <c r="L16" s="280" t="inlineStr">
        <is>
          <t>EMAIL</t>
        </is>
      </c>
      <c r="M16" s="281" t="n">
        <v>46154</v>
      </c>
      <c r="N16" s="280" t="inlineStr">
        <is>
          <t>OPA</t>
        </is>
      </c>
      <c r="O16" s="282" t="inlineStr">
        <is>
          <t>Cerrada</t>
        </is>
      </c>
      <c r="P16" s="282" t="n"/>
      <c r="Q16" s="282" t="inlineStr">
        <is>
          <t>Verificar</t>
        </is>
      </c>
      <c r="R16" s="284">
        <f>IF($H16="","",IF($H16&lt;TODAY(),"VENCIDO",IF($H16&lt;=TODAY()+15,"PROXIMO","FUTURO")))</f>
        <v/>
      </c>
      <c r="S16" s="285">
        <f>IF($H16="","",$H16-TODAY())</f>
        <v/>
      </c>
      <c r="T16" s="284">
        <f>IF(LISTADO!$A14="","",LISTADO!$A14)</f>
        <v/>
      </c>
      <c r="U16" s="282" t="n"/>
    </row>
    <row r="17" ht="11.25" customHeight="1">
      <c r="A17" s="274">
        <f>IF($B17="","",SUBTOTAL(103,$B$3:B17))</f>
        <v/>
      </c>
      <c r="B17" s="274" t="inlineStr">
        <is>
          <t>Homenaje Banco Bci</t>
        </is>
      </c>
      <c r="C17" s="274" t="inlineStr">
        <is>
          <t>Bci</t>
        </is>
      </c>
      <c r="D17" s="274" t="inlineStr">
        <is>
          <t>OPA</t>
        </is>
      </c>
      <c r="E17" s="274" t="inlineStr">
        <is>
          <t>Mayo</t>
        </is>
      </c>
      <c r="F17" s="274" t="inlineStr">
        <is>
          <t>EMAIL</t>
        </is>
      </c>
      <c r="G17" s="275" t="n"/>
      <c r="H17" s="275" t="n">
        <v>46160</v>
      </c>
      <c r="I17" s="274" t="n"/>
      <c r="J17" s="276" t="inlineStr">
        <is>
          <t>Almirante</t>
        </is>
      </c>
      <c r="K17" s="276" t="n"/>
      <c r="L17" s="274" t="inlineStr">
        <is>
          <t>EMAIL</t>
        </is>
      </c>
      <c r="M17" s="275" t="n">
        <v>46140</v>
      </c>
      <c r="N17" s="274" t="inlineStr">
        <is>
          <t>OPA</t>
        </is>
      </c>
      <c r="O17" s="276" t="inlineStr">
        <is>
          <t>Cerrada</t>
        </is>
      </c>
      <c r="P17" s="276" t="n"/>
      <c r="Q17" s="276" t="n"/>
      <c r="R17" s="277">
        <f>IF($H17="","",IF($H17&lt;TODAY(),"VENCIDO",IF($H17&lt;=TODAY()+15,"PROXIMO","FUTURO")))</f>
        <v/>
      </c>
      <c r="S17" s="278">
        <f>IF($H17="","",$H17-TODAY())</f>
        <v/>
      </c>
      <c r="T17" s="277">
        <f>IF(LISTADO!$A15="","",LISTADO!$A15)</f>
        <v/>
      </c>
      <c r="U17" s="276" t="n"/>
    </row>
    <row r="18">
      <c r="A18" s="280">
        <f>IF($B18="","",SUBTOTAL(103,$B$3:B18))</f>
        <v/>
      </c>
      <c r="B18" s="280" t="inlineStr">
        <is>
          <t>Homenaje Ex Estudiantes Escuela de Teatro Arte Usach</t>
        </is>
      </c>
      <c r="C18" s="280" t="inlineStr">
        <is>
          <t>Usach</t>
        </is>
      </c>
      <c r="D18" s="280" t="inlineStr">
        <is>
          <t>OPA</t>
        </is>
      </c>
      <c r="E18" s="280" t="inlineStr">
        <is>
          <t>Mayo-030</t>
        </is>
      </c>
      <c r="F18" s="280" t="inlineStr">
        <is>
          <t>EMAIL</t>
        </is>
      </c>
      <c r="G18" s="281" t="n">
        <v>46147</v>
      </c>
      <c r="H18" s="281" t="n">
        <v>46161</v>
      </c>
      <c r="I18" s="280" t="inlineStr">
        <is>
          <t>Subdea</t>
        </is>
      </c>
      <c r="J18" s="282" t="inlineStr">
        <is>
          <t>Almirante</t>
        </is>
      </c>
      <c r="K18" s="282" t="n"/>
      <c r="L18" s="280" t="inlineStr">
        <is>
          <t>EMAIL</t>
        </is>
      </c>
      <c r="M18" s="281" t="n">
        <v>46154</v>
      </c>
      <c r="N18" s="280" t="inlineStr">
        <is>
          <t>OPA</t>
        </is>
      </c>
      <c r="O18" s="282" t="inlineStr">
        <is>
          <t>Cerrada</t>
        </is>
      </c>
      <c r="P18" s="282" t="n"/>
      <c r="Q18" s="282" t="n"/>
      <c r="R18" s="284">
        <f>IF($H18="","",IF($H18&lt;TODAY(),"VENCIDO",IF($H18&lt;=TODAY()+15,"PROXIMO","FUTURO")))</f>
        <v/>
      </c>
      <c r="S18" s="285">
        <f>IF($H18="","",$H18-TODAY())</f>
        <v/>
      </c>
      <c r="T18" s="284">
        <f>IF(LISTADO!$A16="","",LISTADO!$A16)</f>
        <v/>
      </c>
      <c r="U18" s="282" t="n"/>
    </row>
    <row r="19">
      <c r="A19" s="274">
        <f>IF($B19="","",SUBTOTAL(103,$B$3:B19))</f>
        <v/>
      </c>
      <c r="B19" s="274" t="inlineStr">
        <is>
          <t>Desfile y Posterior Coctel Couna la Curz</t>
        </is>
      </c>
      <c r="C19" s="274" t="inlineStr">
        <is>
          <t>Comuna la Cruz</t>
        </is>
      </c>
      <c r="D19" s="274" t="inlineStr">
        <is>
          <t>OPA</t>
        </is>
      </c>
      <c r="E19" s="274" t="inlineStr">
        <is>
          <t>Mayo-028</t>
        </is>
      </c>
      <c r="F19" s="274" t="inlineStr">
        <is>
          <t>EMAIL</t>
        </is>
      </c>
      <c r="G19" s="275" t="n">
        <v>46142</v>
      </c>
      <c r="H19" s="275" t="n">
        <v>46162</v>
      </c>
      <c r="I19" s="274" t="inlineStr">
        <is>
          <t>T1 Ferreti</t>
        </is>
      </c>
      <c r="J19" s="276" t="inlineStr">
        <is>
          <t>Almirante</t>
        </is>
      </c>
      <c r="K19" s="276" t="n"/>
      <c r="L19" s="274" t="n"/>
      <c r="M19" s="275" t="n"/>
      <c r="N19" s="274" t="inlineStr">
        <is>
          <t>Collao Conguarnavalp</t>
        </is>
      </c>
      <c r="O19" s="276" t="inlineStr">
        <is>
          <t>Cerrada</t>
        </is>
      </c>
      <c r="P19" s="276" t="n"/>
      <c r="Q19" s="276" t="n"/>
      <c r="R19" s="277">
        <f>IF($H19="","",IF($H19&lt;TODAY(),"VENCIDO",IF($H19&lt;=TODAY()+15,"PROXIMO","FUTURO")))</f>
        <v/>
      </c>
      <c r="S19" s="278">
        <f>IF($H19="","",$H19-TODAY())</f>
        <v/>
      </c>
      <c r="T19" s="277">
        <f>IF(LISTADO!$A17="","",LISTADO!$A17)</f>
        <v/>
      </c>
      <c r="U19" s="276" t="n"/>
    </row>
    <row r="20">
      <c r="A20" s="280">
        <f>IF($B20="","",SUBTOTAL(103,$B$3:B20))</f>
        <v/>
      </c>
      <c r="B20" s="280" t="inlineStr">
        <is>
          <t>Colocacion D Eplaca Inaguracion</t>
        </is>
      </c>
      <c r="C20" s="280" t="inlineStr">
        <is>
          <t>Francia</t>
        </is>
      </c>
      <c r="D20" s="280" t="inlineStr">
        <is>
          <t>OPA</t>
        </is>
      </c>
      <c r="E20" s="280" t="inlineStr">
        <is>
          <t>Mayo-035</t>
        </is>
      </c>
      <c r="F20" s="280" t="inlineStr">
        <is>
          <t>EMAIL</t>
        </is>
      </c>
      <c r="G20" s="281" t="n">
        <v>46156</v>
      </c>
      <c r="H20" s="281" t="n">
        <v>46162</v>
      </c>
      <c r="I20" s="280" t="inlineStr">
        <is>
          <t>Comoper Direcabas</t>
        </is>
      </c>
      <c r="J20" s="282" t="inlineStr">
        <is>
          <t>Almirante</t>
        </is>
      </c>
      <c r="K20" s="282" t="n"/>
      <c r="L20" s="280" t="inlineStr">
        <is>
          <t>EMAIL</t>
        </is>
      </c>
      <c r="M20" s="281" t="n">
        <v>46156</v>
      </c>
      <c r="N20" s="280" t="inlineStr">
        <is>
          <t>OPA</t>
        </is>
      </c>
      <c r="O20" s="282" t="inlineStr">
        <is>
          <t>Cerrada</t>
        </is>
      </c>
      <c r="P20" s="282" t="n"/>
      <c r="Q20" s="282" t="n"/>
      <c r="R20" s="284">
        <f>IF($H20="","",IF($H20&lt;TODAY(),"VENCIDO",IF($H20&lt;=TODAY()+15,"PROXIMO","FUTURO")))</f>
        <v/>
      </c>
      <c r="S20" s="285">
        <f>IF($H20="","",$H20-TODAY())</f>
        <v/>
      </c>
      <c r="T20" s="284">
        <f>IF(LISTADO!$A18="","",LISTADO!$A18)</f>
        <v/>
      </c>
      <c r="U20" s="282" t="n"/>
    </row>
    <row r="21">
      <c r="A21" s="273">
        <f>IF($B21="","",SUBTOTAL(103,$B$3:B21))</f>
        <v/>
      </c>
      <c r="B21" s="274" t="inlineStr">
        <is>
          <t>Cena con Comandante en Jefe de Argentina</t>
        </is>
      </c>
      <c r="C21" s="274" t="inlineStr">
        <is>
          <t>Argentina</t>
        </is>
      </c>
      <c r="D21" s="274" t="inlineStr">
        <is>
          <t>OPA</t>
        </is>
      </c>
      <c r="E21" s="274" t="inlineStr">
        <is>
          <t>En Agenda</t>
        </is>
      </c>
      <c r="F21" s="274" t="inlineStr">
        <is>
          <t>Agenda</t>
        </is>
      </c>
      <c r="G21" s="275" t="n"/>
      <c r="H21" s="275" t="n">
        <v>46162.83333333334</v>
      </c>
      <c r="I21" s="274" t="inlineStr">
        <is>
          <t>Agendado</t>
        </is>
      </c>
      <c r="J21" s="276" t="inlineStr">
        <is>
          <t>Almirante</t>
        </is>
      </c>
      <c r="K21" s="276" t="n"/>
      <c r="L21" s="274" t="n"/>
      <c r="M21" s="275" t="n"/>
      <c r="N21" s="287" t="n"/>
      <c r="O21" s="276" t="inlineStr">
        <is>
          <t>Cerrada</t>
        </is>
      </c>
      <c r="P21" s="276" t="inlineStr">
        <is>
          <t>Verificar Requerimiento a Ayudor - Protocolo</t>
        </is>
      </c>
      <c r="Q21" s="276" t="n"/>
      <c r="R21" s="277">
        <f>IF($H21="","",IF($H21&lt;TODAY(),"VENCIDO",IF($H21&lt;=TODAY()+15,"PROXIMO","FUTURO")))</f>
        <v/>
      </c>
      <c r="S21" s="278">
        <f>IF($H21="","",$H21-TODAY())</f>
        <v/>
      </c>
      <c r="T21" s="277">
        <f>IF(LISTADO!$A19="","",LISTADO!$A19)</f>
        <v/>
      </c>
      <c r="U21" s="276" t="n"/>
    </row>
    <row r="22">
      <c r="A22" s="280">
        <f>IF($B22="","",SUBTOTAL(103,$B$3:B22))</f>
        <v/>
      </c>
      <c r="B22" s="280" t="inlineStr">
        <is>
          <t>Bogatun Santiago</t>
        </is>
      </c>
      <c r="C22" s="280" t="inlineStr">
        <is>
          <t>Presidente</t>
        </is>
      </c>
      <c r="D22" s="280" t="inlineStr">
        <is>
          <t>OPA</t>
        </is>
      </c>
      <c r="E22" s="280" t="inlineStr">
        <is>
          <t>Mayo-022</t>
        </is>
      </c>
      <c r="F22" s="280" t="inlineStr">
        <is>
          <t>Carta</t>
        </is>
      </c>
      <c r="G22" s="281" t="n">
        <v>46135</v>
      </c>
      <c r="H22" s="281" t="n">
        <v>46163</v>
      </c>
      <c r="I22" s="280" t="inlineStr">
        <is>
          <t>Subjemco Venia Jemco</t>
        </is>
      </c>
      <c r="J22" s="282" t="inlineStr">
        <is>
          <t>Almirante</t>
        </is>
      </c>
      <c r="K22" s="282" t="n"/>
      <c r="L22" s="280" t="inlineStr">
        <is>
          <t>EMAIL</t>
        </is>
      </c>
      <c r="M22" s="281" t="n">
        <v>46154</v>
      </c>
      <c r="N22" s="280" t="inlineStr">
        <is>
          <t>Collao</t>
        </is>
      </c>
      <c r="O22" s="282" t="inlineStr">
        <is>
          <t>Cerrada</t>
        </is>
      </c>
      <c r="P22" s="282" t="n"/>
      <c r="Q22" s="282" t="n"/>
      <c r="R22" s="284">
        <f>IF($H22="","",IF($H22&lt;TODAY(),"VENCIDO",IF($H22&lt;=TODAY()+15,"PROXIMO","FUTURO")))</f>
        <v/>
      </c>
      <c r="S22" s="285">
        <f>IF($H22="","",$H22-TODAY())</f>
        <v/>
      </c>
      <c r="T22" s="284">
        <f>IF(LISTADO!$A20="","",LISTADO!$A20)</f>
        <v/>
      </c>
      <c r="U22" s="282" t="n"/>
    </row>
    <row r="23" ht="78.75" customHeight="1">
      <c r="A23" s="274">
        <f>IF($B23="","",SUBTOTAL(103,$B$3:B23))</f>
        <v/>
      </c>
      <c r="B23" s="274" t="inlineStr">
        <is>
          <t>Homenaje Caleuche</t>
        </is>
      </c>
      <c r="C23" s="274" t="inlineStr">
        <is>
          <t>Caleuche</t>
        </is>
      </c>
      <c r="D23" s="274" t="inlineStr">
        <is>
          <t>OPA</t>
        </is>
      </c>
      <c r="E23" s="274" t="inlineStr">
        <is>
          <t>Mayo-037</t>
        </is>
      </c>
      <c r="F23" s="274" t="inlineStr">
        <is>
          <t>EMAIL</t>
        </is>
      </c>
      <c r="G23" s="275" t="n">
        <v>46161</v>
      </c>
      <c r="H23" s="275" t="n">
        <v>46163</v>
      </c>
      <c r="I23" s="274" t="n"/>
      <c r="J23" s="276" t="inlineStr">
        <is>
          <t>Almirante</t>
        </is>
      </c>
      <c r="K23" s="276" t="n"/>
      <c r="L23" s="274" t="n"/>
      <c r="M23" s="275" t="n"/>
      <c r="N23" s="274" t="inlineStr">
        <is>
          <t>Secertalm</t>
        </is>
      </c>
      <c r="O23" s="276" t="inlineStr">
        <is>
          <t>Cerrada</t>
        </is>
      </c>
      <c r="P23" s="276" t="n"/>
      <c r="Q23" s="276" t="n"/>
      <c r="R23" s="277">
        <f>IF($H23="","",IF($H23&lt;TODAY(),"VENCIDO",IF($H23&lt;=TODAY()+15,"PROXIMO","FUTURO")))</f>
        <v/>
      </c>
      <c r="S23" s="278">
        <f>IF($H23="","",$H23-TODAY())</f>
        <v/>
      </c>
      <c r="T23" s="277">
        <f>IF(LISTADO!$A21="","",LISTADO!$A21)</f>
        <v/>
      </c>
      <c r="U23" s="276" t="n"/>
    </row>
    <row r="24" ht="33.75" customHeight="1">
      <c r="A24" s="280">
        <f>IF($B24="","",SUBTOTAL(103,$B$3:B24))</f>
        <v/>
      </c>
      <c r="B24" s="280" t="inlineStr">
        <is>
          <t>Presidir la Recepcionb Homanej Glorias Navales</t>
        </is>
      </c>
      <c r="C24" s="280" t="inlineStr">
        <is>
          <t>Prizona</t>
        </is>
      </c>
      <c r="D24" s="280" t="inlineStr">
        <is>
          <t>OPA</t>
        </is>
      </c>
      <c r="E24" s="280" t="inlineStr">
        <is>
          <t>Mayo-025</t>
        </is>
      </c>
      <c r="F24" s="280" t="inlineStr">
        <is>
          <t>Emaiil</t>
        </is>
      </c>
      <c r="G24" s="281" t="n">
        <v>46140</v>
      </c>
      <c r="H24" s="281" t="n">
        <v>46164</v>
      </c>
      <c r="I24" s="280" t="inlineStr">
        <is>
          <t>En Agenda</t>
        </is>
      </c>
      <c r="J24" s="282" t="inlineStr">
        <is>
          <t>Almirante</t>
        </is>
      </c>
      <c r="K24" s="282" t="n"/>
      <c r="L24" s="280" t="inlineStr">
        <is>
          <t>EMAIL</t>
        </is>
      </c>
      <c r="M24" s="281" t="n">
        <v>46147</v>
      </c>
      <c r="N24" s="280" t="inlineStr">
        <is>
          <t>OPA</t>
        </is>
      </c>
      <c r="O24" s="282" t="inlineStr">
        <is>
          <t>Cerrada</t>
        </is>
      </c>
      <c r="P24" s="282" t="n"/>
      <c r="Q24" s="282" t="n"/>
      <c r="R24" s="284">
        <f>IF($H24="","",IF($H24&lt;TODAY(),"VENCIDO",IF($H24&lt;=TODAY()+15,"PROXIMO","FUTURO")))</f>
        <v/>
      </c>
      <c r="S24" s="285">
        <f>IF($H24="","",$H24-TODAY())</f>
        <v/>
      </c>
      <c r="T24" s="284">
        <f>IF(LISTADO!$A22="","",LISTADO!$A22)</f>
        <v/>
      </c>
      <c r="U24" s="282" t="n"/>
    </row>
    <row r="25">
      <c r="A25" s="274">
        <f>IF($B25="","",SUBTOTAL(103,$B$3:B25))</f>
        <v/>
      </c>
      <c r="B25" s="274" t="inlineStr">
        <is>
          <t>Presidir Torne Senior Glorias Navales 2026</t>
        </is>
      </c>
      <c r="C25" s="274" t="inlineStr">
        <is>
          <t>Oldnavy</t>
        </is>
      </c>
      <c r="D25" s="274" t="inlineStr">
        <is>
          <t>OPA</t>
        </is>
      </c>
      <c r="E25" s="274" t="inlineStr">
        <is>
          <t>Mayo-033</t>
        </is>
      </c>
      <c r="F25" s="274" t="inlineStr">
        <is>
          <t>EMAIL</t>
        </is>
      </c>
      <c r="G25" s="275" t="n">
        <v>46153</v>
      </c>
      <c r="H25" s="275" t="n">
        <v>46165</v>
      </c>
      <c r="I25" s="274" t="inlineStr">
        <is>
          <t>Prizona</t>
        </is>
      </c>
      <c r="J25" s="276" t="inlineStr">
        <is>
          <t>Almirante</t>
        </is>
      </c>
      <c r="K25" s="276" t="n"/>
      <c r="L25" s="274" t="n"/>
      <c r="M25" s="275" t="n"/>
      <c r="N25" s="274" t="inlineStr">
        <is>
          <t>OPA</t>
        </is>
      </c>
      <c r="O25" s="276" t="inlineStr">
        <is>
          <t>Cerrada</t>
        </is>
      </c>
      <c r="P25" s="276" t="n"/>
      <c r="Q25" s="276" t="n"/>
      <c r="R25" s="277">
        <f>IF($H25="","",IF($H25&lt;TODAY(),"VENCIDO",IF($H25&lt;=TODAY()+15,"PROXIMO","FUTURO")))</f>
        <v/>
      </c>
      <c r="S25" s="278">
        <f>IF($H25="","",$H25-TODAY())</f>
        <v/>
      </c>
      <c r="T25" s="277">
        <f>IF(LISTADO!$A23="","",LISTADO!$A23)</f>
        <v/>
      </c>
      <c r="U25" s="276" t="n"/>
    </row>
    <row r="26" ht="45" customHeight="1">
      <c r="A26" s="280">
        <f>IF($B26="","",SUBTOTAL(103,$B$3:B26))</f>
        <v/>
      </c>
      <c r="B26" s="280" t="inlineStr">
        <is>
          <t>Serv. de Accion de Gracias Maipu</t>
        </is>
      </c>
      <c r="C26" s="280" t="inlineStr">
        <is>
          <t>Maipu</t>
        </is>
      </c>
      <c r="D26" s="280" t="inlineStr">
        <is>
          <t>OPA</t>
        </is>
      </c>
      <c r="E26" s="280" t="inlineStr">
        <is>
          <t>Mayo-029</t>
        </is>
      </c>
      <c r="F26" s="280" t="inlineStr">
        <is>
          <t>EMAIL</t>
        </is>
      </c>
      <c r="G26" s="281" t="n">
        <v>46142</v>
      </c>
      <c r="H26" s="281" t="n">
        <v>46166</v>
      </c>
      <c r="I26" s="280" t="inlineStr">
        <is>
          <t>Estanavmet</t>
        </is>
      </c>
      <c r="J26" s="282" t="inlineStr">
        <is>
          <t>Almirante</t>
        </is>
      </c>
      <c r="K26" s="282" t="n"/>
      <c r="L26" s="280" t="inlineStr">
        <is>
          <t>EMAIL</t>
        </is>
      </c>
      <c r="M26" s="281" t="n">
        <v>46154</v>
      </c>
      <c r="N26" s="280" t="inlineStr">
        <is>
          <t>OPA</t>
        </is>
      </c>
      <c r="O26" s="282" t="inlineStr">
        <is>
          <t>Cerrada</t>
        </is>
      </c>
      <c r="P26" s="282" t="n"/>
      <c r="Q26" s="282" t="n"/>
      <c r="R26" s="284">
        <f>IF($H26="","",IF($H26&lt;TODAY(),"VENCIDO",IF($H26&lt;=TODAY()+15,"PROXIMO","FUTURO")))</f>
        <v/>
      </c>
      <c r="S26" s="285">
        <f>IF($H26="","",$H26-TODAY())</f>
        <v/>
      </c>
      <c r="T26" s="284">
        <f>IF(LISTADO!$A24="","",LISTADO!$A24)</f>
        <v/>
      </c>
      <c r="U26" s="282" t="n"/>
    </row>
    <row r="27">
      <c r="A27" s="273">
        <f>IF($B27="","",SUBTOTAL(103,$B$3:B27))</f>
        <v/>
      </c>
      <c r="B27" s="274" t="inlineStr">
        <is>
          <t>Realizacion de la Tradicional y Solemne Oficio Religioso Evangelico en Conmemoracion de las Glorias Navales</t>
        </is>
      </c>
      <c r="C27" s="274" t="inlineStr">
        <is>
          <t>Capellan Nacional Evangelico</t>
        </is>
      </c>
      <c r="D27" s="274" t="inlineStr">
        <is>
          <t>OPA</t>
        </is>
      </c>
      <c r="E27" s="274" t="inlineStr">
        <is>
          <t>Mayo-002</t>
        </is>
      </c>
      <c r="F27" s="274" t="inlineStr">
        <is>
          <t>EMAIL</t>
        </is>
      </c>
      <c r="G27" s="275" t="n">
        <v>46097</v>
      </c>
      <c r="H27" s="275" t="n">
        <v>46167.64583333334</v>
      </c>
      <c r="I27" s="274" t="inlineStr">
        <is>
          <t>Por. Confirmar Comoper Escuadr Marinfa Dirinta</t>
        </is>
      </c>
      <c r="J27" s="276" t="inlineStr">
        <is>
          <t>Almirante</t>
        </is>
      </c>
      <c r="K27" s="276" t="n"/>
      <c r="L27" s="274" t="inlineStr">
        <is>
          <t>EMAIL</t>
        </is>
      </c>
      <c r="M27" s="275" t="n">
        <v>46134</v>
      </c>
      <c r="N27" s="287" t="inlineStr">
        <is>
          <t>OPA</t>
        </is>
      </c>
      <c r="O27" s="276" t="inlineStr">
        <is>
          <t>Cerrada</t>
        </is>
      </c>
      <c r="P27" s="276" t="inlineStr">
        <is>
          <t>Pendiente Asistencia CJA</t>
        </is>
      </c>
      <c r="Q27" s="276" t="n"/>
      <c r="R27" s="277">
        <f>IF($H27="","",IF($H27&lt;TODAY(),"VENCIDO",IF($H27&lt;=TODAY()+15,"PROXIMO","FUTURO")))</f>
        <v/>
      </c>
      <c r="S27" s="278">
        <f>IF($H27="","",$H27-TODAY())</f>
        <v/>
      </c>
      <c r="T27" s="277">
        <f>IF(LISTADO!$A25="","",LISTADO!$A25)</f>
        <v/>
      </c>
      <c r="U27" s="276" t="n"/>
    </row>
    <row r="28">
      <c r="A28" s="280">
        <f>IF($B28="","",SUBTOTAL(103,$B$3:B28))</f>
        <v/>
      </c>
      <c r="B28" s="280" t="inlineStr">
        <is>
          <t>Homenaje Cupero de Lamirantes y Generales en Retiro</t>
        </is>
      </c>
      <c r="C28" s="280" t="inlineStr">
        <is>
          <t>Sarabia</t>
        </is>
      </c>
      <c r="D28" s="280" t="inlineStr">
        <is>
          <t>OPA</t>
        </is>
      </c>
      <c r="E28" s="280" t="inlineStr">
        <is>
          <t>Mayo-024</t>
        </is>
      </c>
      <c r="F28" s="280" t="inlineStr">
        <is>
          <t>EMAIL</t>
        </is>
      </c>
      <c r="G28" s="281" t="n">
        <v>46140</v>
      </c>
      <c r="H28" s="281" t="n">
        <v>46168</v>
      </c>
      <c r="I28" s="280" t="inlineStr">
        <is>
          <t>En Agenda</t>
        </is>
      </c>
      <c r="J28" s="282" t="inlineStr">
        <is>
          <t>Almirante</t>
        </is>
      </c>
      <c r="K28" s="282" t="n"/>
      <c r="L28" s="280" t="inlineStr">
        <is>
          <t>EMAIL</t>
        </is>
      </c>
      <c r="M28" s="281" t="n">
        <v>46147</v>
      </c>
      <c r="N28" s="280" t="inlineStr">
        <is>
          <t>OPA</t>
        </is>
      </c>
      <c r="O28" s="282" t="inlineStr">
        <is>
          <t>Cerrada</t>
        </is>
      </c>
      <c r="P28" s="282" t="n"/>
      <c r="Q28" s="282" t="n"/>
      <c r="R28" s="284">
        <f>IF($H28="","",IF($H28&lt;TODAY(),"VENCIDO",IF($H28&lt;=TODAY()+15,"PROXIMO","FUTURO")))</f>
        <v/>
      </c>
      <c r="S28" s="285">
        <f>IF($H28="","",$H28-TODAY())</f>
        <v/>
      </c>
      <c r="T28" s="284">
        <f>IF(LISTADO!$A26="","",LISTADO!$A26)</f>
        <v/>
      </c>
      <c r="U28" s="282" t="n"/>
    </row>
    <row r="29" ht="22.5" customHeight="1">
      <c r="A29" s="274">
        <f>IF($B29="","",SUBTOTAL(103,$B$3:B29))</f>
        <v/>
      </c>
      <c r="B29" s="274" t="inlineStr">
        <is>
          <t>Banco Santander</t>
        </is>
      </c>
      <c r="C29" s="274" t="inlineStr">
        <is>
          <t>Santander</t>
        </is>
      </c>
      <c r="D29" s="274" t="inlineStr">
        <is>
          <t>OPA</t>
        </is>
      </c>
      <c r="E29" s="274" t="inlineStr">
        <is>
          <t>Mayo-032</t>
        </is>
      </c>
      <c r="F29" s="274" t="inlineStr">
        <is>
          <t>EMAIL</t>
        </is>
      </c>
      <c r="G29" s="275" t="n">
        <v>46153</v>
      </c>
      <c r="H29" s="275" t="n">
        <v>46168</v>
      </c>
      <c r="I29" s="274" t="inlineStr">
        <is>
          <t>CJA Comoper Contralor Direcfin Secretgen DIRISNAV Submayor</t>
        </is>
      </c>
      <c r="J29" s="276" t="inlineStr">
        <is>
          <t>Almirante</t>
        </is>
      </c>
      <c r="K29" s="276" t="n"/>
      <c r="L29" s="274" t="n"/>
      <c r="M29" s="275" t="n"/>
      <c r="N29" s="274" t="inlineStr">
        <is>
          <t>Secretalm</t>
        </is>
      </c>
      <c r="O29" s="276" t="inlineStr">
        <is>
          <t>Cerrada</t>
        </is>
      </c>
      <c r="P29" s="276" t="n"/>
      <c r="Q29" s="276" t="inlineStr">
        <is>
          <t>Agregar</t>
        </is>
      </c>
      <c r="R29" s="277">
        <f>IF($H29="","",IF($H29&lt;TODAY(),"VENCIDO",IF($H29&lt;=TODAY()+15,"PROXIMO","FUTURO")))</f>
        <v/>
      </c>
      <c r="S29" s="278">
        <f>IF($H29="","",$H29-TODAY())</f>
        <v/>
      </c>
      <c r="T29" s="277">
        <f>IF(LISTADO!$A27="","",LISTADO!$A27)</f>
        <v/>
      </c>
      <c r="U29" s="276" t="n"/>
    </row>
    <row r="30">
      <c r="A30" s="280">
        <f>IF($B30="","",SUBTOTAL(103,$B$3:B30))</f>
        <v/>
      </c>
      <c r="B30" s="280" t="inlineStr">
        <is>
          <t>Sunset Corida Mes del Mar</t>
        </is>
      </c>
      <c r="C30" s="280" t="inlineStr">
        <is>
          <t>Apolinav</t>
        </is>
      </c>
      <c r="D30" s="280" t="inlineStr">
        <is>
          <t>OPA</t>
        </is>
      </c>
      <c r="E30" s="280" t="inlineStr">
        <is>
          <t>Mayo-034</t>
        </is>
      </c>
      <c r="F30" s="280" t="inlineStr">
        <is>
          <t>EMAIL</t>
        </is>
      </c>
      <c r="G30" s="281" t="n">
        <v>46153</v>
      </c>
      <c r="H30" s="281" t="n">
        <v>46169</v>
      </c>
      <c r="I30" s="280" t="inlineStr">
        <is>
          <t>Auditgen Contralor Direcsan</t>
        </is>
      </c>
      <c r="J30" s="282" t="inlineStr">
        <is>
          <t>Almirante</t>
        </is>
      </c>
      <c r="K30" s="282" t="n"/>
      <c r="L30" s="280" t="inlineStr">
        <is>
          <t>EMAIL</t>
        </is>
      </c>
      <c r="M30" s="281" t="n">
        <v>46161</v>
      </c>
      <c r="N30" s="280" t="inlineStr">
        <is>
          <t>OPA</t>
        </is>
      </c>
      <c r="O30" s="282" t="inlineStr">
        <is>
          <t>Cerrada</t>
        </is>
      </c>
      <c r="P30" s="282" t="n"/>
      <c r="Q30" s="282" t="n"/>
      <c r="R30" s="284">
        <f>IF($H30="","",IF($H30&lt;TODAY(),"VENCIDO",IF($H30&lt;=TODAY()+15,"PROXIMO","FUTURO")))</f>
        <v/>
      </c>
      <c r="S30" s="285">
        <f>IF($H30="","",$H30-TODAY())</f>
        <v/>
      </c>
      <c r="T30" s="284">
        <f>IF(LISTADO!$A28="","",LISTADO!$A28)</f>
        <v/>
      </c>
      <c r="U30" s="282" t="n"/>
    </row>
    <row r="31">
      <c r="A31" s="274">
        <f>IF($B31="","",SUBTOTAL(103,$B$3:B31))</f>
        <v/>
      </c>
      <c r="B31" s="274" t="inlineStr">
        <is>
          <t>Homenaje del Circulo de Oficiales en Retiro de las Ffa</t>
        </is>
      </c>
      <c r="C31" s="274" t="inlineStr">
        <is>
          <t>Brigadier de Ejercito</t>
        </is>
      </c>
      <c r="D31" s="274" t="inlineStr">
        <is>
          <t>OPA</t>
        </is>
      </c>
      <c r="E31" s="274" t="inlineStr">
        <is>
          <t>Mayo-039</t>
        </is>
      </c>
      <c r="F31" s="274" t="inlineStr">
        <is>
          <t>EMAIL</t>
        </is>
      </c>
      <c r="G31" s="275" t="n">
        <v>46167</v>
      </c>
      <c r="H31" s="275" t="n">
        <v>46169</v>
      </c>
      <c r="I31" s="274" t="inlineStr">
        <is>
          <t>Comavnav</t>
        </is>
      </c>
      <c r="J31" s="276" t="inlineStr">
        <is>
          <t>Almirante</t>
        </is>
      </c>
      <c r="K31" s="276" t="n"/>
      <c r="L31" s="274" t="inlineStr">
        <is>
          <t>EMAIL</t>
        </is>
      </c>
      <c r="M31" s="275" t="n">
        <v>46168</v>
      </c>
      <c r="N31" s="274" t="inlineStr">
        <is>
          <t>OPA</t>
        </is>
      </c>
      <c r="O31" s="276" t="inlineStr">
        <is>
          <t>Cerrada</t>
        </is>
      </c>
      <c r="P31" s="276" t="n"/>
      <c r="Q31" s="276" t="n"/>
      <c r="R31" s="277">
        <f>IF($H31="","",IF($H31&lt;TODAY(),"VENCIDO",IF($H31&lt;=TODAY()+15,"PROXIMO","FUTURO")))</f>
        <v/>
      </c>
      <c r="S31" s="278">
        <f>IF($H31="","",$H31-TODAY())</f>
        <v/>
      </c>
      <c r="T31" s="277">
        <f>IF(LISTADO!$A29="","",LISTADO!$A29)</f>
        <v/>
      </c>
      <c r="U31" s="276" t="n"/>
    </row>
    <row r="32">
      <c r="A32" s="279">
        <f>IF($B32="","",SUBTOTAL(103,$B$3:B32))</f>
        <v/>
      </c>
      <c r="B32" s="280" t="inlineStr">
        <is>
          <t>Clásico Armada de Chile</t>
        </is>
      </c>
      <c r="C32" s="280" t="inlineStr">
        <is>
          <t>Hipodromo de Santiago</t>
        </is>
      </c>
      <c r="D32" s="280" t="inlineStr">
        <is>
          <t>OPA</t>
        </is>
      </c>
      <c r="E32" s="280" t="inlineStr">
        <is>
          <t>Mayo-011</t>
        </is>
      </c>
      <c r="F32" s="280" t="inlineStr">
        <is>
          <t>EMAIL</t>
        </is>
      </c>
      <c r="G32" s="281" t="n">
        <v>46114</v>
      </c>
      <c r="H32" s="281" t="n">
        <v>46170</v>
      </c>
      <c r="I32" s="280" t="inlineStr">
        <is>
          <t>Representante 1va 1ca a Cn</t>
        </is>
      </c>
      <c r="J32" s="282" t="inlineStr">
        <is>
          <t>Almirante</t>
        </is>
      </c>
      <c r="K32" s="282" t="n"/>
      <c r="L32" s="280" t="inlineStr">
        <is>
          <t>EMAIL</t>
        </is>
      </c>
      <c r="M32" s="281" t="n">
        <v>46181</v>
      </c>
      <c r="N32" s="280" t="inlineStr">
        <is>
          <t>OPA</t>
        </is>
      </c>
      <c r="O32" s="282" t="inlineStr">
        <is>
          <t>Cerrada</t>
        </is>
      </c>
      <c r="P32" s="282" t="n"/>
      <c r="Q32" s="282" t="n"/>
      <c r="R32" s="284">
        <f>IF($H32="","",IF($H32&lt;TODAY(),"VENCIDO",IF($H32&lt;=TODAY()+15,"PROXIMO","FUTURO")))</f>
        <v/>
      </c>
      <c r="S32" s="285">
        <f>IF($H32="","",$H32-TODAY())</f>
        <v/>
      </c>
      <c r="T32" s="284">
        <f>IF(LISTADO!$A30="","",LISTADO!$A30)</f>
        <v/>
      </c>
      <c r="U32" s="282" t="n"/>
    </row>
    <row r="33">
      <c r="A33" s="273">
        <f>IF($B33="","",SUBTOTAL(103,$B$3:B33))</f>
        <v/>
      </c>
      <c r="B33" s="274" t="inlineStr">
        <is>
          <t>Homenaje Glorias Navales Liga Maritima</t>
        </is>
      </c>
      <c r="C33" s="274" t="inlineStr">
        <is>
          <t>Presidente</t>
        </is>
      </c>
      <c r="D33" s="274" t="inlineStr">
        <is>
          <t>OPA</t>
        </is>
      </c>
      <c r="E33" s="274" t="inlineStr">
        <is>
          <t>Mayo-010</t>
        </is>
      </c>
      <c r="F33" s="274" t="inlineStr">
        <is>
          <t>EMAIL</t>
        </is>
      </c>
      <c r="G33" s="275" t="n">
        <v>46114</v>
      </c>
      <c r="H33" s="275" t="n">
        <v>46170</v>
      </c>
      <c r="I33" s="274" t="inlineStr">
        <is>
          <t>Agendado</t>
        </is>
      </c>
      <c r="J33" s="276" t="inlineStr">
        <is>
          <t>Almirante</t>
        </is>
      </c>
      <c r="K33" s="276" t="n"/>
      <c r="L33" s="274" t="inlineStr">
        <is>
          <t>EMAIL</t>
        </is>
      </c>
      <c r="M33" s="275" t="n">
        <v>46120</v>
      </c>
      <c r="N33" s="274" t="inlineStr">
        <is>
          <t>OPA</t>
        </is>
      </c>
      <c r="O33" s="276" t="inlineStr">
        <is>
          <t>Cerrada</t>
        </is>
      </c>
      <c r="P33" s="276" t="n"/>
      <c r="Q33" s="276" t="n"/>
      <c r="R33" s="277">
        <f>IF($H33="","",IF($H33&lt;TODAY(),"VENCIDO",IF($H33&lt;=TODAY()+15,"PROXIMO","FUTURO")))</f>
        <v/>
      </c>
      <c r="S33" s="278">
        <f>IF($H33="","",$H33-TODAY())</f>
        <v/>
      </c>
      <c r="T33" s="277">
        <f>IF(LISTADO!$A31="","",LISTADO!$A31)</f>
        <v/>
      </c>
      <c r="U33" s="276" t="n"/>
    </row>
    <row r="34">
      <c r="A34" s="279">
        <f>IF($B34="","",SUBTOTAL(103,$B$3:B34))</f>
        <v/>
      </c>
      <c r="B34" s="280" t="inlineStr">
        <is>
          <t>Almuerzo Homenaje Rotar Club San Bernardo</t>
        </is>
      </c>
      <c r="C34" s="280" t="inlineStr">
        <is>
          <t>Presidenta</t>
        </is>
      </c>
      <c r="D34" s="280" t="inlineStr">
        <is>
          <t>OPA</t>
        </is>
      </c>
      <c r="E34" s="280" t="inlineStr">
        <is>
          <t>Mayo-017</t>
        </is>
      </c>
      <c r="F34" s="280" t="inlineStr">
        <is>
          <t>EMAIL</t>
        </is>
      </c>
      <c r="G34" s="281" t="n">
        <v>46132</v>
      </c>
      <c r="H34" s="281" t="n">
        <v>46170</v>
      </c>
      <c r="I34" s="280" t="inlineStr">
        <is>
          <t>Dinsomar</t>
        </is>
      </c>
      <c r="J34" s="282" t="inlineStr">
        <is>
          <t>Almirante</t>
        </is>
      </c>
      <c r="K34" s="282" t="n"/>
      <c r="L34" s="280" t="n"/>
      <c r="M34" s="281" t="n"/>
      <c r="N34" s="280" t="inlineStr">
        <is>
          <t>Collao</t>
        </is>
      </c>
      <c r="O34" s="282" t="inlineStr">
        <is>
          <t>Cerrada</t>
        </is>
      </c>
      <c r="P34" s="282" t="n"/>
      <c r="Q34" s="282" t="n"/>
      <c r="R34" s="284">
        <f>IF($H34="","",IF($H34&lt;TODAY(),"VENCIDO",IF($H34&lt;=TODAY()+15,"PROXIMO","FUTURO")))</f>
        <v/>
      </c>
      <c r="S34" s="285">
        <f>IF($H34="","",$H34-TODAY())</f>
        <v/>
      </c>
      <c r="T34" s="284">
        <f>IF(LISTADO!$A32="","",LISTADO!$A32)</f>
        <v/>
      </c>
      <c r="U34" s="282" t="n"/>
    </row>
    <row r="35">
      <c r="A35" s="273">
        <f>IF($B35="","",SUBTOTAL(103,$B$3:B35))</f>
        <v/>
      </c>
      <c r="B35" s="274" t="inlineStr">
        <is>
          <t>Homenaje Corchos</t>
        </is>
      </c>
      <c r="C35" s="274" t="inlineStr">
        <is>
          <t>Corchos</t>
        </is>
      </c>
      <c r="D35" s="274" t="inlineStr">
        <is>
          <t>OPA</t>
        </is>
      </c>
      <c r="E35" s="274" t="inlineStr">
        <is>
          <t>Mayo-036</t>
        </is>
      </c>
      <c r="F35" s="274" t="inlineStr">
        <is>
          <t>EMAIL</t>
        </is>
      </c>
      <c r="G35" s="275" t="n">
        <v>46156</v>
      </c>
      <c r="H35" s="275" t="n">
        <v>46170</v>
      </c>
      <c r="I35" s="274" t="inlineStr">
        <is>
          <t>Cf Palma</t>
        </is>
      </c>
      <c r="J35" s="276" t="inlineStr">
        <is>
          <t>Almirante</t>
        </is>
      </c>
      <c r="K35" s="276" t="n"/>
      <c r="L35" s="274" t="inlineStr">
        <is>
          <t>EMAIL</t>
        </is>
      </c>
      <c r="M35" s="275" t="n">
        <v>46168</v>
      </c>
      <c r="N35" s="288" t="inlineStr">
        <is>
          <t>OPA</t>
        </is>
      </c>
      <c r="O35" s="276" t="inlineStr">
        <is>
          <t>Cerrada</t>
        </is>
      </c>
      <c r="P35" s="276" t="n"/>
      <c r="Q35" s="276" t="n"/>
      <c r="R35" s="277">
        <f>IF($H35="","",IF($H35&lt;TODAY(),"VENCIDO",IF($H35&lt;=TODAY()+15,"PROXIMO","FUTURO")))</f>
        <v/>
      </c>
      <c r="S35" s="278">
        <f>IF($H35="","",$H35-TODAY())</f>
        <v/>
      </c>
      <c r="T35" s="277">
        <f>IF(LISTADO!$A33="","",LISTADO!$A33)</f>
        <v/>
      </c>
      <c r="U35" s="276" t="n"/>
    </row>
    <row r="36">
      <c r="A36" s="280">
        <f>IF($B36="","",SUBTOTAL(103,$B$3:B36))</f>
        <v/>
      </c>
      <c r="B36" s="280" t="inlineStr">
        <is>
          <t>Concierto en Homenaje a las Glorias Navales</t>
        </is>
      </c>
      <c r="C36" s="280" t="inlineStr">
        <is>
          <t>Ucv</t>
        </is>
      </c>
      <c r="D36" s="280" t="inlineStr">
        <is>
          <t>OPA</t>
        </is>
      </c>
      <c r="E36" s="280" t="inlineStr">
        <is>
          <t>Mayo-040</t>
        </is>
      </c>
      <c r="F36" s="280" t="inlineStr">
        <is>
          <t>EMAIL</t>
        </is>
      </c>
      <c r="G36" s="281" t="n">
        <v>46164</v>
      </c>
      <c r="H36" s="281" t="n">
        <v>46170</v>
      </c>
      <c r="I36" s="280" t="inlineStr">
        <is>
          <t>Dea</t>
        </is>
      </c>
      <c r="J36" s="282" t="inlineStr">
        <is>
          <t>Almirante</t>
        </is>
      </c>
      <c r="K36" s="282" t="n"/>
      <c r="L36" s="280" t="inlineStr">
        <is>
          <t>EMAIL</t>
        </is>
      </c>
      <c r="M36" s="281" t="n">
        <v>46168</v>
      </c>
      <c r="N36" s="280" t="inlineStr">
        <is>
          <t>OPA</t>
        </is>
      </c>
      <c r="O36" s="282" t="inlineStr">
        <is>
          <t>Cerrada</t>
        </is>
      </c>
      <c r="P36" s="282" t="n"/>
      <c r="Q36" s="282" t="n"/>
      <c r="R36" s="284">
        <f>IF($H36="","",IF($H36&lt;TODAY(),"VENCIDO",IF($H36&lt;=TODAY()+15,"PROXIMO","FUTURO")))</f>
        <v/>
      </c>
      <c r="S36" s="285">
        <f>IF($H36="","",$H36-TODAY())</f>
        <v/>
      </c>
      <c r="T36" s="284">
        <f>IF(LISTADO!$A34="","",LISTADO!$A34)</f>
        <v/>
      </c>
      <c r="U36" s="282" t="n"/>
    </row>
    <row r="37" ht="22.5" customHeight="1">
      <c r="A37" s="274">
        <f>IF($B37="","",SUBTOTAL(103,$B$3:B37))</f>
        <v/>
      </c>
      <c r="B37" s="274" t="inlineStr">
        <is>
          <t>Practico de Canales</t>
        </is>
      </c>
      <c r="C37" s="274" t="inlineStr">
        <is>
          <t>Presidente</t>
        </is>
      </c>
      <c r="D37" s="274" t="inlineStr">
        <is>
          <t>OPA</t>
        </is>
      </c>
      <c r="E37" s="274" t="inlineStr">
        <is>
          <t>Mayo-020</t>
        </is>
      </c>
      <c r="F37" s="274" t="inlineStr">
        <is>
          <t>EMAIL</t>
        </is>
      </c>
      <c r="G37" s="275" t="n">
        <v>46135</v>
      </c>
      <c r="H37" s="275" t="n">
        <v>46171</v>
      </c>
      <c r="I37" s="274" t="inlineStr">
        <is>
          <t>Voy por Ahora - Tbc</t>
        </is>
      </c>
      <c r="J37" s="276" t="inlineStr">
        <is>
          <t>Almirante</t>
        </is>
      </c>
      <c r="K37" s="276" t="n"/>
      <c r="L37" s="274" t="inlineStr">
        <is>
          <t>EMAIL</t>
        </is>
      </c>
      <c r="M37" s="275" t="n">
        <v>46168</v>
      </c>
      <c r="N37" s="274" t="inlineStr">
        <is>
          <t>OPA</t>
        </is>
      </c>
      <c r="O37" s="276" t="inlineStr">
        <is>
          <t>Cerrada</t>
        </is>
      </c>
      <c r="P37" s="276" t="n"/>
      <c r="Q37" s="276" t="n"/>
      <c r="R37" s="277">
        <f>IF($H37="","",IF($H37&lt;TODAY(),"VENCIDO",IF($H37&lt;=TODAY()+15,"PROXIMO","FUTURO")))</f>
        <v/>
      </c>
      <c r="S37" s="278">
        <f>IF($H37="","",$H37-TODAY())</f>
        <v/>
      </c>
      <c r="T37" s="277">
        <f>IF(LISTADO!$A35="","",LISTADO!$A35)</f>
        <v/>
      </c>
      <c r="U37" s="276" t="n"/>
    </row>
    <row r="38" ht="22.5" customHeight="1">
      <c r="A38" s="279">
        <f>IF($B38="","",SUBTOTAL(103,$B$3:B38))</f>
        <v/>
      </c>
      <c r="B38" s="280" t="inlineStr">
        <is>
          <t>Homenaje Vecinos Jdm Codar Reñaca</t>
        </is>
      </c>
      <c r="C38" s="280" t="n"/>
      <c r="D38" s="280" t="inlineStr">
        <is>
          <t>OPA</t>
        </is>
      </c>
      <c r="E38" s="289" t="inlineStr">
        <is>
          <t>Mayo-038</t>
        </is>
      </c>
      <c r="F38" s="280" t="inlineStr">
        <is>
          <t>EMAIL</t>
        </is>
      </c>
      <c r="G38" s="281" t="n">
        <v>46161</v>
      </c>
      <c r="H38" s="281" t="n">
        <v>46171</v>
      </c>
      <c r="I38" s="280" t="inlineStr">
        <is>
          <t>Prizona</t>
        </is>
      </c>
      <c r="J38" s="282" t="inlineStr">
        <is>
          <t>Almirante</t>
        </is>
      </c>
      <c r="K38" s="282" t="n"/>
      <c r="L38" s="280" t="inlineStr">
        <is>
          <t>EMAIL</t>
        </is>
      </c>
      <c r="M38" s="281" t="n">
        <v>46168</v>
      </c>
      <c r="N38" s="280" t="inlineStr">
        <is>
          <t>OPA</t>
        </is>
      </c>
      <c r="O38" s="282" t="inlineStr">
        <is>
          <t>Cerrada</t>
        </is>
      </c>
      <c r="P38" s="282" t="n"/>
      <c r="Q38" s="282" t="n"/>
      <c r="R38" s="284">
        <f>IF($H38="","",IF($H38&lt;TODAY(),"VENCIDO",IF($H38&lt;=TODAY()+15,"PROXIMO","FUTURO")))</f>
        <v/>
      </c>
      <c r="S38" s="285">
        <f>IF($H38="","",$H38-TODAY())</f>
        <v/>
      </c>
      <c r="T38" s="284">
        <f>IF(LISTADO!$A36="","",LISTADO!$A36)</f>
        <v/>
      </c>
      <c r="U38" s="282" t="n"/>
    </row>
    <row r="39" ht="22.5" customHeight="1">
      <c r="A39" s="274">
        <f>IF($B39="","",SUBTOTAL(103,$B$3:B39))</f>
        <v/>
      </c>
      <c r="B39" s="274" t="inlineStr">
        <is>
          <t>Festival de Rugby para Menors Oldnavy por Glorias Navales</t>
        </is>
      </c>
      <c r="C39" s="274" t="inlineStr">
        <is>
          <t>Director</t>
        </is>
      </c>
      <c r="D39" s="274" t="inlineStr">
        <is>
          <t>OPA</t>
        </is>
      </c>
      <c r="E39" s="274" t="inlineStr">
        <is>
          <t>Mayo-041</t>
        </is>
      </c>
      <c r="F39" s="274" t="inlineStr">
        <is>
          <t>EMAIL</t>
        </is>
      </c>
      <c r="G39" s="275" t="n">
        <v>46167</v>
      </c>
      <c r="H39" s="275" t="n">
        <v>46172</v>
      </c>
      <c r="I39" s="274" t="inlineStr">
        <is>
          <t>Cn Matus de la Parra</t>
        </is>
      </c>
      <c r="J39" s="276" t="inlineStr">
        <is>
          <t>Almirante</t>
        </is>
      </c>
      <c r="K39" s="276" t="n"/>
      <c r="L39" s="274" t="inlineStr">
        <is>
          <t>EMAIL</t>
        </is>
      </c>
      <c r="M39" s="275" t="n">
        <v>46171</v>
      </c>
      <c r="N39" s="274" t="inlineStr">
        <is>
          <t>OPA</t>
        </is>
      </c>
      <c r="O39" s="276" t="inlineStr">
        <is>
          <t>Cerrada</t>
        </is>
      </c>
      <c r="P39" s="276" t="n"/>
      <c r="Q39" s="276" t="n"/>
      <c r="R39" s="277">
        <f>IF($H39="","",IF($H39&lt;TODAY(),"VENCIDO",IF($H39&lt;=TODAY()+15,"PROXIMO","FUTURO")))</f>
        <v/>
      </c>
      <c r="S39" s="278">
        <f>IF($H39="","",$H39-TODAY())</f>
        <v/>
      </c>
      <c r="T39" s="277">
        <f>IF(LISTADO!$A37="","",LISTADO!$A37)</f>
        <v/>
      </c>
      <c r="U39" s="276" t="n"/>
    </row>
    <row r="40">
      <c r="A40" s="280">
        <f>IF($B40="","",SUBTOTAL(103,$B$3:B40))</f>
        <v/>
      </c>
      <c r="B40" s="280" t="inlineStr">
        <is>
          <t>Homenaje Armada de Chile Cosur</t>
        </is>
      </c>
      <c r="C40" s="280" t="inlineStr">
        <is>
          <t>Coronel de Ejercito</t>
        </is>
      </c>
      <c r="D40" s="280" t="inlineStr">
        <is>
          <t>OPA</t>
        </is>
      </c>
      <c r="E40" s="280" t="inlineStr">
        <is>
          <t>Mayo-023</t>
        </is>
      </c>
      <c r="F40" s="280" t="inlineStr">
        <is>
          <t>EMAIL</t>
        </is>
      </c>
      <c r="G40" s="281" t="n">
        <v>46140</v>
      </c>
      <c r="H40" s="281" t="n">
        <v>46177</v>
      </c>
      <c r="I40" s="280" t="inlineStr">
        <is>
          <t>03 Almirantes</t>
        </is>
      </c>
      <c r="J40" s="282" t="inlineStr">
        <is>
          <t>Almirante</t>
        </is>
      </c>
      <c r="K40" s="282" t="n"/>
      <c r="L40" s="280" t="inlineStr">
        <is>
          <t>EMAIL</t>
        </is>
      </c>
      <c r="M40" s="281" t="n">
        <v>46169</v>
      </c>
      <c r="N40" s="280" t="inlineStr">
        <is>
          <t>OPA</t>
        </is>
      </c>
      <c r="O40" s="282" t="inlineStr">
        <is>
          <t>Cerrada</t>
        </is>
      </c>
      <c r="P40" s="282" t="n"/>
      <c r="Q40" s="282" t="n"/>
      <c r="R40" s="284">
        <f>IF($H40="","",IF($H40&lt;TODAY(),"VENCIDO",IF($H40&lt;=TODAY()+15,"PROXIMO","FUTURO")))</f>
        <v/>
      </c>
      <c r="S40" s="285">
        <f>IF($H40="","",$H40-TODAY())</f>
        <v/>
      </c>
      <c r="T40" s="284">
        <f>IF(LISTADO!$A38="","",LISTADO!$A38)</f>
        <v/>
      </c>
      <c r="U40" s="282" t="n"/>
    </row>
    <row r="41" ht="22.5" customHeight="1">
      <c r="A41" s="274">
        <f>IF($B41="","",SUBTOTAL(103,$B$3:B41))</f>
        <v/>
      </c>
      <c r="B41" s="274" t="inlineStr">
        <is>
          <t>Homenaje de la Liga Maritima a las Glorias Navales</t>
        </is>
      </c>
      <c r="C41" s="274" t="inlineStr">
        <is>
          <t>Liga Maritima</t>
        </is>
      </c>
      <c r="D41" s="274" t="inlineStr">
        <is>
          <t>OPA</t>
        </is>
      </c>
      <c r="E41" s="274" t="inlineStr">
        <is>
          <t>Mayo-003 Mayo-010</t>
        </is>
      </c>
      <c r="F41" s="274" t="inlineStr">
        <is>
          <t>EMAIL</t>
        </is>
      </c>
      <c r="G41" s="275" t="n"/>
      <c r="H41" s="275" t="n">
        <v>46178</v>
      </c>
      <c r="I41" s="274" t="inlineStr">
        <is>
          <t>CJA</t>
        </is>
      </c>
      <c r="J41" s="276" t="inlineStr">
        <is>
          <t>Almirante</t>
        </is>
      </c>
      <c r="K41" s="276" t="n"/>
      <c r="L41" s="274" t="inlineStr">
        <is>
          <t>EMAIL</t>
        </is>
      </c>
      <c r="M41" s="275" t="n">
        <v>46169</v>
      </c>
      <c r="N41" s="274" t="inlineStr">
        <is>
          <t>OPA</t>
        </is>
      </c>
      <c r="O41" s="276" t="inlineStr">
        <is>
          <t>Cerrada</t>
        </is>
      </c>
      <c r="P41" s="276" t="n"/>
      <c r="Q41" s="276" t="n"/>
      <c r="R41" s="277">
        <f>IF($H41="","",IF($H41&lt;TODAY(),"VENCIDO",IF($H41&lt;=TODAY()+15,"PROXIMO","FUTURO")))</f>
        <v/>
      </c>
      <c r="S41" s="278">
        <f>IF($H41="","",$H41-TODAY())</f>
        <v/>
      </c>
      <c r="T41" s="277">
        <f>IF(LISTADO!$A39="","",LISTADO!$A39)</f>
        <v/>
      </c>
      <c r="U41" s="276" t="n"/>
    </row>
    <row r="42" ht="56.25" customHeight="1">
      <c r="A42" s="280">
        <f>IF($B42="","",SUBTOTAL(103,$B$3:B42))</f>
        <v/>
      </c>
      <c r="B42" s="280" t="inlineStr">
        <is>
          <t>Liga Maritima</t>
        </is>
      </c>
      <c r="C42" s="280" t="inlineStr">
        <is>
          <t>Liga Maritima</t>
        </is>
      </c>
      <c r="D42" s="280" t="inlineStr">
        <is>
          <t>OPA</t>
        </is>
      </c>
      <c r="E42" s="280" t="inlineStr">
        <is>
          <t>Mayo-042</t>
        </is>
      </c>
      <c r="F42" s="280" t="inlineStr">
        <is>
          <t>EMAIL</t>
        </is>
      </c>
      <c r="G42" s="281" t="n">
        <v>46167</v>
      </c>
      <c r="H42" s="281" t="n">
        <v>46178</v>
      </c>
      <c r="I42" s="280" t="inlineStr">
        <is>
          <t>Asiste</t>
        </is>
      </c>
      <c r="J42" s="282" t="inlineStr">
        <is>
          <t>Almirante</t>
        </is>
      </c>
      <c r="K42" s="282" t="n"/>
      <c r="L42" s="280" t="n"/>
      <c r="M42" s="281" t="n"/>
      <c r="N42" s="280" t="inlineStr">
        <is>
          <t>Collao</t>
        </is>
      </c>
      <c r="O42" s="282" t="inlineStr">
        <is>
          <t>Cerrada</t>
        </is>
      </c>
      <c r="P42" s="282" t="n"/>
      <c r="Q42" s="282" t="n"/>
      <c r="R42" s="284">
        <f>IF($H42="","",IF($H42&lt;TODAY(),"VENCIDO",IF($H42&lt;=TODAY()+15,"PROXIMO","FUTURO")))</f>
        <v/>
      </c>
      <c r="S42" s="285">
        <f>IF($H42="","",$H42-TODAY())</f>
        <v/>
      </c>
      <c r="T42" s="284">
        <f>IF(LISTADO!$A40="","",LISTADO!$A40)</f>
        <v/>
      </c>
      <c r="U42" s="282" t="n"/>
    </row>
    <row r="43">
      <c r="A43" s="273">
        <f>IF($B43="","",SUBTOTAL(103,$B$3:B43))</f>
        <v/>
      </c>
      <c r="B43" s="274" t="inlineStr">
        <is>
          <t>Homenaje Rotary Valparaiso</t>
        </is>
      </c>
      <c r="C43" s="274" t="inlineStr">
        <is>
          <t>Presidente</t>
        </is>
      </c>
      <c r="D43" s="274" t="inlineStr">
        <is>
          <t>OPA</t>
        </is>
      </c>
      <c r="E43" s="274" t="inlineStr">
        <is>
          <t>Mayo-016</t>
        </is>
      </c>
      <c r="F43" s="274" t="inlineStr">
        <is>
          <t>EMAIL</t>
        </is>
      </c>
      <c r="G43" s="275" t="n">
        <v>46125</v>
      </c>
      <c r="H43" s="275" t="inlineStr">
        <is>
          <t>Cambio Fecha</t>
        </is>
      </c>
      <c r="I43" s="274" t="inlineStr">
        <is>
          <t>Ingresada No Asiste</t>
        </is>
      </c>
      <c r="J43" s="276" t="inlineStr">
        <is>
          <t>Almirante</t>
        </is>
      </c>
      <c r="K43" s="276" t="n"/>
      <c r="L43" s="274" t="inlineStr">
        <is>
          <t>EMAIL</t>
        </is>
      </c>
      <c r="M43" s="275" t="n">
        <v>46146</v>
      </c>
      <c r="N43" s="274" t="inlineStr">
        <is>
          <t>OPA</t>
        </is>
      </c>
      <c r="O43" s="276" t="inlineStr">
        <is>
          <t>Cerrada</t>
        </is>
      </c>
      <c r="P43" s="276" t="inlineStr">
        <is>
          <t>Responder</t>
        </is>
      </c>
      <c r="Q43" s="276" t="n"/>
      <c r="R43" s="277">
        <f>IF($H43="","",IF($H43&lt;TODAY(),"VENCIDO",IF($H43&lt;=TODAY()+15,"PROXIMO","FUTURO")))</f>
        <v/>
      </c>
      <c r="S43" s="278">
        <f>IF($H43="","",$H43-TODAY())</f>
        <v/>
      </c>
      <c r="T43" s="277">
        <f>IF(LISTADO!$A41="","",LISTADO!$A41)</f>
        <v/>
      </c>
      <c r="U43" s="276" t="n"/>
    </row>
    <row r="44">
      <c r="A44" s="279">
        <f>IF($B44="","",SUBTOTAL(103,$B$3:B44))</f>
        <v/>
      </c>
      <c r="B44" s="280" t="inlineStr">
        <is>
          <t>Requerimiento de Desfile San Fernando</t>
        </is>
      </c>
      <c r="C44" s="280" t="inlineStr">
        <is>
          <t>Alcalde</t>
        </is>
      </c>
      <c r="D44" s="280" t="inlineStr">
        <is>
          <t>Secret. Adm.</t>
        </is>
      </c>
      <c r="E44" s="280" t="inlineStr">
        <is>
          <t>Mayo-007</t>
        </is>
      </c>
      <c r="F44" s="280" t="inlineStr">
        <is>
          <t>EMAIL</t>
        </is>
      </c>
      <c r="G44" s="281" t="n">
        <v>46101</v>
      </c>
      <c r="H44" s="281" t="n"/>
      <c r="I44" s="280" t="n"/>
      <c r="J44" s="282" t="inlineStr">
        <is>
          <t>Almirante</t>
        </is>
      </c>
      <c r="K44" s="282" t="n"/>
      <c r="L44" s="280" t="n"/>
      <c r="M44" s="281" t="n"/>
      <c r="N44" s="280" t="inlineStr">
        <is>
          <t>Emga</t>
        </is>
      </c>
      <c r="O44" s="282" t="inlineStr">
        <is>
          <t>Cerrada</t>
        </is>
      </c>
      <c r="P44" s="282" t="inlineStr">
        <is>
          <t>Control Secret.adm.</t>
        </is>
      </c>
      <c r="Q44" s="282" t="n"/>
      <c r="R44" s="284">
        <f>IF($H44="","",IF($H44&lt;TODAY(),"VENCIDO",IF($H44&lt;=TODAY()+15,"PROXIMO","FUTURO")))</f>
        <v/>
      </c>
      <c r="S44" s="285">
        <f>IF($H44="","",$H44-TODAY())</f>
        <v/>
      </c>
      <c r="T44" s="284">
        <f>IF(LISTADO!$A42="","",LISTADO!$A42)</f>
        <v/>
      </c>
      <c r="U44" s="282" t="n"/>
    </row>
    <row r="45">
      <c r="A45" s="274">
        <f>IF($B45="","",SUBTOTAL(103,$B$3:B45))</f>
        <v/>
      </c>
      <c r="B45" s="274" t="inlineStr">
        <is>
          <t>Homenaje Banco Chile y Banco Edwards,</t>
        </is>
      </c>
      <c r="C45" s="274" t="inlineStr">
        <is>
          <t>Banco Chile</t>
        </is>
      </c>
      <c r="D45" s="274" t="inlineStr">
        <is>
          <t>OPA</t>
        </is>
      </c>
      <c r="E45" s="290" t="inlineStr">
        <is>
          <t>Mayo-031</t>
        </is>
      </c>
      <c r="F45" s="274" t="inlineStr">
        <is>
          <t>EMAIL</t>
        </is>
      </c>
      <c r="G45" s="275" t="n">
        <v>46149</v>
      </c>
      <c r="H45" s="275" t="n"/>
      <c r="I45" s="274" t="n"/>
      <c r="J45" s="276" t="inlineStr">
        <is>
          <t>Almirante</t>
        </is>
      </c>
      <c r="K45" s="276" t="n"/>
      <c r="L45" s="274" t="inlineStr">
        <is>
          <t>EMAIL</t>
        </is>
      </c>
      <c r="M45" s="275" t="n">
        <v>46149</v>
      </c>
      <c r="N45" s="274" t="inlineStr">
        <is>
          <t>OPA</t>
        </is>
      </c>
      <c r="O45" s="276" t="inlineStr">
        <is>
          <t>Cerrada</t>
        </is>
      </c>
      <c r="P45" s="276" t="n"/>
      <c r="Q45" s="276" t="n"/>
      <c r="R45" s="277">
        <f>IF($H45="","",IF($H45&lt;TODAY(),"VENCIDO",IF($H45&lt;=TODAY()+15,"PROXIMO","FUTURO")))</f>
        <v/>
      </c>
      <c r="S45" s="278">
        <f>IF($H45="","",$H45-TODAY())</f>
        <v/>
      </c>
      <c r="T45" s="277">
        <f>IF(LISTADO!$A43="","",LISTADO!$A43)</f>
        <v/>
      </c>
      <c r="U45" s="276" t="n"/>
    </row>
    <row r="46">
      <c r="A46" s="291">
        <f>IF($B46="","",SUBTOTAL(103,$B$3:B46))</f>
        <v/>
      </c>
      <c r="B46" s="291" t="n"/>
      <c r="C46" s="291" t="n"/>
      <c r="D46" s="291" t="n"/>
      <c r="E46" s="291" t="n"/>
      <c r="F46" s="291" t="n"/>
      <c r="G46" s="292" t="n"/>
      <c r="H46" s="292" t="n"/>
      <c r="I46" s="291" t="n"/>
      <c r="J46" s="282" t="n"/>
      <c r="K46" s="282" t="n"/>
      <c r="L46" s="291" t="n"/>
      <c r="M46" s="292" t="n"/>
      <c r="N46" s="291" t="n"/>
      <c r="O46" s="282" t="n"/>
      <c r="P46" s="282" t="n"/>
      <c r="Q46" s="282" t="n"/>
      <c r="R46" s="284">
        <f>IF($H46="","",IF($H46&lt;TODAY(),"VENCIDO",IF($H46&lt;=TODAY()+15,"PROXIMO","FUTURO")))</f>
        <v/>
      </c>
      <c r="S46" s="285">
        <f>IF($H46="","",$H46-TODAY())</f>
        <v/>
      </c>
      <c r="T46" s="284">
        <f>IF(LISTADO!$A44="","",LISTADO!$A44)</f>
        <v/>
      </c>
      <c r="U46" s="282" t="n"/>
    </row>
    <row r="47">
      <c r="A47" s="293">
        <f>IF($B47="","",SUBTOTAL(103,$B$3:B47))</f>
        <v/>
      </c>
      <c r="B47" s="293" t="n"/>
      <c r="C47" s="293" t="n"/>
      <c r="D47" s="293" t="n"/>
      <c r="E47" s="293" t="n"/>
      <c r="F47" s="293" t="n"/>
      <c r="G47" s="294" t="n"/>
      <c r="H47" s="294" t="n"/>
      <c r="I47" s="293" t="n"/>
      <c r="J47" s="276" t="n"/>
      <c r="K47" s="276" t="n"/>
      <c r="L47" s="293" t="n"/>
      <c r="M47" s="294" t="n"/>
      <c r="N47" s="293" t="n"/>
      <c r="O47" s="276" t="n"/>
      <c r="P47" s="276" t="n"/>
      <c r="Q47" s="276" t="n"/>
      <c r="R47" s="277">
        <f>IF($H47="","",IF($H47&lt;TODAY(),"VENCIDO",IF($H47&lt;=TODAY()+15,"PROXIMO","FUTURO")))</f>
        <v/>
      </c>
      <c r="S47" s="278">
        <f>IF($H47="","",$H47-TODAY())</f>
        <v/>
      </c>
      <c r="T47" s="277">
        <f>IF(LISTADO!$A45="","",LISTADO!$A45)</f>
        <v/>
      </c>
      <c r="U47" s="276" t="n"/>
    </row>
    <row r="48">
      <c r="A48" s="291">
        <f>IF($B48="","",SUBTOTAL(103,$B$3:B48))</f>
        <v/>
      </c>
      <c r="B48" s="291" t="n"/>
      <c r="C48" s="291" t="n"/>
      <c r="D48" s="291" t="n"/>
      <c r="E48" s="291" t="n"/>
      <c r="F48" s="291" t="n"/>
      <c r="G48" s="292" t="n"/>
      <c r="H48" s="292" t="n"/>
      <c r="I48" s="291" t="n"/>
      <c r="J48" s="282" t="n"/>
      <c r="K48" s="282" t="n"/>
      <c r="L48" s="291" t="n"/>
      <c r="M48" s="292" t="n"/>
      <c r="N48" s="291" t="n"/>
      <c r="O48" s="282" t="n"/>
      <c r="P48" s="282" t="n"/>
      <c r="Q48" s="282" t="n"/>
      <c r="R48" s="284">
        <f>IF($H48="","",IF($H48&lt;TODAY(),"VENCIDO",IF($H48&lt;=TODAY()+15,"PROXIMO","FUTURO")))</f>
        <v/>
      </c>
      <c r="S48" s="285">
        <f>IF($H48="","",$H48-TODAY())</f>
        <v/>
      </c>
      <c r="T48" s="284">
        <f>IF(LISTADO!$A46="","",LISTADO!$A46)</f>
        <v/>
      </c>
      <c r="U48" s="282" t="n"/>
    </row>
    <row r="49">
      <c r="A49" s="293">
        <f>IF($B49="","",SUBTOTAL(103,$B$3:B49))</f>
        <v/>
      </c>
      <c r="B49" s="293" t="n"/>
      <c r="C49" s="293" t="n"/>
      <c r="D49" s="293" t="n"/>
      <c r="E49" s="293" t="n"/>
      <c r="F49" s="293" t="n"/>
      <c r="G49" s="294" t="n"/>
      <c r="H49" s="294" t="n"/>
      <c r="I49" s="293" t="n"/>
      <c r="J49" s="276" t="n"/>
      <c r="K49" s="276" t="n"/>
      <c r="L49" s="293" t="n"/>
      <c r="M49" s="294" t="n"/>
      <c r="N49" s="293" t="n"/>
      <c r="O49" s="276" t="n"/>
      <c r="P49" s="276" t="n"/>
      <c r="Q49" s="276" t="n"/>
      <c r="R49" s="277">
        <f>IF($H49="","",IF($H49&lt;TODAY(),"VENCIDO",IF($H49&lt;=TODAY()+15,"PROXIMO","FUTURO")))</f>
        <v/>
      </c>
      <c r="S49" s="278">
        <f>IF($H49="","",$H49-TODAY())</f>
        <v/>
      </c>
      <c r="T49" s="277">
        <f>IF(LISTADO!$A47="","",LISTADO!$A47)</f>
        <v/>
      </c>
      <c r="U49" s="276" t="n"/>
    </row>
    <row r="50">
      <c r="A50" s="291">
        <f>IF($B50="","",SUBTOTAL(103,$B$3:B50))</f>
        <v/>
      </c>
      <c r="B50" s="291" t="n"/>
      <c r="C50" s="291" t="n"/>
      <c r="D50" s="291" t="n"/>
      <c r="E50" s="291" t="n"/>
      <c r="F50" s="291" t="n"/>
      <c r="G50" s="292" t="n"/>
      <c r="H50" s="292" t="n"/>
      <c r="I50" s="291" t="n"/>
      <c r="J50" s="282" t="n"/>
      <c r="K50" s="282" t="n"/>
      <c r="L50" s="291" t="n"/>
      <c r="M50" s="292" t="n"/>
      <c r="N50" s="291" t="n"/>
      <c r="O50" s="282" t="n"/>
      <c r="P50" s="282" t="n"/>
      <c r="Q50" s="282" t="n"/>
      <c r="R50" s="284">
        <f>IF($H50="","",IF($H50&lt;TODAY(),"VENCIDO",IF($H50&lt;=TODAY()+15,"PROXIMO","FUTURO")))</f>
        <v/>
      </c>
      <c r="S50" s="285">
        <f>IF($H50="","",$H50-TODAY())</f>
        <v/>
      </c>
      <c r="T50" s="284">
        <f>IF(LISTADO!$A48="","",LISTADO!$A48)</f>
        <v/>
      </c>
      <c r="U50" s="282" t="n"/>
    </row>
    <row r="51">
      <c r="A51" s="293">
        <f>IF($B51="","",SUBTOTAL(103,$B$3:B51))</f>
        <v/>
      </c>
      <c r="B51" s="293" t="n"/>
      <c r="C51" s="293" t="n"/>
      <c r="D51" s="293" t="n"/>
      <c r="E51" s="293" t="n"/>
      <c r="F51" s="293" t="n"/>
      <c r="G51" s="294" t="n"/>
      <c r="H51" s="294" t="n"/>
      <c r="I51" s="293" t="n"/>
      <c r="J51" s="276" t="n"/>
      <c r="K51" s="276" t="n"/>
      <c r="L51" s="293" t="n"/>
      <c r="M51" s="294" t="n"/>
      <c r="N51" s="293" t="n"/>
      <c r="O51" s="276" t="n"/>
      <c r="P51" s="276" t="n"/>
      <c r="Q51" s="276" t="n"/>
      <c r="R51" s="277">
        <f>IF($H51="","",IF($H51&lt;TODAY(),"VENCIDO",IF($H51&lt;=TODAY()+15,"PROXIMO","FUTURO")))</f>
        <v/>
      </c>
      <c r="S51" s="278">
        <f>IF($H51="","",$H51-TODAY())</f>
        <v/>
      </c>
      <c r="T51" s="277">
        <f>IF(LISTADO!$A49="","",LISTADO!$A49)</f>
        <v/>
      </c>
      <c r="U51" s="276" t="n"/>
    </row>
    <row r="52">
      <c r="A52" s="291">
        <f>IF($B52="","",SUBTOTAL(103,$B$3:B52))</f>
        <v/>
      </c>
      <c r="B52" s="291" t="n"/>
      <c r="C52" s="291" t="n"/>
      <c r="D52" s="291" t="n"/>
      <c r="E52" s="291" t="n"/>
      <c r="F52" s="291" t="n"/>
      <c r="G52" s="292" t="n"/>
      <c r="H52" s="292" t="n"/>
      <c r="I52" s="291" t="n"/>
      <c r="J52" s="282" t="n"/>
      <c r="K52" s="282" t="n"/>
      <c r="L52" s="291" t="n"/>
      <c r="M52" s="292" t="n"/>
      <c r="N52" s="291" t="n"/>
      <c r="O52" s="282" t="n"/>
      <c r="P52" s="282" t="n"/>
      <c r="Q52" s="282" t="n"/>
      <c r="R52" s="284">
        <f>IF($H52="","",IF($H52&lt;TODAY(),"VENCIDO",IF($H52&lt;=TODAY()+15,"PROXIMO","FUTURO")))</f>
        <v/>
      </c>
      <c r="S52" s="285">
        <f>IF($H52="","",$H52-TODAY())</f>
        <v/>
      </c>
      <c r="T52" s="284">
        <f>IF(LISTADO!$A50="","",LISTADO!$A50)</f>
        <v/>
      </c>
      <c r="U52" s="282" t="n"/>
    </row>
    <row r="53">
      <c r="A53" s="293">
        <f>IF($B53="","",SUBTOTAL(103,$B$3:B53))</f>
        <v/>
      </c>
      <c r="B53" s="293" t="n"/>
      <c r="C53" s="293" t="n"/>
      <c r="D53" s="293" t="n"/>
      <c r="E53" s="293" t="n"/>
      <c r="F53" s="293" t="n"/>
      <c r="G53" s="294" t="n"/>
      <c r="H53" s="294" t="n"/>
      <c r="I53" s="293" t="n"/>
      <c r="J53" s="276" t="n"/>
      <c r="K53" s="276" t="n"/>
      <c r="L53" s="293" t="n"/>
      <c r="M53" s="294" t="n"/>
      <c r="N53" s="293" t="n"/>
      <c r="O53" s="276" t="n"/>
      <c r="P53" s="276" t="n"/>
      <c r="Q53" s="276" t="n"/>
      <c r="R53" s="277">
        <f>IF($H53="","",IF($H53&lt;TODAY(),"VENCIDO",IF($H53&lt;=TODAY()+15,"PROXIMO","FUTURO")))</f>
        <v/>
      </c>
      <c r="S53" s="278">
        <f>IF($H53="","",$H53-TODAY())</f>
        <v/>
      </c>
      <c r="T53" s="277">
        <f>IF(LISTADO!$A51="","",LISTADO!$A51)</f>
        <v/>
      </c>
      <c r="U53" s="276" t="n"/>
    </row>
    <row r="54">
      <c r="A54" s="291">
        <f>IF($B54="","",SUBTOTAL(103,$B$3:B54))</f>
        <v/>
      </c>
      <c r="B54" s="291" t="n"/>
      <c r="C54" s="291" t="n"/>
      <c r="D54" s="291" t="n"/>
      <c r="E54" s="291" t="n"/>
      <c r="F54" s="291" t="n"/>
      <c r="G54" s="292" t="n"/>
      <c r="H54" s="292" t="n"/>
      <c r="I54" s="291" t="n"/>
      <c r="J54" s="282" t="n"/>
      <c r="K54" s="282" t="n"/>
      <c r="L54" s="291" t="n"/>
      <c r="M54" s="292" t="n"/>
      <c r="N54" s="291" t="n"/>
      <c r="O54" s="282" t="n"/>
      <c r="P54" s="282" t="n"/>
      <c r="Q54" s="282" t="n"/>
      <c r="R54" s="284">
        <f>IF($H54="","",IF($H54&lt;TODAY(),"VENCIDO",IF($H54&lt;=TODAY()+15,"PROXIMO","FUTURO")))</f>
        <v/>
      </c>
      <c r="S54" s="285">
        <f>IF($H54="","",$H54-TODAY())</f>
        <v/>
      </c>
      <c r="T54" s="284">
        <f>IF(LISTADO!$A52="","",LISTADO!$A52)</f>
        <v/>
      </c>
      <c r="U54" s="282" t="n"/>
    </row>
    <row r="55">
      <c r="A55" s="293">
        <f>IF($B55="","",SUBTOTAL(103,$B$3:B55))</f>
        <v/>
      </c>
      <c r="B55" s="293" t="n"/>
      <c r="C55" s="293" t="n"/>
      <c r="D55" s="293" t="n"/>
      <c r="E55" s="293" t="n"/>
      <c r="F55" s="293" t="n"/>
      <c r="G55" s="294" t="n"/>
      <c r="H55" s="294" t="n"/>
      <c r="I55" s="293" t="n"/>
      <c r="J55" s="276" t="n"/>
      <c r="K55" s="276" t="n"/>
      <c r="L55" s="293" t="n"/>
      <c r="M55" s="294" t="n"/>
      <c r="N55" s="293" t="n"/>
      <c r="O55" s="276" t="n"/>
      <c r="P55" s="276" t="n"/>
      <c r="Q55" s="276" t="n"/>
      <c r="R55" s="277">
        <f>IF($H55="","",IF($H55&lt;TODAY(),"VENCIDO",IF($H55&lt;=TODAY()+15,"PROXIMO","FUTURO")))</f>
        <v/>
      </c>
      <c r="S55" s="278">
        <f>IF($H55="","",$H55-TODAY())</f>
        <v/>
      </c>
      <c r="T55" s="277">
        <f>IF(LISTADO!$A53="","",LISTADO!$A53)</f>
        <v/>
      </c>
      <c r="U55" s="276" t="n"/>
    </row>
    <row r="56">
      <c r="A56" s="291">
        <f>IF($B56="","",SUBTOTAL(103,$B$3:B56))</f>
        <v/>
      </c>
      <c r="B56" s="291" t="n"/>
      <c r="C56" s="291" t="n"/>
      <c r="D56" s="291" t="n"/>
      <c r="E56" s="291" t="n"/>
      <c r="F56" s="291" t="n"/>
      <c r="G56" s="292" t="n"/>
      <c r="H56" s="292" t="n"/>
      <c r="I56" s="291" t="n"/>
      <c r="J56" s="282" t="n"/>
      <c r="K56" s="282" t="n"/>
      <c r="L56" s="291" t="n"/>
      <c r="M56" s="292" t="n"/>
      <c r="N56" s="291" t="n"/>
      <c r="O56" s="282" t="n"/>
      <c r="P56" s="282" t="n"/>
      <c r="Q56" s="282" t="n"/>
      <c r="R56" s="284">
        <f>IF($H56="","",IF($H56&lt;TODAY(),"VENCIDO",IF($H56&lt;=TODAY()+15,"PROXIMO","FUTURO")))</f>
        <v/>
      </c>
      <c r="S56" s="285">
        <f>IF($H56="","",$H56-TODAY())</f>
        <v/>
      </c>
      <c r="T56" s="284">
        <f>IF(LISTADO!$A54="","",LISTADO!$A54)</f>
        <v/>
      </c>
      <c r="U56" s="282" t="n"/>
    </row>
    <row r="57">
      <c r="A57" s="293">
        <f>IF($B57="","",SUBTOTAL(103,$B$3:B57))</f>
        <v/>
      </c>
      <c r="B57" s="293" t="n"/>
      <c r="C57" s="293" t="n"/>
      <c r="D57" s="293" t="n"/>
      <c r="E57" s="293" t="n"/>
      <c r="F57" s="293" t="n"/>
      <c r="G57" s="294" t="n"/>
      <c r="H57" s="294" t="n"/>
      <c r="I57" s="293" t="n"/>
      <c r="J57" s="276" t="n"/>
      <c r="K57" s="276" t="n"/>
      <c r="L57" s="293" t="n"/>
      <c r="M57" s="294" t="n"/>
      <c r="N57" s="293" t="n"/>
      <c r="O57" s="276" t="n"/>
      <c r="P57" s="276" t="n"/>
      <c r="Q57" s="276" t="n"/>
      <c r="R57" s="277">
        <f>IF($H57="","",IF($H57&lt;TODAY(),"VENCIDO",IF($H57&lt;=TODAY()+15,"PROXIMO","FUTURO")))</f>
        <v/>
      </c>
      <c r="S57" s="278">
        <f>IF($H57="","",$H57-TODAY())</f>
        <v/>
      </c>
      <c r="T57" s="277">
        <f>IF(LISTADO!$A55="","",LISTADO!$A55)</f>
        <v/>
      </c>
      <c r="U57" s="276" t="n"/>
    </row>
    <row r="58">
      <c r="A58" s="291">
        <f>IF($B58="","",SUBTOTAL(103,$B$3:B58))</f>
        <v/>
      </c>
      <c r="B58" s="291" t="n"/>
      <c r="C58" s="291" t="n"/>
      <c r="D58" s="291" t="n"/>
      <c r="E58" s="291" t="n"/>
      <c r="F58" s="291" t="n"/>
      <c r="G58" s="292" t="n"/>
      <c r="H58" s="292" t="n"/>
      <c r="I58" s="291" t="n"/>
      <c r="J58" s="282" t="n"/>
      <c r="K58" s="282" t="n"/>
      <c r="L58" s="291" t="n"/>
      <c r="M58" s="292" t="n"/>
      <c r="N58" s="291" t="n"/>
      <c r="O58" s="282" t="n"/>
      <c r="P58" s="282" t="n"/>
      <c r="Q58" s="282" t="n"/>
      <c r="R58" s="284">
        <f>IF($H58="","",IF($H58&lt;TODAY(),"VENCIDO",IF($H58&lt;=TODAY()+15,"PROXIMO","FUTURO")))</f>
        <v/>
      </c>
      <c r="S58" s="285">
        <f>IF($H58="","",$H58-TODAY())</f>
        <v/>
      </c>
      <c r="T58" s="284">
        <f>IF(LISTADO!$A56="","",LISTADO!$A56)</f>
        <v/>
      </c>
      <c r="U58" s="282" t="n"/>
    </row>
    <row r="59">
      <c r="A59" s="293">
        <f>IF($B59="","",SUBTOTAL(103,$B$3:B59))</f>
        <v/>
      </c>
      <c r="B59" s="293" t="n"/>
      <c r="C59" s="293" t="n"/>
      <c r="D59" s="293" t="n"/>
      <c r="E59" s="293" t="n"/>
      <c r="F59" s="293" t="n"/>
      <c r="G59" s="294" t="n"/>
      <c r="H59" s="294" t="n"/>
      <c r="I59" s="293" t="n"/>
      <c r="J59" s="276" t="n"/>
      <c r="K59" s="276" t="n"/>
      <c r="L59" s="293" t="n"/>
      <c r="M59" s="294" t="n"/>
      <c r="N59" s="293" t="n"/>
      <c r="O59" s="276" t="n"/>
      <c r="P59" s="276" t="n"/>
      <c r="Q59" s="276" t="n"/>
      <c r="R59" s="277">
        <f>IF($H59="","",IF($H59&lt;TODAY(),"VENCIDO",IF($H59&lt;=TODAY()+15,"PROXIMO","FUTURO")))</f>
        <v/>
      </c>
      <c r="S59" s="278">
        <f>IF($H59="","",$H59-TODAY())</f>
        <v/>
      </c>
      <c r="T59" s="277">
        <f>IF(LISTADO!$A57="","",LISTADO!$A57)</f>
        <v/>
      </c>
      <c r="U59" s="276" t="n"/>
    </row>
    <row r="60">
      <c r="A60" s="291">
        <f>IF($B60="","",SUBTOTAL(103,$B$3:B60))</f>
        <v/>
      </c>
      <c r="B60" s="291" t="n"/>
      <c r="C60" s="291" t="n"/>
      <c r="D60" s="291" t="n"/>
      <c r="E60" s="291" t="n"/>
      <c r="F60" s="291" t="n"/>
      <c r="G60" s="292" t="n"/>
      <c r="H60" s="292" t="n"/>
      <c r="I60" s="291" t="n"/>
      <c r="J60" s="282" t="n"/>
      <c r="K60" s="282" t="n"/>
      <c r="L60" s="291" t="n"/>
      <c r="M60" s="292" t="n"/>
      <c r="N60" s="291" t="n"/>
      <c r="O60" s="282" t="n"/>
      <c r="P60" s="282" t="n"/>
      <c r="Q60" s="282" t="n"/>
      <c r="R60" s="284">
        <f>IF($H60="","",IF($H60&lt;TODAY(),"VENCIDO",IF($H60&lt;=TODAY()+15,"PROXIMO","FUTURO")))</f>
        <v/>
      </c>
      <c r="S60" s="285">
        <f>IF($H60="","",$H60-TODAY())</f>
        <v/>
      </c>
      <c r="T60" s="284">
        <f>IF(LISTADO!$A58="","",LISTADO!$A58)</f>
        <v/>
      </c>
      <c r="U60" s="282" t="n"/>
    </row>
    <row r="61">
      <c r="A61" s="293">
        <f>IF($B61="","",SUBTOTAL(103,$B$3:B61))</f>
        <v/>
      </c>
      <c r="B61" s="293" t="n"/>
      <c r="C61" s="293" t="n"/>
      <c r="D61" s="293" t="n"/>
      <c r="E61" s="293" t="n"/>
      <c r="F61" s="293" t="n"/>
      <c r="G61" s="294" t="n"/>
      <c r="H61" s="294" t="n"/>
      <c r="I61" s="293" t="n"/>
      <c r="J61" s="276" t="n"/>
      <c r="K61" s="276" t="n"/>
      <c r="L61" s="293" t="n"/>
      <c r="M61" s="294" t="n"/>
      <c r="N61" s="293" t="n"/>
      <c r="O61" s="276" t="n"/>
      <c r="P61" s="276" t="n"/>
      <c r="Q61" s="276" t="n"/>
      <c r="R61" s="277">
        <f>IF($H61="","",IF($H61&lt;TODAY(),"VENCIDO",IF($H61&lt;=TODAY()+15,"PROXIMO","FUTURO")))</f>
        <v/>
      </c>
      <c r="S61" s="278">
        <f>IF($H61="","",$H61-TODAY())</f>
        <v/>
      </c>
      <c r="T61" s="277">
        <f>IF(LISTADO!$A59="","",LISTADO!$A59)</f>
        <v/>
      </c>
      <c r="U61" s="276" t="n"/>
    </row>
    <row r="62">
      <c r="A62" s="291">
        <f>IF($B62="","",SUBTOTAL(103,$B$3:B62))</f>
        <v/>
      </c>
      <c r="B62" s="291" t="n"/>
      <c r="C62" s="291" t="n"/>
      <c r="D62" s="291" t="n"/>
      <c r="E62" s="291" t="n"/>
      <c r="F62" s="291" t="n"/>
      <c r="G62" s="292" t="n"/>
      <c r="H62" s="292" t="n"/>
      <c r="I62" s="291" t="n"/>
      <c r="J62" s="282" t="n"/>
      <c r="K62" s="282" t="n"/>
      <c r="L62" s="291" t="n"/>
      <c r="M62" s="292" t="n"/>
      <c r="N62" s="291" t="n"/>
      <c r="O62" s="282" t="n"/>
      <c r="P62" s="282" t="n"/>
      <c r="Q62" s="282" t="n"/>
      <c r="R62" s="284">
        <f>IF($H62="","",IF($H62&lt;TODAY(),"VENCIDO",IF($H62&lt;=TODAY()+15,"PROXIMO","FUTURO")))</f>
        <v/>
      </c>
      <c r="S62" s="285">
        <f>IF($H62="","",$H62-TODAY())</f>
        <v/>
      </c>
      <c r="T62" s="284">
        <f>IF(LISTADO!$A60="","",LISTADO!$A60)</f>
        <v/>
      </c>
      <c r="U62" s="282" t="n"/>
    </row>
    <row r="63">
      <c r="A63" s="293">
        <f>IF($B63="","",SUBTOTAL(103,$B$3:B63))</f>
        <v/>
      </c>
      <c r="B63" s="293" t="n"/>
      <c r="C63" s="293" t="n"/>
      <c r="D63" s="293" t="n"/>
      <c r="E63" s="293" t="n"/>
      <c r="F63" s="293" t="n"/>
      <c r="G63" s="294" t="n"/>
      <c r="H63" s="294" t="n"/>
      <c r="I63" s="293" t="n"/>
      <c r="J63" s="276" t="n"/>
      <c r="K63" s="276" t="n"/>
      <c r="L63" s="293" t="n"/>
      <c r="M63" s="294" t="n"/>
      <c r="N63" s="293" t="n"/>
      <c r="O63" s="276" t="n"/>
      <c r="P63" s="276" t="n"/>
      <c r="Q63" s="276" t="n"/>
      <c r="R63" s="277">
        <f>IF($H63="","",IF($H63&lt;TODAY(),"VENCIDO",IF($H63&lt;=TODAY()+15,"PROXIMO","FUTURO")))</f>
        <v/>
      </c>
      <c r="S63" s="278">
        <f>IF($H63="","",$H63-TODAY())</f>
        <v/>
      </c>
      <c r="T63" s="277">
        <f>IF(LISTADO!$A61="","",LISTADO!$A61)</f>
        <v/>
      </c>
      <c r="U63" s="276" t="n"/>
    </row>
    <row r="64">
      <c r="A64" s="291">
        <f>IF($B64="","",SUBTOTAL(103,$B$3:B64))</f>
        <v/>
      </c>
      <c r="B64" s="291" t="n"/>
      <c r="C64" s="291" t="n"/>
      <c r="D64" s="291" t="n"/>
      <c r="E64" s="291" t="n"/>
      <c r="F64" s="291" t="n"/>
      <c r="G64" s="292" t="n"/>
      <c r="H64" s="292" t="n"/>
      <c r="I64" s="291" t="n"/>
      <c r="J64" s="282" t="n"/>
      <c r="K64" s="282" t="n"/>
      <c r="L64" s="291" t="n"/>
      <c r="M64" s="292" t="n"/>
      <c r="N64" s="291" t="n"/>
      <c r="O64" s="282" t="n"/>
      <c r="P64" s="282" t="n"/>
      <c r="Q64" s="282" t="n"/>
      <c r="R64" s="284">
        <f>IF($H64="","",IF($H64&lt;TODAY(),"VENCIDO",IF($H64&lt;=TODAY()+15,"PROXIMO","FUTURO")))</f>
        <v/>
      </c>
      <c r="S64" s="285">
        <f>IF($H64="","",$H64-TODAY())</f>
        <v/>
      </c>
      <c r="T64" s="284">
        <f>IF(LISTADO!$A62="","",LISTADO!$A62)</f>
        <v/>
      </c>
      <c r="U64" s="282" t="n"/>
    </row>
    <row r="65">
      <c r="A65" s="293">
        <f>IF($B65="","",SUBTOTAL(103,$B$3:B65))</f>
        <v/>
      </c>
      <c r="B65" s="293" t="n"/>
      <c r="C65" s="293" t="n"/>
      <c r="D65" s="293" t="n"/>
      <c r="E65" s="293" t="n"/>
      <c r="F65" s="293" t="n"/>
      <c r="G65" s="294" t="n"/>
      <c r="H65" s="294" t="n"/>
      <c r="I65" s="293" t="n"/>
      <c r="J65" s="276" t="n"/>
      <c r="K65" s="276" t="n"/>
      <c r="L65" s="293" t="n"/>
      <c r="M65" s="294" t="n"/>
      <c r="N65" s="293" t="n"/>
      <c r="O65" s="276" t="n"/>
      <c r="P65" s="276" t="n"/>
      <c r="Q65" s="276" t="n"/>
      <c r="R65" s="277">
        <f>IF($H65="","",IF($H65&lt;TODAY(),"VENCIDO",IF($H65&lt;=TODAY()+15,"PROXIMO","FUTURO")))</f>
        <v/>
      </c>
      <c r="S65" s="278">
        <f>IF($H65="","",$H65-TODAY())</f>
        <v/>
      </c>
      <c r="T65" s="277">
        <f>IF(LISTADO!$A63="","",LISTADO!$A63)</f>
        <v/>
      </c>
      <c r="U65" s="276" t="n"/>
    </row>
    <row r="66">
      <c r="A66" s="291">
        <f>IF($B66="","",SUBTOTAL(103,$B$3:B66))</f>
        <v/>
      </c>
      <c r="B66" s="291" t="n"/>
      <c r="C66" s="291" t="n"/>
      <c r="D66" s="291" t="n"/>
      <c r="E66" s="291" t="n"/>
      <c r="F66" s="291" t="n"/>
      <c r="G66" s="292" t="n"/>
      <c r="H66" s="292" t="n"/>
      <c r="I66" s="291" t="n"/>
      <c r="J66" s="282" t="n"/>
      <c r="K66" s="282" t="n"/>
      <c r="L66" s="291" t="n"/>
      <c r="M66" s="292" t="n"/>
      <c r="N66" s="291" t="n"/>
      <c r="O66" s="282" t="n"/>
      <c r="P66" s="282" t="n"/>
      <c r="Q66" s="282" t="n"/>
      <c r="R66" s="284">
        <f>IF($H66="","",IF($H66&lt;TODAY(),"VENCIDO",IF($H66&lt;=TODAY()+15,"PROXIMO","FUTURO")))</f>
        <v/>
      </c>
      <c r="S66" s="285">
        <f>IF($H66="","",$H66-TODAY())</f>
        <v/>
      </c>
      <c r="T66" s="284">
        <f>IF(LISTADO!$A64="","",LISTADO!$A64)</f>
        <v/>
      </c>
      <c r="U66" s="282" t="n"/>
    </row>
    <row r="67">
      <c r="A67" s="293">
        <f>IF($B67="","",SUBTOTAL(103,$B$3:B67))</f>
        <v/>
      </c>
      <c r="B67" s="293" t="n"/>
      <c r="C67" s="293" t="n"/>
      <c r="D67" s="293" t="n"/>
      <c r="E67" s="293" t="n"/>
      <c r="F67" s="293" t="n"/>
      <c r="G67" s="294" t="n"/>
      <c r="H67" s="294" t="n"/>
      <c r="I67" s="293" t="n"/>
      <c r="J67" s="276" t="n"/>
      <c r="K67" s="276" t="n"/>
      <c r="L67" s="293" t="n"/>
      <c r="M67" s="294" t="n"/>
      <c r="N67" s="293" t="n"/>
      <c r="O67" s="276" t="n"/>
      <c r="P67" s="276" t="n"/>
      <c r="Q67" s="276" t="n"/>
      <c r="R67" s="277">
        <f>IF($H67="","",IF($H67&lt;TODAY(),"VENCIDO",IF($H67&lt;=TODAY()+15,"PROXIMO","FUTURO")))</f>
        <v/>
      </c>
      <c r="S67" s="278">
        <f>IF($H67="","",$H67-TODAY())</f>
        <v/>
      </c>
      <c r="T67" s="277">
        <f>IF(LISTADO!$A65="","",LISTADO!$A65)</f>
        <v/>
      </c>
      <c r="U67" s="276" t="n"/>
    </row>
    <row r="68">
      <c r="A68" s="291">
        <f>IF($B68="","",SUBTOTAL(103,$B$3:B68))</f>
        <v/>
      </c>
      <c r="B68" s="291" t="n"/>
      <c r="C68" s="291" t="n"/>
      <c r="D68" s="291" t="n"/>
      <c r="E68" s="291" t="n"/>
      <c r="F68" s="291" t="n"/>
      <c r="G68" s="292" t="n"/>
      <c r="H68" s="292" t="n"/>
      <c r="I68" s="291" t="n"/>
      <c r="J68" s="282" t="n"/>
      <c r="K68" s="282" t="n"/>
      <c r="L68" s="291" t="n"/>
      <c r="M68" s="292" t="n"/>
      <c r="N68" s="291" t="n"/>
      <c r="O68" s="282" t="n"/>
      <c r="P68" s="282" t="n"/>
      <c r="Q68" s="282" t="n"/>
      <c r="R68" s="284">
        <f>IF($H68="","",IF($H68&lt;TODAY(),"VENCIDO",IF($H68&lt;=TODAY()+15,"PROXIMO","FUTURO")))</f>
        <v/>
      </c>
      <c r="S68" s="285">
        <f>IF($H68="","",$H68-TODAY())</f>
        <v/>
      </c>
      <c r="T68" s="284">
        <f>IF(LISTADO!$A66="","",LISTADO!$A66)</f>
        <v/>
      </c>
      <c r="U68" s="282" t="n"/>
    </row>
    <row r="69">
      <c r="A69" s="293">
        <f>IF($B69="","",SUBTOTAL(103,$B$3:B69))</f>
        <v/>
      </c>
      <c r="B69" s="293" t="n"/>
      <c r="C69" s="293" t="n"/>
      <c r="D69" s="293" t="n"/>
      <c r="E69" s="293" t="n"/>
      <c r="F69" s="293" t="n"/>
      <c r="G69" s="294" t="n"/>
      <c r="H69" s="294" t="n"/>
      <c r="I69" s="293" t="n"/>
      <c r="J69" s="276" t="n"/>
      <c r="K69" s="276" t="n"/>
      <c r="L69" s="293" t="n"/>
      <c r="M69" s="294" t="n"/>
      <c r="N69" s="293" t="n"/>
      <c r="O69" s="276" t="n"/>
      <c r="P69" s="276" t="n"/>
      <c r="Q69" s="276" t="n"/>
      <c r="R69" s="277">
        <f>IF($H69="","",IF($H69&lt;TODAY(),"VENCIDO",IF($H69&lt;=TODAY()+15,"PROXIMO","FUTURO")))</f>
        <v/>
      </c>
      <c r="S69" s="278">
        <f>IF($H69="","",$H69-TODAY())</f>
        <v/>
      </c>
      <c r="T69" s="277">
        <f>IF(LISTADO!$A67="","",LISTADO!$A67)</f>
        <v/>
      </c>
      <c r="U69" s="276" t="n"/>
    </row>
    <row r="70">
      <c r="A70" s="291">
        <f>IF($B70="","",SUBTOTAL(103,$B$3:B70))</f>
        <v/>
      </c>
      <c r="B70" s="291" t="n"/>
      <c r="C70" s="291" t="n"/>
      <c r="D70" s="291" t="n"/>
      <c r="E70" s="291" t="n"/>
      <c r="F70" s="291" t="n"/>
      <c r="G70" s="292" t="n"/>
      <c r="H70" s="292" t="n"/>
      <c r="I70" s="291" t="n"/>
      <c r="J70" s="282" t="n"/>
      <c r="K70" s="282" t="n"/>
      <c r="L70" s="291" t="n"/>
      <c r="M70" s="292" t="n"/>
      <c r="N70" s="291" t="n"/>
      <c r="O70" s="282" t="n"/>
      <c r="P70" s="282" t="n"/>
      <c r="Q70" s="282" t="n"/>
      <c r="R70" s="284">
        <f>IF($H70="","",IF($H70&lt;TODAY(),"VENCIDO",IF($H70&lt;=TODAY()+15,"PROXIMO","FUTURO")))</f>
        <v/>
      </c>
      <c r="S70" s="285">
        <f>IF($H70="","",$H70-TODAY())</f>
        <v/>
      </c>
      <c r="T70" s="284">
        <f>IF(LISTADO!$A68="","",LISTADO!$A68)</f>
        <v/>
      </c>
      <c r="U70" s="282" t="n"/>
    </row>
    <row r="71">
      <c r="A71" s="293">
        <f>IF($B71="","",SUBTOTAL(103,$B$3:B71))</f>
        <v/>
      </c>
      <c r="B71" s="293" t="n"/>
      <c r="C71" s="293" t="n"/>
      <c r="D71" s="293" t="n"/>
      <c r="E71" s="293" t="n"/>
      <c r="F71" s="293" t="n"/>
      <c r="G71" s="294" t="n"/>
      <c r="H71" s="294" t="n"/>
      <c r="I71" s="293" t="n"/>
      <c r="J71" s="276" t="n"/>
      <c r="K71" s="276" t="n"/>
      <c r="L71" s="293" t="n"/>
      <c r="M71" s="294" t="n"/>
      <c r="N71" s="293" t="n"/>
      <c r="O71" s="276" t="n"/>
      <c r="P71" s="276" t="n"/>
      <c r="Q71" s="276" t="n"/>
      <c r="R71" s="277">
        <f>IF($H71="","",IF($H71&lt;TODAY(),"VENCIDO",IF($H71&lt;=TODAY()+15,"PROXIMO","FUTURO")))</f>
        <v/>
      </c>
      <c r="S71" s="278">
        <f>IF($H71="","",$H71-TODAY())</f>
        <v/>
      </c>
      <c r="T71" s="277">
        <f>IF(LISTADO!$A69="","",LISTADO!$A69)</f>
        <v/>
      </c>
      <c r="U71" s="276" t="n"/>
    </row>
    <row r="72">
      <c r="A72" s="291">
        <f>IF($B72="","",SUBTOTAL(103,$B$3:B72))</f>
        <v/>
      </c>
      <c r="B72" s="291" t="n"/>
      <c r="C72" s="291" t="n"/>
      <c r="D72" s="291" t="n"/>
      <c r="E72" s="291" t="n"/>
      <c r="F72" s="291" t="n"/>
      <c r="G72" s="292" t="n"/>
      <c r="H72" s="292" t="n"/>
      <c r="I72" s="291" t="n"/>
      <c r="J72" s="282" t="n"/>
      <c r="K72" s="282" t="n"/>
      <c r="L72" s="291" t="n"/>
      <c r="M72" s="292" t="n"/>
      <c r="N72" s="291" t="n"/>
      <c r="O72" s="282" t="n"/>
      <c r="P72" s="282" t="n"/>
      <c r="Q72" s="282" t="n"/>
      <c r="R72" s="284">
        <f>IF($H72="","",IF($H72&lt;TODAY(),"VENCIDO",IF($H72&lt;=TODAY()+15,"PROXIMO","FUTURO")))</f>
        <v/>
      </c>
      <c r="S72" s="285">
        <f>IF($H72="","",$H72-TODAY())</f>
        <v/>
      </c>
      <c r="T72" s="284">
        <f>IF(LISTADO!$A70="","",LISTADO!$A70)</f>
        <v/>
      </c>
      <c r="U72" s="282" t="n"/>
    </row>
    <row r="73">
      <c r="A73" s="293">
        <f>IF($B73="","",SUBTOTAL(103,$B$3:B73))</f>
        <v/>
      </c>
      <c r="B73" s="293" t="n"/>
      <c r="C73" s="293" t="n"/>
      <c r="D73" s="293" t="n"/>
      <c r="E73" s="293" t="n"/>
      <c r="F73" s="293" t="n"/>
      <c r="G73" s="294" t="n"/>
      <c r="H73" s="294" t="n"/>
      <c r="I73" s="293" t="n"/>
      <c r="J73" s="276" t="n"/>
      <c r="K73" s="276" t="n"/>
      <c r="L73" s="293" t="n"/>
      <c r="M73" s="294" t="n"/>
      <c r="N73" s="293" t="n"/>
      <c r="O73" s="276" t="n"/>
      <c r="P73" s="276" t="n"/>
      <c r="Q73" s="276" t="n"/>
      <c r="R73" s="277">
        <f>IF($H73="","",IF($H73&lt;TODAY(),"VENCIDO",IF($H73&lt;=TODAY()+15,"PROXIMO","FUTURO")))</f>
        <v/>
      </c>
      <c r="S73" s="278">
        <f>IF($H73="","",$H73-TODAY())</f>
        <v/>
      </c>
      <c r="T73" s="277">
        <f>IF(LISTADO!$A71="","",LISTADO!$A71)</f>
        <v/>
      </c>
      <c r="U73" s="276" t="n"/>
    </row>
    <row r="74">
      <c r="A74" s="291">
        <f>IF($B74="","",SUBTOTAL(103,$B$3:B74))</f>
        <v/>
      </c>
      <c r="B74" s="291" t="n"/>
      <c r="C74" s="291" t="n"/>
      <c r="D74" s="291" t="n"/>
      <c r="E74" s="291" t="n"/>
      <c r="F74" s="291" t="n"/>
      <c r="G74" s="292" t="n"/>
      <c r="H74" s="292" t="n"/>
      <c r="I74" s="291" t="n"/>
      <c r="J74" s="282" t="n"/>
      <c r="K74" s="282" t="n"/>
      <c r="L74" s="291" t="n"/>
      <c r="M74" s="292" t="n"/>
      <c r="N74" s="291" t="n"/>
      <c r="O74" s="282" t="n"/>
      <c r="P74" s="282" t="n"/>
      <c r="Q74" s="282" t="n"/>
      <c r="R74" s="284">
        <f>IF($H74="","",IF($H74&lt;TODAY(),"VENCIDO",IF($H74&lt;=TODAY()+15,"PROXIMO","FUTURO")))</f>
        <v/>
      </c>
      <c r="S74" s="285">
        <f>IF($H74="","",$H74-TODAY())</f>
        <v/>
      </c>
      <c r="T74" s="284">
        <f>IF(LISTADO!$A72="","",LISTADO!$A72)</f>
        <v/>
      </c>
      <c r="U74" s="282" t="n"/>
    </row>
    <row r="75">
      <c r="A75" s="293">
        <f>IF($B75="","",SUBTOTAL(103,$B$3:B75))</f>
        <v/>
      </c>
      <c r="B75" s="293" t="n"/>
      <c r="C75" s="293" t="n"/>
      <c r="D75" s="293" t="n"/>
      <c r="E75" s="293" t="n"/>
      <c r="F75" s="293" t="n"/>
      <c r="G75" s="294" t="n"/>
      <c r="H75" s="294" t="n"/>
      <c r="I75" s="293" t="n"/>
      <c r="J75" s="276" t="n"/>
      <c r="K75" s="276" t="n"/>
      <c r="L75" s="293" t="n"/>
      <c r="M75" s="294" t="n"/>
      <c r="N75" s="293" t="n"/>
      <c r="O75" s="276" t="n"/>
      <c r="P75" s="276" t="n"/>
      <c r="Q75" s="276" t="n"/>
      <c r="R75" s="277">
        <f>IF($H75="","",IF($H75&lt;TODAY(),"VENCIDO",IF($H75&lt;=TODAY()+15,"PROXIMO","FUTURO")))</f>
        <v/>
      </c>
      <c r="S75" s="278">
        <f>IF($H75="","",$H75-TODAY())</f>
        <v/>
      </c>
      <c r="T75" s="277">
        <f>IF(LISTADO!$A73="","",LISTADO!$A73)</f>
        <v/>
      </c>
      <c r="U75" s="276" t="n"/>
    </row>
    <row r="76">
      <c r="A76" s="291">
        <f>IF($B76="","",SUBTOTAL(103,$B$3:B76))</f>
        <v/>
      </c>
      <c r="B76" s="291" t="n"/>
      <c r="C76" s="291" t="n"/>
      <c r="D76" s="291" t="n"/>
      <c r="E76" s="291" t="n"/>
      <c r="F76" s="291" t="n"/>
      <c r="G76" s="292" t="n"/>
      <c r="H76" s="292" t="n"/>
      <c r="I76" s="291" t="n"/>
      <c r="J76" s="282" t="n"/>
      <c r="K76" s="282" t="n"/>
      <c r="L76" s="291" t="n"/>
      <c r="M76" s="292" t="n"/>
      <c r="N76" s="291" t="n"/>
      <c r="O76" s="282" t="n"/>
      <c r="P76" s="282" t="n"/>
      <c r="Q76" s="282" t="n"/>
      <c r="R76" s="284">
        <f>IF($H76="","",IF($H76&lt;TODAY(),"VENCIDO",IF($H76&lt;=TODAY()+15,"PROXIMO","FUTURO")))</f>
        <v/>
      </c>
      <c r="S76" s="285">
        <f>IF($H76="","",$H76-TODAY())</f>
        <v/>
      </c>
      <c r="T76" s="284">
        <f>IF(LISTADO!$A74="","",LISTADO!$A74)</f>
        <v/>
      </c>
      <c r="U76" s="282" t="n"/>
    </row>
    <row r="77">
      <c r="A77" s="293">
        <f>IF($B77="","",SUBTOTAL(103,$B$3:B77))</f>
        <v/>
      </c>
      <c r="B77" s="293" t="n"/>
      <c r="C77" s="293" t="n"/>
      <c r="D77" s="293" t="n"/>
      <c r="E77" s="293" t="n"/>
      <c r="F77" s="293" t="n"/>
      <c r="G77" s="294" t="n"/>
      <c r="H77" s="294" t="n"/>
      <c r="I77" s="293" t="n"/>
      <c r="J77" s="276" t="n"/>
      <c r="K77" s="276" t="n"/>
      <c r="L77" s="293" t="n"/>
      <c r="M77" s="294" t="n"/>
      <c r="N77" s="293" t="n"/>
      <c r="O77" s="276" t="n"/>
      <c r="P77" s="276" t="n"/>
      <c r="Q77" s="276" t="n"/>
      <c r="R77" s="277">
        <f>IF($H77="","",IF($H77&lt;TODAY(),"VENCIDO",IF($H77&lt;=TODAY()+15,"PROXIMO","FUTURO")))</f>
        <v/>
      </c>
      <c r="S77" s="278">
        <f>IF($H77="","",$H77-TODAY())</f>
        <v/>
      </c>
      <c r="T77" s="277">
        <f>IF(LISTADO!$A75="","",LISTADO!$A75)</f>
        <v/>
      </c>
      <c r="U77" s="276" t="n"/>
    </row>
    <row r="78">
      <c r="A78" s="291">
        <f>IF($B78="","",SUBTOTAL(103,$B$3:B78))</f>
        <v/>
      </c>
      <c r="B78" s="291" t="n"/>
      <c r="C78" s="291" t="n"/>
      <c r="D78" s="291" t="n"/>
      <c r="E78" s="291" t="n"/>
      <c r="F78" s="291" t="n"/>
      <c r="G78" s="292" t="n"/>
      <c r="H78" s="292" t="n"/>
      <c r="I78" s="291" t="n"/>
      <c r="J78" s="282" t="n"/>
      <c r="K78" s="282" t="n"/>
      <c r="L78" s="291" t="n"/>
      <c r="M78" s="292" t="n"/>
      <c r="N78" s="291" t="n"/>
      <c r="O78" s="282" t="n"/>
      <c r="P78" s="282" t="n"/>
      <c r="Q78" s="282" t="n"/>
      <c r="R78" s="284">
        <f>IF($H78="","",IF($H78&lt;TODAY(),"VENCIDO",IF($H78&lt;=TODAY()+15,"PROXIMO","FUTURO")))</f>
        <v/>
      </c>
      <c r="S78" s="285">
        <f>IF($H78="","",$H78-TODAY())</f>
        <v/>
      </c>
      <c r="T78" s="284">
        <f>IF(LISTADO!$A76="","",LISTADO!$A76)</f>
        <v/>
      </c>
      <c r="U78" s="282" t="n"/>
    </row>
    <row r="79">
      <c r="A79" s="293">
        <f>IF($B79="","",SUBTOTAL(103,$B$3:B79))</f>
        <v/>
      </c>
      <c r="B79" s="293" t="n"/>
      <c r="C79" s="293" t="n"/>
      <c r="D79" s="293" t="n"/>
      <c r="E79" s="293" t="n"/>
      <c r="F79" s="293" t="n"/>
      <c r="G79" s="294" t="n"/>
      <c r="H79" s="294" t="n"/>
      <c r="I79" s="293" t="n"/>
      <c r="J79" s="276" t="n"/>
      <c r="K79" s="276" t="n"/>
      <c r="L79" s="293" t="n"/>
      <c r="M79" s="294" t="n"/>
      <c r="N79" s="293" t="n"/>
      <c r="O79" s="276" t="n"/>
      <c r="P79" s="276" t="n"/>
      <c r="Q79" s="276" t="n"/>
      <c r="R79" s="277">
        <f>IF($H79="","",IF($H79&lt;TODAY(),"VENCIDO",IF($H79&lt;=TODAY()+15,"PROXIMO","FUTURO")))</f>
        <v/>
      </c>
      <c r="S79" s="278">
        <f>IF($H79="","",$H79-TODAY())</f>
        <v/>
      </c>
      <c r="T79" s="277">
        <f>IF(LISTADO!$A77="","",LISTADO!$A77)</f>
        <v/>
      </c>
      <c r="U79" s="276" t="n"/>
    </row>
    <row r="80">
      <c r="A80" s="291">
        <f>IF($B80="","",SUBTOTAL(103,$B$3:B80))</f>
        <v/>
      </c>
      <c r="B80" s="291" t="n"/>
      <c r="C80" s="291" t="n"/>
      <c r="D80" s="291" t="n"/>
      <c r="E80" s="291" t="n"/>
      <c r="F80" s="291" t="n"/>
      <c r="G80" s="292" t="n"/>
      <c r="H80" s="292" t="n"/>
      <c r="I80" s="291" t="n"/>
      <c r="J80" s="282" t="n"/>
      <c r="K80" s="282" t="n"/>
      <c r="L80" s="291" t="n"/>
      <c r="M80" s="292" t="n"/>
      <c r="N80" s="291" t="n"/>
      <c r="O80" s="282" t="n"/>
      <c r="P80" s="282" t="n"/>
      <c r="Q80" s="282" t="n"/>
      <c r="R80" s="284">
        <f>IF($H80="","",IF($H80&lt;TODAY(),"VENCIDO",IF($H80&lt;=TODAY()+15,"PROXIMO","FUTURO")))</f>
        <v/>
      </c>
      <c r="S80" s="285">
        <f>IF($H80="","",$H80-TODAY())</f>
        <v/>
      </c>
      <c r="T80" s="284">
        <f>IF(LISTADO!$A78="","",LISTADO!$A78)</f>
        <v/>
      </c>
      <c r="U80" s="282" t="n"/>
    </row>
    <row r="81">
      <c r="A81" s="293">
        <f>IF($B81="","",SUBTOTAL(103,$B$3:B81))</f>
        <v/>
      </c>
      <c r="B81" s="293" t="n"/>
      <c r="C81" s="293" t="n"/>
      <c r="D81" s="293" t="n"/>
      <c r="E81" s="293" t="n"/>
      <c r="F81" s="293" t="n"/>
      <c r="G81" s="294" t="n"/>
      <c r="H81" s="294" t="n"/>
      <c r="I81" s="293" t="n"/>
      <c r="J81" s="276" t="n"/>
      <c r="K81" s="276" t="n"/>
      <c r="L81" s="293" t="n"/>
      <c r="M81" s="294" t="n"/>
      <c r="N81" s="293" t="n"/>
      <c r="O81" s="276" t="n"/>
      <c r="P81" s="276" t="n"/>
      <c r="Q81" s="276" t="n"/>
      <c r="R81" s="277">
        <f>IF($H81="","",IF($H81&lt;TODAY(),"VENCIDO",IF($H81&lt;=TODAY()+15,"PROXIMO","FUTURO")))</f>
        <v/>
      </c>
      <c r="S81" s="278">
        <f>IF($H81="","",$H81-TODAY())</f>
        <v/>
      </c>
      <c r="T81" s="277">
        <f>IF(LISTADO!$A79="","",LISTADO!$A79)</f>
        <v/>
      </c>
      <c r="U81" s="276" t="n"/>
    </row>
    <row r="82">
      <c r="A82" s="291">
        <f>IF($B82="","",SUBTOTAL(103,$B$3:B82))</f>
        <v/>
      </c>
      <c r="B82" s="291" t="n"/>
      <c r="C82" s="291" t="n"/>
      <c r="D82" s="291" t="n"/>
      <c r="E82" s="291" t="n"/>
      <c r="F82" s="291" t="n"/>
      <c r="G82" s="292" t="n"/>
      <c r="H82" s="292" t="n"/>
      <c r="I82" s="291" t="n"/>
      <c r="J82" s="282" t="n"/>
      <c r="K82" s="282" t="n"/>
      <c r="L82" s="291" t="n"/>
      <c r="M82" s="292" t="n"/>
      <c r="N82" s="291" t="n"/>
      <c r="O82" s="282" t="n"/>
      <c r="P82" s="282" t="n"/>
      <c r="Q82" s="282" t="n"/>
      <c r="R82" s="284">
        <f>IF($H82="","",IF($H82&lt;TODAY(),"VENCIDO",IF($H82&lt;=TODAY()+15,"PROXIMO","FUTURO")))</f>
        <v/>
      </c>
      <c r="S82" s="285">
        <f>IF($H82="","",$H82-TODAY())</f>
        <v/>
      </c>
      <c r="T82" s="284">
        <f>IF(LISTADO!$A80="","",LISTADO!$A80)</f>
        <v/>
      </c>
      <c r="U82" s="282" t="n"/>
    </row>
    <row r="83">
      <c r="A83" s="293">
        <f>IF($B83="","",SUBTOTAL(103,$B$3:B83))</f>
        <v/>
      </c>
      <c r="B83" s="293" t="n"/>
      <c r="C83" s="293" t="n"/>
      <c r="D83" s="293" t="n"/>
      <c r="E83" s="293" t="n"/>
      <c r="F83" s="293" t="n"/>
      <c r="G83" s="294" t="n"/>
      <c r="H83" s="294" t="n"/>
      <c r="I83" s="293" t="n"/>
      <c r="J83" s="276" t="n"/>
      <c r="K83" s="276" t="n"/>
      <c r="L83" s="293" t="n"/>
      <c r="M83" s="294" t="n"/>
      <c r="N83" s="293" t="n"/>
      <c r="O83" s="276" t="n"/>
      <c r="P83" s="276" t="n"/>
      <c r="Q83" s="276" t="n"/>
      <c r="R83" s="277">
        <f>IF($H83="","",IF($H83&lt;TODAY(),"VENCIDO",IF($H83&lt;=TODAY()+15,"PROXIMO","FUTURO")))</f>
        <v/>
      </c>
      <c r="S83" s="278">
        <f>IF($H83="","",$H83-TODAY())</f>
        <v/>
      </c>
      <c r="T83" s="277">
        <f>IF(LISTADO!$A81="","",LISTADO!$A81)</f>
        <v/>
      </c>
      <c r="U83" s="276" t="n"/>
    </row>
    <row r="84">
      <c r="A84" s="291">
        <f>IF($B84="","",SUBTOTAL(103,$B$3:B84))</f>
        <v/>
      </c>
      <c r="B84" s="291" t="n"/>
      <c r="C84" s="291" t="n"/>
      <c r="D84" s="291" t="n"/>
      <c r="E84" s="291" t="n"/>
      <c r="F84" s="291" t="n"/>
      <c r="G84" s="292" t="n"/>
      <c r="H84" s="292" t="n"/>
      <c r="I84" s="291" t="n"/>
      <c r="J84" s="282" t="n"/>
      <c r="K84" s="282" t="n"/>
      <c r="L84" s="291" t="n"/>
      <c r="M84" s="292" t="n"/>
      <c r="N84" s="291" t="n"/>
      <c r="O84" s="282" t="n"/>
      <c r="P84" s="282" t="n"/>
      <c r="Q84" s="282" t="n"/>
      <c r="R84" s="284">
        <f>IF($H84="","",IF($H84&lt;TODAY(),"VENCIDO",IF($H84&lt;=TODAY()+15,"PROXIMO","FUTURO")))</f>
        <v/>
      </c>
      <c r="S84" s="285">
        <f>IF($H84="","",$H84-TODAY())</f>
        <v/>
      </c>
      <c r="T84" s="284">
        <f>IF(LISTADO!$A82="","",LISTADO!$A82)</f>
        <v/>
      </c>
      <c r="U84" s="282" t="n"/>
    </row>
    <row r="85">
      <c r="A85" s="293">
        <f>IF($B85="","",SUBTOTAL(103,$B$3:B85))</f>
        <v/>
      </c>
      <c r="B85" s="293" t="n"/>
      <c r="C85" s="293" t="n"/>
      <c r="D85" s="293" t="n"/>
      <c r="E85" s="293" t="n"/>
      <c r="F85" s="293" t="n"/>
      <c r="G85" s="294" t="n"/>
      <c r="H85" s="294" t="n"/>
      <c r="I85" s="293" t="n"/>
      <c r="J85" s="276" t="n"/>
      <c r="K85" s="276" t="n"/>
      <c r="L85" s="293" t="n"/>
      <c r="M85" s="294" t="n"/>
      <c r="N85" s="293" t="n"/>
      <c r="O85" s="276" t="n"/>
      <c r="P85" s="276" t="n"/>
      <c r="Q85" s="276" t="n"/>
      <c r="R85" s="277">
        <f>IF($H85="","",IF($H85&lt;TODAY(),"VENCIDO",IF($H85&lt;=TODAY()+15,"PROXIMO","FUTURO")))</f>
        <v/>
      </c>
      <c r="S85" s="278">
        <f>IF($H85="","",$H85-TODAY())</f>
        <v/>
      </c>
      <c r="T85" s="277">
        <f>IF(LISTADO!$A83="","",LISTADO!$A83)</f>
        <v/>
      </c>
      <c r="U85" s="276" t="n"/>
    </row>
    <row r="86">
      <c r="A86" s="291">
        <f>IF($B86="","",SUBTOTAL(103,$B$3:B86))</f>
        <v/>
      </c>
      <c r="B86" s="291" t="n"/>
      <c r="C86" s="291" t="n"/>
      <c r="D86" s="291" t="n"/>
      <c r="E86" s="291" t="n"/>
      <c r="F86" s="291" t="n"/>
      <c r="G86" s="292" t="n"/>
      <c r="H86" s="292" t="n"/>
      <c r="I86" s="291" t="n"/>
      <c r="J86" s="282" t="n"/>
      <c r="K86" s="282" t="n"/>
      <c r="L86" s="291" t="n"/>
      <c r="M86" s="292" t="n"/>
      <c r="N86" s="291" t="n"/>
      <c r="O86" s="282" t="n"/>
      <c r="P86" s="282" t="n"/>
      <c r="Q86" s="282" t="n"/>
      <c r="R86" s="284">
        <f>IF($H86="","",IF($H86&lt;TODAY(),"VENCIDO",IF($H86&lt;=TODAY()+15,"PROXIMO","FUTURO")))</f>
        <v/>
      </c>
      <c r="S86" s="285">
        <f>IF($H86="","",$H86-TODAY())</f>
        <v/>
      </c>
      <c r="T86" s="284">
        <f>IF(LISTADO!$A84="","",LISTADO!$A84)</f>
        <v/>
      </c>
      <c r="U86" s="282" t="n"/>
    </row>
    <row r="87">
      <c r="A87" s="293">
        <f>IF($B87="","",SUBTOTAL(103,$B$3:B87))</f>
        <v/>
      </c>
      <c r="B87" s="293" t="n"/>
      <c r="C87" s="293" t="n"/>
      <c r="D87" s="293" t="n"/>
      <c r="E87" s="293" t="n"/>
      <c r="F87" s="293" t="n"/>
      <c r="G87" s="294" t="n"/>
      <c r="H87" s="294" t="n"/>
      <c r="I87" s="293" t="n"/>
      <c r="J87" s="276" t="n"/>
      <c r="K87" s="276" t="n"/>
      <c r="L87" s="293" t="n"/>
      <c r="M87" s="294" t="n"/>
      <c r="N87" s="293" t="n"/>
      <c r="O87" s="276" t="n"/>
      <c r="P87" s="276" t="n"/>
      <c r="Q87" s="276" t="n"/>
      <c r="R87" s="277">
        <f>IF($H87="","",IF($H87&lt;TODAY(),"VENCIDO",IF($H87&lt;=TODAY()+15,"PROXIMO","FUTURO")))</f>
        <v/>
      </c>
      <c r="S87" s="278">
        <f>IF($H87="","",$H87-TODAY())</f>
        <v/>
      </c>
      <c r="T87" s="277">
        <f>IF(LISTADO!$A85="","",LISTADO!$A85)</f>
        <v/>
      </c>
      <c r="U87" s="276" t="n"/>
    </row>
    <row r="88">
      <c r="A88" s="291">
        <f>IF($B88="","",SUBTOTAL(103,$B$3:B88))</f>
        <v/>
      </c>
      <c r="B88" s="291" t="n"/>
      <c r="C88" s="291" t="n"/>
      <c r="D88" s="291" t="n"/>
      <c r="E88" s="291" t="n"/>
      <c r="F88" s="291" t="n"/>
      <c r="G88" s="292" t="n"/>
      <c r="H88" s="292" t="n"/>
      <c r="I88" s="291" t="n"/>
      <c r="J88" s="282" t="n"/>
      <c r="K88" s="282" t="n"/>
      <c r="L88" s="291" t="n"/>
      <c r="M88" s="292" t="n"/>
      <c r="N88" s="291" t="n"/>
      <c r="O88" s="282" t="n"/>
      <c r="P88" s="282" t="n"/>
      <c r="Q88" s="282" t="n"/>
      <c r="R88" s="284">
        <f>IF($H88="","",IF($H88&lt;TODAY(),"VENCIDO",IF($H88&lt;=TODAY()+15,"PROXIMO","FUTURO")))</f>
        <v/>
      </c>
      <c r="S88" s="285">
        <f>IF($H88="","",$H88-TODAY())</f>
        <v/>
      </c>
      <c r="T88" s="284">
        <f>IF(LISTADO!$A86="","",LISTADO!$A86)</f>
        <v/>
      </c>
      <c r="U88" s="282" t="n"/>
    </row>
    <row r="89">
      <c r="A89" s="293">
        <f>IF($B89="","",SUBTOTAL(103,$B$3:B89))</f>
        <v/>
      </c>
      <c r="B89" s="293" t="n"/>
      <c r="C89" s="293" t="n"/>
      <c r="D89" s="293" t="n"/>
      <c r="E89" s="293" t="n"/>
      <c r="F89" s="293" t="n"/>
      <c r="G89" s="294" t="n"/>
      <c r="H89" s="294" t="n"/>
      <c r="I89" s="293" t="n"/>
      <c r="J89" s="276" t="n"/>
      <c r="K89" s="276" t="n"/>
      <c r="L89" s="293" t="n"/>
      <c r="M89" s="294" t="n"/>
      <c r="N89" s="293" t="n"/>
      <c r="O89" s="276" t="n"/>
      <c r="P89" s="276" t="n"/>
      <c r="Q89" s="276" t="n"/>
      <c r="R89" s="277">
        <f>IF($H89="","",IF($H89&lt;TODAY(),"VENCIDO",IF($H89&lt;=TODAY()+15,"PROXIMO","FUTURO")))</f>
        <v/>
      </c>
      <c r="S89" s="278">
        <f>IF($H89="","",$H89-TODAY())</f>
        <v/>
      </c>
      <c r="T89" s="277">
        <f>IF(LISTADO!$A87="","",LISTADO!$A87)</f>
        <v/>
      </c>
      <c r="U89" s="276" t="n"/>
    </row>
    <row r="90">
      <c r="A90" s="291">
        <f>IF($B90="","",SUBTOTAL(103,$B$3:B90))</f>
        <v/>
      </c>
      <c r="B90" s="291" t="n"/>
      <c r="C90" s="291" t="n"/>
      <c r="D90" s="291" t="n"/>
      <c r="E90" s="291" t="n"/>
      <c r="F90" s="291" t="n"/>
      <c r="G90" s="292" t="n"/>
      <c r="H90" s="292" t="n"/>
      <c r="I90" s="291" t="n"/>
      <c r="J90" s="282" t="n"/>
      <c r="K90" s="282" t="n"/>
      <c r="L90" s="291" t="n"/>
      <c r="M90" s="292" t="n"/>
      <c r="N90" s="291" t="n"/>
      <c r="O90" s="282" t="n"/>
      <c r="P90" s="282" t="n"/>
      <c r="Q90" s="282" t="n"/>
      <c r="R90" s="284">
        <f>IF($H90="","",IF($H90&lt;TODAY(),"VENCIDO",IF($H90&lt;=TODAY()+15,"PROXIMO","FUTURO")))</f>
        <v/>
      </c>
      <c r="S90" s="285">
        <f>IF($H90="","",$H90-TODAY())</f>
        <v/>
      </c>
      <c r="T90" s="284">
        <f>IF(LISTADO!$A88="","",LISTADO!$A88)</f>
        <v/>
      </c>
      <c r="U90" s="282" t="n"/>
    </row>
    <row r="91">
      <c r="A91" s="293">
        <f>IF($B91="","",SUBTOTAL(103,$B$3:B91))</f>
        <v/>
      </c>
      <c r="B91" s="293" t="n"/>
      <c r="C91" s="293" t="n"/>
      <c r="D91" s="293" t="n"/>
      <c r="E91" s="293" t="n"/>
      <c r="F91" s="293" t="n"/>
      <c r="G91" s="294" t="n"/>
      <c r="H91" s="294" t="n"/>
      <c r="I91" s="293" t="n"/>
      <c r="J91" s="276" t="n"/>
      <c r="K91" s="276" t="n"/>
      <c r="L91" s="293" t="n"/>
      <c r="M91" s="294" t="n"/>
      <c r="N91" s="293" t="n"/>
      <c r="O91" s="276" t="n"/>
      <c r="P91" s="276" t="n"/>
      <c r="Q91" s="276" t="n"/>
      <c r="R91" s="277">
        <f>IF($H91="","",IF($H91&lt;TODAY(),"VENCIDO",IF($H91&lt;=TODAY()+15,"PROXIMO","FUTURO")))</f>
        <v/>
      </c>
      <c r="S91" s="278">
        <f>IF($H91="","",$H91-TODAY())</f>
        <v/>
      </c>
      <c r="T91" s="277">
        <f>IF(LISTADO!$A89="","",LISTADO!$A89)</f>
        <v/>
      </c>
      <c r="U91" s="276" t="n"/>
    </row>
    <row r="92">
      <c r="A92" s="291">
        <f>IF($B92="","",SUBTOTAL(103,$B$3:B92))</f>
        <v/>
      </c>
      <c r="B92" s="291" t="n"/>
      <c r="C92" s="291" t="n"/>
      <c r="D92" s="291" t="n"/>
      <c r="E92" s="291" t="n"/>
      <c r="F92" s="291" t="n"/>
      <c r="G92" s="292" t="n"/>
      <c r="H92" s="292" t="n"/>
      <c r="I92" s="291" t="n"/>
      <c r="J92" s="282" t="n"/>
      <c r="K92" s="282" t="n"/>
      <c r="L92" s="291" t="n"/>
      <c r="M92" s="292" t="n"/>
      <c r="N92" s="291" t="n"/>
      <c r="O92" s="282" t="n"/>
      <c r="P92" s="282" t="n"/>
      <c r="Q92" s="282" t="n"/>
      <c r="R92" s="284">
        <f>IF($H92="","",IF($H92&lt;TODAY(),"VENCIDO",IF($H92&lt;=TODAY()+15,"PROXIMO","FUTURO")))</f>
        <v/>
      </c>
      <c r="S92" s="285">
        <f>IF($H92="","",$H92-TODAY())</f>
        <v/>
      </c>
      <c r="T92" s="284">
        <f>IF(LISTADO!$A90="","",LISTADO!$A90)</f>
        <v/>
      </c>
      <c r="U92" s="282" t="n"/>
    </row>
    <row r="93">
      <c r="A93" s="293">
        <f>IF($B93="","",SUBTOTAL(103,$B$3:B93))</f>
        <v/>
      </c>
      <c r="B93" s="293" t="n"/>
      <c r="C93" s="293" t="n"/>
      <c r="D93" s="293" t="n"/>
      <c r="E93" s="293" t="n"/>
      <c r="F93" s="293" t="n"/>
      <c r="G93" s="294" t="n"/>
      <c r="H93" s="294" t="n"/>
      <c r="I93" s="293" t="n"/>
      <c r="J93" s="276" t="n"/>
      <c r="K93" s="276" t="n"/>
      <c r="L93" s="293" t="n"/>
      <c r="M93" s="294" t="n"/>
      <c r="N93" s="293" t="n"/>
      <c r="O93" s="276" t="n"/>
      <c r="P93" s="276" t="n"/>
      <c r="Q93" s="276" t="n"/>
      <c r="R93" s="277">
        <f>IF($H93="","",IF($H93&lt;TODAY(),"VENCIDO",IF($H93&lt;=TODAY()+15,"PROXIMO","FUTURO")))</f>
        <v/>
      </c>
      <c r="S93" s="278">
        <f>IF($H93="","",$H93-TODAY())</f>
        <v/>
      </c>
      <c r="T93" s="277">
        <f>IF(LISTADO!$A91="","",LISTADO!$A91)</f>
        <v/>
      </c>
      <c r="U93" s="276" t="n"/>
    </row>
    <row r="94">
      <c r="A94" s="291">
        <f>IF($B94="","",SUBTOTAL(103,$B$3:B94))</f>
        <v/>
      </c>
      <c r="B94" s="291" t="n"/>
      <c r="C94" s="291" t="n"/>
      <c r="D94" s="291" t="n"/>
      <c r="E94" s="291" t="n"/>
      <c r="F94" s="291" t="n"/>
      <c r="G94" s="292" t="n"/>
      <c r="H94" s="292" t="n"/>
      <c r="I94" s="291" t="n"/>
      <c r="J94" s="282" t="n"/>
      <c r="K94" s="282" t="n"/>
      <c r="L94" s="291" t="n"/>
      <c r="M94" s="292" t="n"/>
      <c r="N94" s="291" t="n"/>
      <c r="O94" s="282" t="n"/>
      <c r="P94" s="282" t="n"/>
      <c r="Q94" s="282" t="n"/>
      <c r="R94" s="284">
        <f>IF($H94="","",IF($H94&lt;TODAY(),"VENCIDO",IF($H94&lt;=TODAY()+15,"PROXIMO","FUTURO")))</f>
        <v/>
      </c>
      <c r="S94" s="285">
        <f>IF($H94="","",$H94-TODAY())</f>
        <v/>
      </c>
      <c r="T94" s="284">
        <f>IF(LISTADO!$A92="","",LISTADO!$A92)</f>
        <v/>
      </c>
      <c r="U94" s="282" t="n"/>
    </row>
    <row r="95">
      <c r="A95" s="293">
        <f>IF($B95="","",SUBTOTAL(103,$B$3:B95))</f>
        <v/>
      </c>
      <c r="B95" s="293" t="n"/>
      <c r="C95" s="293" t="n"/>
      <c r="D95" s="293" t="n"/>
      <c r="E95" s="293" t="n"/>
      <c r="F95" s="293" t="n"/>
      <c r="G95" s="294" t="n"/>
      <c r="H95" s="294" t="n"/>
      <c r="I95" s="293" t="n"/>
      <c r="J95" s="276" t="n"/>
      <c r="K95" s="276" t="n"/>
      <c r="L95" s="293" t="n"/>
      <c r="M95" s="294" t="n"/>
      <c r="N95" s="293" t="n"/>
      <c r="O95" s="276" t="n"/>
      <c r="P95" s="276" t="n"/>
      <c r="Q95" s="276" t="n"/>
      <c r="R95" s="277">
        <f>IF($H95="","",IF($H95&lt;TODAY(),"VENCIDO",IF($H95&lt;=TODAY()+15,"PROXIMO","FUTURO")))</f>
        <v/>
      </c>
      <c r="S95" s="278">
        <f>IF($H95="","",$H95-TODAY())</f>
        <v/>
      </c>
      <c r="T95" s="277">
        <f>IF(LISTADO!$A93="","",LISTADO!$A93)</f>
        <v/>
      </c>
      <c r="U95" s="276" t="n"/>
    </row>
    <row r="96">
      <c r="A96" s="291">
        <f>IF($B96="","",SUBTOTAL(103,$B$3:B96))</f>
        <v/>
      </c>
      <c r="B96" s="291" t="n"/>
      <c r="C96" s="291" t="n"/>
      <c r="D96" s="291" t="n"/>
      <c r="E96" s="291" t="n"/>
      <c r="F96" s="291" t="n"/>
      <c r="G96" s="292" t="n"/>
      <c r="H96" s="292" t="n"/>
      <c r="I96" s="291" t="n"/>
      <c r="J96" s="282" t="n"/>
      <c r="K96" s="282" t="n"/>
      <c r="L96" s="291" t="n"/>
      <c r="M96" s="292" t="n"/>
      <c r="N96" s="291" t="n"/>
      <c r="O96" s="282" t="n"/>
      <c r="P96" s="282" t="n"/>
      <c r="Q96" s="282" t="n"/>
      <c r="R96" s="284">
        <f>IF($H96="","",IF($H96&lt;TODAY(),"VENCIDO",IF($H96&lt;=TODAY()+15,"PROXIMO","FUTURO")))</f>
        <v/>
      </c>
      <c r="S96" s="285">
        <f>IF($H96="","",$H96-TODAY())</f>
        <v/>
      </c>
      <c r="T96" s="284">
        <f>IF(LISTADO!$A94="","",LISTADO!$A94)</f>
        <v/>
      </c>
      <c r="U96" s="282" t="n"/>
    </row>
    <row r="97">
      <c r="A97" s="293">
        <f>IF($B97="","",SUBTOTAL(103,$B$3:B97))</f>
        <v/>
      </c>
      <c r="B97" s="293" t="n"/>
      <c r="C97" s="293" t="n"/>
      <c r="D97" s="293" t="n"/>
      <c r="E97" s="293" t="n"/>
      <c r="F97" s="293" t="n"/>
      <c r="G97" s="294" t="n"/>
      <c r="H97" s="294" t="n"/>
      <c r="I97" s="293" t="n"/>
      <c r="J97" s="276" t="n"/>
      <c r="K97" s="276" t="n"/>
      <c r="L97" s="293" t="n"/>
      <c r="M97" s="294" t="n"/>
      <c r="N97" s="293" t="n"/>
      <c r="O97" s="276" t="n"/>
      <c r="P97" s="276" t="n"/>
      <c r="Q97" s="276" t="n"/>
      <c r="R97" s="277">
        <f>IF($H97="","",IF($H97&lt;TODAY(),"VENCIDO",IF($H97&lt;=TODAY()+15,"PROXIMO","FUTURO")))</f>
        <v/>
      </c>
      <c r="S97" s="278">
        <f>IF($H97="","",$H97-TODAY())</f>
        <v/>
      </c>
      <c r="T97" s="277">
        <f>IF(LISTADO!$A95="","",LISTADO!$A95)</f>
        <v/>
      </c>
      <c r="U97" s="276" t="n"/>
    </row>
    <row r="98">
      <c r="A98" s="291">
        <f>IF($B98="","",SUBTOTAL(103,$B$3:B98))</f>
        <v/>
      </c>
      <c r="B98" s="291" t="n"/>
      <c r="C98" s="291" t="n"/>
      <c r="D98" s="291" t="n"/>
      <c r="E98" s="291" t="n"/>
      <c r="F98" s="291" t="n"/>
      <c r="G98" s="292" t="n"/>
      <c r="H98" s="292" t="n"/>
      <c r="I98" s="291" t="n"/>
      <c r="J98" s="282" t="n"/>
      <c r="K98" s="282" t="n"/>
      <c r="L98" s="291" t="n"/>
      <c r="M98" s="292" t="n"/>
      <c r="N98" s="291" t="n"/>
      <c r="O98" s="282" t="n"/>
      <c r="P98" s="282" t="n"/>
      <c r="Q98" s="282" t="n"/>
      <c r="R98" s="284">
        <f>IF($H98="","",IF($H98&lt;TODAY(),"VENCIDO",IF($H98&lt;=TODAY()+15,"PROXIMO","FUTURO")))</f>
        <v/>
      </c>
      <c r="S98" s="285">
        <f>IF($H98="","",$H98-TODAY())</f>
        <v/>
      </c>
      <c r="T98" s="284">
        <f>IF(LISTADO!$A96="","",LISTADO!$A96)</f>
        <v/>
      </c>
      <c r="U98" s="282" t="n"/>
    </row>
    <row r="99">
      <c r="A99" s="293">
        <f>IF($B99="","",SUBTOTAL(103,$B$3:B99))</f>
        <v/>
      </c>
      <c r="B99" s="293" t="n"/>
      <c r="C99" s="293" t="n"/>
      <c r="D99" s="293" t="n"/>
      <c r="E99" s="293" t="n"/>
      <c r="F99" s="293" t="n"/>
      <c r="G99" s="294" t="n"/>
      <c r="H99" s="294" t="n"/>
      <c r="I99" s="293" t="n"/>
      <c r="J99" s="276" t="n"/>
      <c r="K99" s="276" t="n"/>
      <c r="L99" s="293" t="n"/>
      <c r="M99" s="294" t="n"/>
      <c r="N99" s="293" t="n"/>
      <c r="O99" s="276" t="n"/>
      <c r="P99" s="276" t="n"/>
      <c r="Q99" s="276" t="n"/>
      <c r="R99" s="277">
        <f>IF($H99="","",IF($H99&lt;TODAY(),"VENCIDO",IF($H99&lt;=TODAY()+15,"PROXIMO","FUTURO")))</f>
        <v/>
      </c>
      <c r="S99" s="278">
        <f>IF($H99="","",$H99-TODAY())</f>
        <v/>
      </c>
      <c r="T99" s="277">
        <f>IF(LISTADO!$A97="","",LISTADO!$A97)</f>
        <v/>
      </c>
      <c r="U99" s="276" t="n"/>
    </row>
    <row r="100">
      <c r="A100" s="291">
        <f>IF($B100="","",SUBTOTAL(103,$B$3:B100))</f>
        <v/>
      </c>
      <c r="B100" s="291" t="n"/>
      <c r="C100" s="291" t="n"/>
      <c r="D100" s="291" t="n"/>
      <c r="E100" s="291" t="n"/>
      <c r="F100" s="291" t="n"/>
      <c r="G100" s="292" t="n"/>
      <c r="H100" s="292" t="n"/>
      <c r="I100" s="291" t="n"/>
      <c r="J100" s="282" t="n"/>
      <c r="K100" s="282" t="n"/>
      <c r="L100" s="291" t="n"/>
      <c r="M100" s="292" t="n"/>
      <c r="N100" s="291" t="n"/>
      <c r="O100" s="282" t="n"/>
      <c r="P100" s="282" t="n"/>
      <c r="Q100" s="282" t="n"/>
      <c r="R100" s="284">
        <f>IF($H100="","",IF($H100&lt;TODAY(),"VENCIDO",IF($H100&lt;=TODAY()+15,"PROXIMO","FUTURO")))</f>
        <v/>
      </c>
      <c r="S100" s="285">
        <f>IF($H100="","",$H100-TODAY())</f>
        <v/>
      </c>
      <c r="T100" s="284">
        <f>IF(LISTADO!$A98="","",LISTADO!$A98)</f>
        <v/>
      </c>
      <c r="U100" s="282" t="n"/>
    </row>
    <row r="101">
      <c r="A101" s="293">
        <f>IF($B101="","",SUBTOTAL(103,$B$3:B101))</f>
        <v/>
      </c>
      <c r="B101" s="293" t="n"/>
      <c r="C101" s="293" t="n"/>
      <c r="D101" s="293" t="n"/>
      <c r="E101" s="293" t="n"/>
      <c r="F101" s="293" t="n"/>
      <c r="G101" s="294" t="n"/>
      <c r="H101" s="294" t="n"/>
      <c r="I101" s="293" t="n"/>
      <c r="J101" s="276" t="n"/>
      <c r="K101" s="276" t="n"/>
      <c r="L101" s="293" t="n"/>
      <c r="M101" s="294" t="n"/>
      <c r="N101" s="293" t="n"/>
      <c r="O101" s="276" t="n"/>
      <c r="P101" s="276" t="n"/>
      <c r="Q101" s="276" t="n"/>
      <c r="R101" s="277">
        <f>IF($H101="","",IF($H101&lt;TODAY(),"VENCIDO",IF($H101&lt;=TODAY()+15,"PROXIMO","FUTURO")))</f>
        <v/>
      </c>
      <c r="S101" s="278">
        <f>IF($H101="","",$H101-TODAY())</f>
        <v/>
      </c>
      <c r="T101" s="277">
        <f>IF(LISTADO!$A99="","",LISTADO!$A99)</f>
        <v/>
      </c>
      <c r="U101" s="276" t="n"/>
    </row>
    <row r="102">
      <c r="A102" s="291">
        <f>IF($B102="","",SUBTOTAL(103,$B$3:B102))</f>
        <v/>
      </c>
      <c r="B102" s="291" t="n"/>
      <c r="C102" s="291" t="n"/>
      <c r="D102" s="291" t="n"/>
      <c r="E102" s="291" t="n"/>
      <c r="F102" s="291" t="n"/>
      <c r="G102" s="292" t="n"/>
      <c r="H102" s="292" t="n"/>
      <c r="I102" s="291" t="n"/>
      <c r="J102" s="282" t="n"/>
      <c r="K102" s="282" t="n"/>
      <c r="L102" s="291" t="n"/>
      <c r="M102" s="292" t="n"/>
      <c r="N102" s="291" t="n"/>
      <c r="O102" s="282" t="n"/>
      <c r="P102" s="282" t="n"/>
      <c r="Q102" s="282" t="n"/>
      <c r="R102" s="284">
        <f>IF($H102="","",IF($H102&lt;TODAY(),"VENCIDO",IF($H102&lt;=TODAY()+15,"PROXIMO","FUTURO")))</f>
        <v/>
      </c>
      <c r="S102" s="285">
        <f>IF($H102="","",$H102-TODAY())</f>
        <v/>
      </c>
      <c r="T102" s="284">
        <f>IF(LISTADO!$A100="","",LISTADO!$A100)</f>
        <v/>
      </c>
      <c r="U102" s="282" t="n"/>
    </row>
    <row r="103">
      <c r="A103" s="293">
        <f>IF($B103="","",SUBTOTAL(103,$B$3:B103))</f>
        <v/>
      </c>
      <c r="B103" s="293" t="n"/>
      <c r="C103" s="293" t="n"/>
      <c r="D103" s="293" t="n"/>
      <c r="E103" s="293" t="n"/>
      <c r="F103" s="293" t="n"/>
      <c r="G103" s="294" t="n"/>
      <c r="H103" s="294" t="n"/>
      <c r="I103" s="293" t="n"/>
      <c r="J103" s="276" t="n"/>
      <c r="K103" s="276" t="n"/>
      <c r="L103" s="293" t="n"/>
      <c r="M103" s="294" t="n"/>
      <c r="N103" s="293" t="n"/>
      <c r="O103" s="276" t="n"/>
      <c r="P103" s="276" t="n"/>
      <c r="Q103" s="276" t="n"/>
      <c r="R103" s="277">
        <f>IF($H103="","",IF($H103&lt;TODAY(),"VENCIDO",IF($H103&lt;=TODAY()+15,"PROXIMO","FUTURO")))</f>
        <v/>
      </c>
      <c r="S103" s="278">
        <f>IF($H103="","",$H103-TODAY())</f>
        <v/>
      </c>
      <c r="T103" s="277">
        <f>IF(LISTADO!$A101="","",LISTADO!$A101)</f>
        <v/>
      </c>
      <c r="U103" s="276" t="n"/>
    </row>
    <row r="104">
      <c r="A104" s="291">
        <f>IF($B104="","",SUBTOTAL(103,$B$3:B104))</f>
        <v/>
      </c>
      <c r="B104" s="291" t="n"/>
      <c r="C104" s="291" t="n"/>
      <c r="D104" s="291" t="n"/>
      <c r="E104" s="291" t="n"/>
      <c r="F104" s="291" t="n"/>
      <c r="G104" s="292" t="n"/>
      <c r="H104" s="292" t="n"/>
      <c r="I104" s="291" t="n"/>
      <c r="J104" s="282" t="n"/>
      <c r="K104" s="282" t="n"/>
      <c r="L104" s="291" t="n"/>
      <c r="M104" s="292" t="n"/>
      <c r="N104" s="291" t="n"/>
      <c r="O104" s="282" t="n"/>
      <c r="P104" s="282" t="n"/>
      <c r="Q104" s="282" t="n"/>
      <c r="R104" s="284">
        <f>IF($H104="","",IF($H104&lt;TODAY(),"VENCIDO",IF($H104&lt;=TODAY()+15,"PROXIMO","FUTURO")))</f>
        <v/>
      </c>
      <c r="S104" s="285">
        <f>IF($H104="","",$H104-TODAY())</f>
        <v/>
      </c>
      <c r="T104" s="284">
        <f>IF(LISTADO!$A102="","",LISTADO!$A102)</f>
        <v/>
      </c>
      <c r="U104" s="282" t="n"/>
    </row>
    <row r="105">
      <c r="A105" s="293">
        <f>IF($B105="","",SUBTOTAL(103,$B$3:B105))</f>
        <v/>
      </c>
      <c r="B105" s="293" t="n"/>
      <c r="C105" s="293" t="n"/>
      <c r="D105" s="293" t="n"/>
      <c r="E105" s="293" t="n"/>
      <c r="F105" s="293" t="n"/>
      <c r="G105" s="294" t="n"/>
      <c r="H105" s="294" t="n"/>
      <c r="I105" s="293" t="n"/>
      <c r="J105" s="276" t="n"/>
      <c r="K105" s="276" t="n"/>
      <c r="L105" s="293" t="n"/>
      <c r="M105" s="294" t="n"/>
      <c r="N105" s="293" t="n"/>
      <c r="O105" s="276" t="n"/>
      <c r="P105" s="276" t="n"/>
      <c r="Q105" s="276" t="n"/>
      <c r="R105" s="277">
        <f>IF($H105="","",IF($H105&lt;TODAY(),"VENCIDO",IF($H105&lt;=TODAY()+15,"PROXIMO","FUTURO")))</f>
        <v/>
      </c>
      <c r="S105" s="278">
        <f>IF($H105="","",$H105-TODAY())</f>
        <v/>
      </c>
      <c r="T105" s="277">
        <f>IF(LISTADO!$A103="","",LISTADO!$A103)</f>
        <v/>
      </c>
      <c r="U105" s="276" t="n"/>
    </row>
    <row r="106">
      <c r="A106" s="291">
        <f>IF($B106="","",SUBTOTAL(103,$B$3:B106))</f>
        <v/>
      </c>
      <c r="B106" s="291" t="n"/>
      <c r="C106" s="291" t="n"/>
      <c r="D106" s="291" t="n"/>
      <c r="E106" s="291" t="n"/>
      <c r="F106" s="291" t="n"/>
      <c r="G106" s="292" t="n"/>
      <c r="H106" s="292" t="n"/>
      <c r="I106" s="291" t="n"/>
      <c r="J106" s="282" t="n"/>
      <c r="K106" s="282" t="n"/>
      <c r="L106" s="291" t="n"/>
      <c r="M106" s="292" t="n"/>
      <c r="N106" s="291" t="n"/>
      <c r="O106" s="282" t="n"/>
      <c r="P106" s="282" t="n"/>
      <c r="Q106" s="282" t="n"/>
      <c r="R106" s="284">
        <f>IF($H106="","",IF($H106&lt;TODAY(),"VENCIDO",IF($H106&lt;=TODAY()+15,"PROXIMO","FUTURO")))</f>
        <v/>
      </c>
      <c r="S106" s="285">
        <f>IF($H106="","",$H106-TODAY())</f>
        <v/>
      </c>
      <c r="T106" s="284">
        <f>IF(LISTADO!$A104="","",LISTADO!$A104)</f>
        <v/>
      </c>
      <c r="U106" s="282" t="n"/>
    </row>
    <row r="107">
      <c r="A107" s="293">
        <f>IF($B107="","",SUBTOTAL(103,$B$3:B107))</f>
        <v/>
      </c>
      <c r="B107" s="293" t="n"/>
      <c r="C107" s="293" t="n"/>
      <c r="D107" s="293" t="n"/>
      <c r="E107" s="293" t="n"/>
      <c r="F107" s="293" t="n"/>
      <c r="G107" s="294" t="n"/>
      <c r="H107" s="294" t="n"/>
      <c r="I107" s="293" t="n"/>
      <c r="J107" s="276" t="n"/>
      <c r="K107" s="276" t="n"/>
      <c r="L107" s="293" t="n"/>
      <c r="M107" s="294" t="n"/>
      <c r="N107" s="293" t="n"/>
      <c r="O107" s="276" t="n"/>
      <c r="P107" s="276" t="n"/>
      <c r="Q107" s="276" t="n"/>
      <c r="R107" s="277">
        <f>IF($H107="","",IF($H107&lt;TODAY(),"VENCIDO",IF($H107&lt;=TODAY()+15,"PROXIMO","FUTURO")))</f>
        <v/>
      </c>
      <c r="S107" s="278">
        <f>IF($H107="","",$H107-TODAY())</f>
        <v/>
      </c>
      <c r="T107" s="277">
        <f>IF(LISTADO!$A105="","",LISTADO!$A105)</f>
        <v/>
      </c>
      <c r="U107" s="276" t="n"/>
    </row>
    <row r="108">
      <c r="A108" s="291">
        <f>IF($B108="","",SUBTOTAL(103,$B$3:B108))</f>
        <v/>
      </c>
      <c r="B108" s="291" t="n"/>
      <c r="C108" s="291" t="n"/>
      <c r="D108" s="291" t="n"/>
      <c r="E108" s="291" t="n"/>
      <c r="F108" s="291" t="n"/>
      <c r="G108" s="292" t="n"/>
      <c r="H108" s="292" t="n"/>
      <c r="I108" s="291" t="n"/>
      <c r="J108" s="282" t="n"/>
      <c r="K108" s="282" t="n"/>
      <c r="L108" s="291" t="n"/>
      <c r="M108" s="292" t="n"/>
      <c r="N108" s="291" t="n"/>
      <c r="O108" s="282" t="n"/>
      <c r="P108" s="282" t="n"/>
      <c r="Q108" s="282" t="n"/>
      <c r="R108" s="284">
        <f>IF($H108="","",IF($H108&lt;TODAY(),"VENCIDO",IF($H108&lt;=TODAY()+15,"PROXIMO","FUTURO")))</f>
        <v/>
      </c>
      <c r="S108" s="285">
        <f>IF($H108="","",$H108-TODAY())</f>
        <v/>
      </c>
      <c r="T108" s="284">
        <f>IF(LISTADO!$A106="","",LISTADO!$A106)</f>
        <v/>
      </c>
      <c r="U108" s="282" t="n"/>
    </row>
    <row r="109">
      <c r="A109" s="293">
        <f>IF($B109="","",SUBTOTAL(103,$B$3:B109))</f>
        <v/>
      </c>
      <c r="B109" s="293" t="n"/>
      <c r="C109" s="293" t="n"/>
      <c r="D109" s="293" t="n"/>
      <c r="E109" s="293" t="n"/>
      <c r="F109" s="293" t="n"/>
      <c r="G109" s="294" t="n"/>
      <c r="H109" s="294" t="n"/>
      <c r="I109" s="293" t="n"/>
      <c r="J109" s="276" t="n"/>
      <c r="K109" s="276" t="n"/>
      <c r="L109" s="293" t="n"/>
      <c r="M109" s="294" t="n"/>
      <c r="N109" s="293" t="n"/>
      <c r="O109" s="276" t="n"/>
      <c r="P109" s="276" t="n"/>
      <c r="Q109" s="276" t="n"/>
      <c r="R109" s="277">
        <f>IF($H109="","",IF($H109&lt;TODAY(),"VENCIDO",IF($H109&lt;=TODAY()+15,"PROXIMO","FUTURO")))</f>
        <v/>
      </c>
      <c r="S109" s="278">
        <f>IF($H109="","",$H109-TODAY())</f>
        <v/>
      </c>
      <c r="T109" s="277">
        <f>IF(LISTADO!$A107="","",LISTADO!$A107)</f>
        <v/>
      </c>
      <c r="U109" s="276" t="n"/>
    </row>
    <row r="110">
      <c r="A110" s="291">
        <f>IF($B110="","",SUBTOTAL(103,$B$3:B110))</f>
        <v/>
      </c>
      <c r="B110" s="291" t="n"/>
      <c r="C110" s="291" t="n"/>
      <c r="D110" s="291" t="n"/>
      <c r="E110" s="291" t="n"/>
      <c r="F110" s="291" t="n"/>
      <c r="G110" s="292" t="n"/>
      <c r="H110" s="292" t="n"/>
      <c r="I110" s="291" t="n"/>
      <c r="J110" s="282" t="n"/>
      <c r="K110" s="282" t="n"/>
      <c r="L110" s="291" t="n"/>
      <c r="M110" s="292" t="n"/>
      <c r="N110" s="291" t="n"/>
      <c r="O110" s="282" t="n"/>
      <c r="P110" s="282" t="n"/>
      <c r="Q110" s="282" t="n"/>
      <c r="R110" s="284">
        <f>IF($H110="","",IF($H110&lt;TODAY(),"VENCIDO",IF($H110&lt;=TODAY()+15,"PROXIMO","FUTURO")))</f>
        <v/>
      </c>
      <c r="S110" s="285">
        <f>IF($H110="","",$H110-TODAY())</f>
        <v/>
      </c>
      <c r="T110" s="284">
        <f>IF(LISTADO!$A108="","",LISTADO!$A108)</f>
        <v/>
      </c>
      <c r="U110" s="282" t="n"/>
    </row>
    <row r="111">
      <c r="A111" s="293">
        <f>IF($B111="","",SUBTOTAL(103,$B$3:B111))</f>
        <v/>
      </c>
      <c r="B111" s="293" t="n"/>
      <c r="C111" s="293" t="n"/>
      <c r="D111" s="293" t="n"/>
      <c r="E111" s="293" t="n"/>
      <c r="F111" s="293" t="n"/>
      <c r="G111" s="294" t="n"/>
      <c r="H111" s="294" t="n"/>
      <c r="I111" s="293" t="n"/>
      <c r="J111" s="276" t="n"/>
      <c r="K111" s="276" t="n"/>
      <c r="L111" s="293" t="n"/>
      <c r="M111" s="294" t="n"/>
      <c r="N111" s="293" t="n"/>
      <c r="O111" s="276" t="n"/>
      <c r="P111" s="276" t="n"/>
      <c r="Q111" s="276" t="n"/>
      <c r="R111" s="277">
        <f>IF($H111="","",IF($H111&lt;TODAY(),"VENCIDO",IF($H111&lt;=TODAY()+15,"PROXIMO","FUTURO")))</f>
        <v/>
      </c>
      <c r="S111" s="278">
        <f>IF($H111="","",$H111-TODAY())</f>
        <v/>
      </c>
      <c r="T111" s="277">
        <f>IF(LISTADO!$A109="","",LISTADO!$A109)</f>
        <v/>
      </c>
      <c r="U111" s="276" t="n"/>
    </row>
    <row r="112">
      <c r="A112" s="291">
        <f>IF($B112="","",SUBTOTAL(103,$B$3:B112))</f>
        <v/>
      </c>
      <c r="B112" s="291" t="n"/>
      <c r="C112" s="291" t="n"/>
      <c r="D112" s="291" t="n"/>
      <c r="E112" s="291" t="n"/>
      <c r="F112" s="291" t="n"/>
      <c r="G112" s="292" t="n"/>
      <c r="H112" s="292" t="n"/>
      <c r="I112" s="291" t="n"/>
      <c r="J112" s="282" t="n"/>
      <c r="K112" s="282" t="n"/>
      <c r="L112" s="291" t="n"/>
      <c r="M112" s="292" t="n"/>
      <c r="N112" s="291" t="n"/>
      <c r="O112" s="282" t="n"/>
      <c r="P112" s="282" t="n"/>
      <c r="Q112" s="282" t="n"/>
      <c r="R112" s="284">
        <f>IF($H112="","",IF($H112&lt;TODAY(),"VENCIDO",IF($H112&lt;=TODAY()+15,"PROXIMO","FUTURO")))</f>
        <v/>
      </c>
      <c r="S112" s="285">
        <f>IF($H112="","",$H112-TODAY())</f>
        <v/>
      </c>
      <c r="T112" s="284">
        <f>IF(LISTADO!$A110="","",LISTADO!$A110)</f>
        <v/>
      </c>
      <c r="U112" s="282" t="n"/>
    </row>
    <row r="113">
      <c r="A113" s="293">
        <f>IF($B113="","",SUBTOTAL(103,$B$3:B113))</f>
        <v/>
      </c>
      <c r="B113" s="293" t="n"/>
      <c r="C113" s="293" t="n"/>
      <c r="D113" s="293" t="n"/>
      <c r="E113" s="293" t="n"/>
      <c r="F113" s="293" t="n"/>
      <c r="G113" s="294" t="n"/>
      <c r="H113" s="294" t="n"/>
      <c r="I113" s="293" t="n"/>
      <c r="J113" s="276" t="n"/>
      <c r="K113" s="276" t="n"/>
      <c r="L113" s="293" t="n"/>
      <c r="M113" s="294" t="n"/>
      <c r="N113" s="293" t="n"/>
      <c r="O113" s="276" t="n"/>
      <c r="P113" s="276" t="n"/>
      <c r="Q113" s="276" t="n"/>
      <c r="R113" s="277">
        <f>IF($H113="","",IF($H113&lt;TODAY(),"VENCIDO",IF($H113&lt;=TODAY()+15,"PROXIMO","FUTURO")))</f>
        <v/>
      </c>
      <c r="S113" s="278">
        <f>IF($H113="","",$H113-TODAY())</f>
        <v/>
      </c>
      <c r="T113" s="277">
        <f>IF(LISTADO!$A111="","",LISTADO!$A111)</f>
        <v/>
      </c>
      <c r="U113" s="276" t="n"/>
    </row>
    <row r="114">
      <c r="A114" s="291">
        <f>IF($B114="","",SUBTOTAL(103,$B$3:B114))</f>
        <v/>
      </c>
      <c r="B114" s="291" t="n"/>
      <c r="C114" s="291" t="n"/>
      <c r="D114" s="291" t="n"/>
      <c r="E114" s="291" t="n"/>
      <c r="F114" s="291" t="n"/>
      <c r="G114" s="292" t="n"/>
      <c r="H114" s="292" t="n"/>
      <c r="I114" s="291" t="n"/>
      <c r="J114" s="282" t="n"/>
      <c r="K114" s="282" t="n"/>
      <c r="L114" s="291" t="n"/>
      <c r="M114" s="292" t="n"/>
      <c r="N114" s="291" t="n"/>
      <c r="O114" s="282" t="n"/>
      <c r="P114" s="282" t="n"/>
      <c r="Q114" s="282" t="n"/>
      <c r="R114" s="284">
        <f>IF($H114="","",IF($H114&lt;TODAY(),"VENCIDO",IF($H114&lt;=TODAY()+15,"PROXIMO","FUTURO")))</f>
        <v/>
      </c>
      <c r="S114" s="285">
        <f>IF($H114="","",$H114-TODAY())</f>
        <v/>
      </c>
      <c r="T114" s="284">
        <f>IF(LISTADO!$A112="","",LISTADO!$A112)</f>
        <v/>
      </c>
      <c r="U114" s="282" t="n"/>
    </row>
    <row r="115">
      <c r="A115" s="293">
        <f>IF($B115="","",SUBTOTAL(103,$B$3:B115))</f>
        <v/>
      </c>
      <c r="B115" s="293" t="n"/>
      <c r="C115" s="293" t="n"/>
      <c r="D115" s="293" t="n"/>
      <c r="E115" s="293" t="n"/>
      <c r="F115" s="293" t="n"/>
      <c r="G115" s="294" t="n"/>
      <c r="H115" s="294" t="n"/>
      <c r="I115" s="293" t="n"/>
      <c r="J115" s="276" t="n"/>
      <c r="K115" s="276" t="n"/>
      <c r="L115" s="293" t="n"/>
      <c r="M115" s="294" t="n"/>
      <c r="N115" s="293" t="n"/>
      <c r="O115" s="276" t="n"/>
      <c r="P115" s="276" t="n"/>
      <c r="Q115" s="276" t="n"/>
      <c r="R115" s="277">
        <f>IF($H115="","",IF($H115&lt;TODAY(),"VENCIDO",IF($H115&lt;=TODAY()+15,"PROXIMO","FUTURO")))</f>
        <v/>
      </c>
      <c r="S115" s="278">
        <f>IF($H115="","",$H115-TODAY())</f>
        <v/>
      </c>
      <c r="T115" s="277">
        <f>IF(LISTADO!$A113="","",LISTADO!$A113)</f>
        <v/>
      </c>
      <c r="U115" s="276" t="n"/>
    </row>
    <row r="116">
      <c r="A116" s="291">
        <f>IF($B116="","",SUBTOTAL(103,$B$3:B116))</f>
        <v/>
      </c>
      <c r="B116" s="291" t="n"/>
      <c r="C116" s="291" t="n"/>
      <c r="D116" s="291" t="n"/>
      <c r="E116" s="291" t="n"/>
      <c r="F116" s="291" t="n"/>
      <c r="G116" s="292" t="n"/>
      <c r="H116" s="292" t="n"/>
      <c r="I116" s="291" t="n"/>
      <c r="J116" s="282" t="n"/>
      <c r="K116" s="282" t="n"/>
      <c r="L116" s="291" t="n"/>
      <c r="M116" s="292" t="n"/>
      <c r="N116" s="291" t="n"/>
      <c r="O116" s="282" t="n"/>
      <c r="P116" s="282" t="n"/>
      <c r="Q116" s="282" t="n"/>
      <c r="R116" s="284">
        <f>IF($H116="","",IF($H116&lt;TODAY(),"VENCIDO",IF($H116&lt;=TODAY()+15,"PROXIMO","FUTURO")))</f>
        <v/>
      </c>
      <c r="S116" s="285">
        <f>IF($H116="","",$H116-TODAY())</f>
        <v/>
      </c>
      <c r="T116" s="284">
        <f>IF(LISTADO!$A114="","",LISTADO!$A114)</f>
        <v/>
      </c>
      <c r="U116" s="282" t="n"/>
    </row>
    <row r="117">
      <c r="A117" s="293">
        <f>IF($B117="","",SUBTOTAL(103,$B$3:B117))</f>
        <v/>
      </c>
      <c r="B117" s="293" t="n"/>
      <c r="C117" s="293" t="n"/>
      <c r="D117" s="293" t="n"/>
      <c r="E117" s="293" t="n"/>
      <c r="F117" s="293" t="n"/>
      <c r="G117" s="294" t="n"/>
      <c r="H117" s="294" t="n"/>
      <c r="I117" s="293" t="n"/>
      <c r="J117" s="276" t="n"/>
      <c r="K117" s="276" t="n"/>
      <c r="L117" s="293" t="n"/>
      <c r="M117" s="294" t="n"/>
      <c r="N117" s="293" t="n"/>
      <c r="O117" s="276" t="n"/>
      <c r="P117" s="276" t="n"/>
      <c r="Q117" s="276" t="n"/>
      <c r="R117" s="277">
        <f>IF($H117="","",IF($H117&lt;TODAY(),"VENCIDO",IF($H117&lt;=TODAY()+15,"PROXIMO","FUTURO")))</f>
        <v/>
      </c>
      <c r="S117" s="278">
        <f>IF($H117="","",$H117-TODAY())</f>
        <v/>
      </c>
      <c r="T117" s="277">
        <f>IF(LISTADO!$A115="","",LISTADO!$A115)</f>
        <v/>
      </c>
      <c r="U117" s="276" t="n"/>
    </row>
    <row r="118">
      <c r="A118" s="291">
        <f>IF($B118="","",SUBTOTAL(103,$B$3:B118))</f>
        <v/>
      </c>
      <c r="B118" s="291" t="n"/>
      <c r="C118" s="291" t="n"/>
      <c r="D118" s="291" t="n"/>
      <c r="E118" s="291" t="n"/>
      <c r="F118" s="291" t="n"/>
      <c r="G118" s="292" t="n"/>
      <c r="H118" s="292" t="n"/>
      <c r="I118" s="291" t="n"/>
      <c r="J118" s="282" t="n"/>
      <c r="K118" s="282" t="n"/>
      <c r="L118" s="291" t="n"/>
      <c r="M118" s="292" t="n"/>
      <c r="N118" s="291" t="n"/>
      <c r="O118" s="282" t="n"/>
      <c r="P118" s="282" t="n"/>
      <c r="Q118" s="282" t="n"/>
      <c r="R118" s="284">
        <f>IF($H118="","",IF($H118&lt;TODAY(),"VENCIDO",IF($H118&lt;=TODAY()+15,"PROXIMO","FUTURO")))</f>
        <v/>
      </c>
      <c r="S118" s="285">
        <f>IF($H118="","",$H118-TODAY())</f>
        <v/>
      </c>
      <c r="T118" s="284">
        <f>IF(LISTADO!$A116="","",LISTADO!$A116)</f>
        <v/>
      </c>
      <c r="U118" s="282" t="n"/>
    </row>
    <row r="119">
      <c r="A119" s="293">
        <f>IF($B119="","",SUBTOTAL(103,$B$3:B119))</f>
        <v/>
      </c>
      <c r="B119" s="293" t="n"/>
      <c r="C119" s="293" t="n"/>
      <c r="D119" s="293" t="n"/>
      <c r="E119" s="293" t="n"/>
      <c r="F119" s="293" t="n"/>
      <c r="G119" s="294" t="n"/>
      <c r="H119" s="294" t="n"/>
      <c r="I119" s="293" t="n"/>
      <c r="J119" s="276" t="n"/>
      <c r="K119" s="276" t="n"/>
      <c r="L119" s="293" t="n"/>
      <c r="M119" s="294" t="n"/>
      <c r="N119" s="293" t="n"/>
      <c r="O119" s="276" t="n"/>
      <c r="P119" s="276" t="n"/>
      <c r="Q119" s="276" t="n"/>
      <c r="R119" s="277">
        <f>IF($H119="","",IF($H119&lt;TODAY(),"VENCIDO",IF($H119&lt;=TODAY()+15,"PROXIMO","FUTURO")))</f>
        <v/>
      </c>
      <c r="S119" s="278">
        <f>IF($H119="","",$H119-TODAY())</f>
        <v/>
      </c>
      <c r="T119" s="277">
        <f>IF(LISTADO!$A117="","",LISTADO!$A117)</f>
        <v/>
      </c>
      <c r="U119" s="276" t="n"/>
    </row>
    <row r="120">
      <c r="A120" s="291">
        <f>IF($B120="","",SUBTOTAL(103,$B$3:B120))</f>
        <v/>
      </c>
      <c r="B120" s="291" t="n"/>
      <c r="C120" s="291" t="n"/>
      <c r="D120" s="291" t="n"/>
      <c r="E120" s="291" t="n"/>
      <c r="F120" s="291" t="n"/>
      <c r="G120" s="292" t="n"/>
      <c r="H120" s="292" t="n"/>
      <c r="I120" s="291" t="n"/>
      <c r="J120" s="282" t="n"/>
      <c r="K120" s="282" t="n"/>
      <c r="L120" s="291" t="n"/>
      <c r="M120" s="292" t="n"/>
      <c r="N120" s="291" t="n"/>
      <c r="O120" s="282" t="n"/>
      <c r="P120" s="282" t="n"/>
      <c r="Q120" s="282" t="n"/>
      <c r="R120" s="284">
        <f>IF($H120="","",IF($H120&lt;TODAY(),"VENCIDO",IF($H120&lt;=TODAY()+15,"PROXIMO","FUTURO")))</f>
        <v/>
      </c>
      <c r="S120" s="285">
        <f>IF($H120="","",$H120-TODAY())</f>
        <v/>
      </c>
      <c r="T120" s="284">
        <f>IF(LISTADO!$A118="","",LISTADO!$A118)</f>
        <v/>
      </c>
      <c r="U120" s="282" t="n"/>
    </row>
    <row r="121">
      <c r="A121" s="293">
        <f>IF($B121="","",SUBTOTAL(103,$B$3:B121))</f>
        <v/>
      </c>
      <c r="B121" s="293" t="n"/>
      <c r="C121" s="293" t="n"/>
      <c r="D121" s="293" t="n"/>
      <c r="E121" s="293" t="n"/>
      <c r="F121" s="293" t="n"/>
      <c r="G121" s="294" t="n"/>
      <c r="H121" s="294" t="n"/>
      <c r="I121" s="293" t="n"/>
      <c r="J121" s="276" t="n"/>
      <c r="K121" s="276" t="n"/>
      <c r="L121" s="293" t="n"/>
      <c r="M121" s="294" t="n"/>
      <c r="N121" s="293" t="n"/>
      <c r="O121" s="276" t="n"/>
      <c r="P121" s="276" t="n"/>
      <c r="Q121" s="276" t="n"/>
      <c r="R121" s="277">
        <f>IF($H121="","",IF($H121&lt;TODAY(),"VENCIDO",IF($H121&lt;=TODAY()+15,"PROXIMO","FUTURO")))</f>
        <v/>
      </c>
      <c r="S121" s="278">
        <f>IF($H121="","",$H121-TODAY())</f>
        <v/>
      </c>
      <c r="T121" s="277">
        <f>IF(LISTADO!$A119="","",LISTADO!$A119)</f>
        <v/>
      </c>
      <c r="U121" s="276" t="n"/>
    </row>
    <row r="122">
      <c r="A122" s="291">
        <f>IF($B122="","",SUBTOTAL(103,$B$3:B122))</f>
        <v/>
      </c>
      <c r="B122" s="291" t="n"/>
      <c r="C122" s="291" t="n"/>
      <c r="D122" s="291" t="n"/>
      <c r="E122" s="291" t="n"/>
      <c r="F122" s="291" t="n"/>
      <c r="G122" s="292" t="n"/>
      <c r="H122" s="292" t="n"/>
      <c r="I122" s="291" t="n"/>
      <c r="J122" s="282" t="n"/>
      <c r="K122" s="282" t="n"/>
      <c r="L122" s="291" t="n"/>
      <c r="M122" s="292" t="n"/>
      <c r="N122" s="291" t="n"/>
      <c r="O122" s="282" t="n"/>
      <c r="P122" s="282" t="n"/>
      <c r="Q122" s="282" t="n"/>
      <c r="R122" s="284">
        <f>IF($H122="","",IF($H122&lt;TODAY(),"VENCIDO",IF($H122&lt;=TODAY()+15,"PROXIMO","FUTURO")))</f>
        <v/>
      </c>
      <c r="S122" s="285">
        <f>IF($H122="","",$H122-TODAY())</f>
        <v/>
      </c>
      <c r="T122" s="284">
        <f>IF(LISTADO!$A120="","",LISTADO!$A120)</f>
        <v/>
      </c>
      <c r="U122" s="282" t="n"/>
    </row>
    <row r="123">
      <c r="A123" s="293">
        <f>IF($B123="","",SUBTOTAL(103,$B$3:B123))</f>
        <v/>
      </c>
      <c r="B123" s="293" t="n"/>
      <c r="C123" s="293" t="n"/>
      <c r="D123" s="293" t="n"/>
      <c r="E123" s="293" t="n"/>
      <c r="F123" s="293" t="n"/>
      <c r="G123" s="294" t="n"/>
      <c r="H123" s="294" t="n"/>
      <c r="I123" s="293" t="n"/>
      <c r="J123" s="276" t="n"/>
      <c r="K123" s="276" t="n"/>
      <c r="L123" s="293" t="n"/>
      <c r="M123" s="294" t="n"/>
      <c r="N123" s="293" t="n"/>
      <c r="O123" s="276" t="n"/>
      <c r="P123" s="276" t="n"/>
      <c r="Q123" s="276" t="n"/>
      <c r="R123" s="277">
        <f>IF($H123="","",IF($H123&lt;TODAY(),"VENCIDO",IF($H123&lt;=TODAY()+15,"PROXIMO","FUTURO")))</f>
        <v/>
      </c>
      <c r="S123" s="278">
        <f>IF($H123="","",$H123-TODAY())</f>
        <v/>
      </c>
      <c r="T123" s="277">
        <f>IF(LISTADO!$A121="","",LISTADO!$A121)</f>
        <v/>
      </c>
      <c r="U123" s="276" t="n"/>
    </row>
    <row r="124">
      <c r="A124" s="291">
        <f>IF($B124="","",SUBTOTAL(103,$B$3:B124))</f>
        <v/>
      </c>
      <c r="B124" s="291" t="n"/>
      <c r="C124" s="291" t="n"/>
      <c r="D124" s="291" t="n"/>
      <c r="E124" s="291" t="n"/>
      <c r="F124" s="291" t="n"/>
      <c r="G124" s="292" t="n"/>
      <c r="H124" s="292" t="n"/>
      <c r="I124" s="291" t="n"/>
      <c r="J124" s="282" t="n"/>
      <c r="K124" s="282" t="n"/>
      <c r="L124" s="291" t="n"/>
      <c r="M124" s="292" t="n"/>
      <c r="N124" s="291" t="n"/>
      <c r="O124" s="282" t="n"/>
      <c r="P124" s="282" t="n"/>
      <c r="Q124" s="282" t="n"/>
      <c r="R124" s="284">
        <f>IF($H124="","",IF($H124&lt;TODAY(),"VENCIDO",IF($H124&lt;=TODAY()+15,"PROXIMO","FUTURO")))</f>
        <v/>
      </c>
      <c r="S124" s="285">
        <f>IF($H124="","",$H124-TODAY())</f>
        <v/>
      </c>
      <c r="T124" s="284">
        <f>IF(LISTADO!$A122="","",LISTADO!$A122)</f>
        <v/>
      </c>
      <c r="U124" s="282" t="n"/>
    </row>
    <row r="125">
      <c r="A125" s="293">
        <f>IF($B125="","",SUBTOTAL(103,$B$3:B125))</f>
        <v/>
      </c>
      <c r="B125" s="293" t="n"/>
      <c r="C125" s="293" t="n"/>
      <c r="D125" s="293" t="n"/>
      <c r="E125" s="293" t="n"/>
      <c r="F125" s="293" t="n"/>
      <c r="G125" s="294" t="n"/>
      <c r="H125" s="294" t="n"/>
      <c r="I125" s="293" t="n"/>
      <c r="J125" s="276" t="n"/>
      <c r="K125" s="276" t="n"/>
      <c r="L125" s="293" t="n"/>
      <c r="M125" s="294" t="n"/>
      <c r="N125" s="293" t="n"/>
      <c r="O125" s="276" t="n"/>
      <c r="P125" s="276" t="n"/>
      <c r="Q125" s="276" t="n"/>
      <c r="R125" s="277">
        <f>IF($H125="","",IF($H125&lt;TODAY(),"VENCIDO",IF($H125&lt;=TODAY()+15,"PROXIMO","FUTURO")))</f>
        <v/>
      </c>
      <c r="S125" s="278">
        <f>IF($H125="","",$H125-TODAY())</f>
        <v/>
      </c>
      <c r="T125" s="277">
        <f>IF(LISTADO!$A123="","",LISTADO!$A123)</f>
        <v/>
      </c>
      <c r="U125" s="276" t="n"/>
    </row>
    <row r="126">
      <c r="A126" s="291">
        <f>IF($B126="","",SUBTOTAL(103,$B$3:B126))</f>
        <v/>
      </c>
      <c r="B126" s="291" t="n"/>
      <c r="C126" s="291" t="n"/>
      <c r="D126" s="291" t="n"/>
      <c r="E126" s="291" t="n"/>
      <c r="F126" s="291" t="n"/>
      <c r="G126" s="292" t="n"/>
      <c r="H126" s="292" t="n"/>
      <c r="I126" s="291" t="n"/>
      <c r="J126" s="282" t="n"/>
      <c r="K126" s="282" t="n"/>
      <c r="L126" s="291" t="n"/>
      <c r="M126" s="292" t="n"/>
      <c r="N126" s="291" t="n"/>
      <c r="O126" s="282" t="n"/>
      <c r="P126" s="282" t="n"/>
      <c r="Q126" s="282" t="n"/>
      <c r="R126" s="284">
        <f>IF($H126="","",IF($H126&lt;TODAY(),"VENCIDO",IF($H126&lt;=TODAY()+15,"PROXIMO","FUTURO")))</f>
        <v/>
      </c>
      <c r="S126" s="285">
        <f>IF($H126="","",$H126-TODAY())</f>
        <v/>
      </c>
      <c r="T126" s="284">
        <f>IF(LISTADO!$A124="","",LISTADO!$A124)</f>
        <v/>
      </c>
      <c r="U126" s="282" t="n"/>
    </row>
    <row r="127">
      <c r="A127" s="293">
        <f>IF($B127="","",SUBTOTAL(103,$B$3:B127))</f>
        <v/>
      </c>
      <c r="B127" s="293" t="n"/>
      <c r="C127" s="293" t="n"/>
      <c r="D127" s="293" t="n"/>
      <c r="E127" s="293" t="n"/>
      <c r="F127" s="293" t="n"/>
      <c r="G127" s="294" t="n"/>
      <c r="H127" s="294" t="n"/>
      <c r="I127" s="293" t="n"/>
      <c r="J127" s="276" t="n"/>
      <c r="K127" s="276" t="n"/>
      <c r="L127" s="293" t="n"/>
      <c r="M127" s="294" t="n"/>
      <c r="N127" s="293" t="n"/>
      <c r="O127" s="276" t="n"/>
      <c r="P127" s="276" t="n"/>
      <c r="Q127" s="276" t="n"/>
      <c r="R127" s="277">
        <f>IF($H127="","",IF($H127&lt;TODAY(),"VENCIDO",IF($H127&lt;=TODAY()+15,"PROXIMO","FUTURO")))</f>
        <v/>
      </c>
      <c r="S127" s="278">
        <f>IF($H127="","",$H127-TODAY())</f>
        <v/>
      </c>
      <c r="T127" s="277">
        <f>IF(LISTADO!$A125="","",LISTADO!$A125)</f>
        <v/>
      </c>
      <c r="U127" s="276" t="n"/>
    </row>
    <row r="128">
      <c r="A128" s="291">
        <f>IF($B128="","",SUBTOTAL(103,$B$3:B128))</f>
        <v/>
      </c>
      <c r="B128" s="291" t="n"/>
      <c r="C128" s="291" t="n"/>
      <c r="D128" s="291" t="n"/>
      <c r="E128" s="291" t="n"/>
      <c r="F128" s="291" t="n"/>
      <c r="G128" s="292" t="n"/>
      <c r="H128" s="292" t="n"/>
      <c r="I128" s="291" t="n"/>
      <c r="J128" s="282" t="n"/>
      <c r="K128" s="282" t="n"/>
      <c r="L128" s="291" t="n"/>
      <c r="M128" s="292" t="n"/>
      <c r="N128" s="291" t="n"/>
      <c r="O128" s="282" t="n"/>
      <c r="P128" s="282" t="n"/>
      <c r="Q128" s="282" t="n"/>
      <c r="R128" s="284">
        <f>IF($H128="","",IF($H128&lt;TODAY(),"VENCIDO",IF($H128&lt;=TODAY()+15,"PROXIMO","FUTURO")))</f>
        <v/>
      </c>
      <c r="S128" s="285">
        <f>IF($H128="","",$H128-TODAY())</f>
        <v/>
      </c>
      <c r="T128" s="284">
        <f>IF(LISTADO!$A126="","",LISTADO!$A126)</f>
        <v/>
      </c>
      <c r="U128" s="282" t="n"/>
    </row>
    <row r="129">
      <c r="A129" s="293">
        <f>IF($B129="","",SUBTOTAL(103,$B$3:B129))</f>
        <v/>
      </c>
      <c r="B129" s="293" t="n"/>
      <c r="C129" s="293" t="n"/>
      <c r="D129" s="293" t="n"/>
      <c r="E129" s="293" t="n"/>
      <c r="F129" s="293" t="n"/>
      <c r="G129" s="294" t="n"/>
      <c r="H129" s="294" t="n"/>
      <c r="I129" s="293" t="n"/>
      <c r="J129" s="276" t="n"/>
      <c r="K129" s="276" t="n"/>
      <c r="L129" s="293" t="n"/>
      <c r="M129" s="294" t="n"/>
      <c r="N129" s="293" t="n"/>
      <c r="O129" s="276" t="n"/>
      <c r="P129" s="276" t="n"/>
      <c r="Q129" s="276" t="n"/>
      <c r="R129" s="277">
        <f>IF($H129="","",IF($H129&lt;TODAY(),"VENCIDO",IF($H129&lt;=TODAY()+15,"PROXIMO","FUTURO")))</f>
        <v/>
      </c>
      <c r="S129" s="278">
        <f>IF($H129="","",$H129-TODAY())</f>
        <v/>
      </c>
      <c r="T129" s="277">
        <f>IF(LISTADO!$A127="","",LISTADO!$A127)</f>
        <v/>
      </c>
      <c r="U129" s="276" t="n"/>
    </row>
    <row r="130">
      <c r="A130" s="291">
        <f>IF($B130="","",SUBTOTAL(103,$B$3:B130))</f>
        <v/>
      </c>
      <c r="B130" s="291" t="n"/>
      <c r="C130" s="291" t="n"/>
      <c r="D130" s="291" t="n"/>
      <c r="E130" s="291" t="n"/>
      <c r="F130" s="291" t="n"/>
      <c r="G130" s="292" t="n"/>
      <c r="H130" s="292" t="n"/>
      <c r="I130" s="291" t="n"/>
      <c r="J130" s="282" t="n"/>
      <c r="K130" s="282" t="n"/>
      <c r="L130" s="291" t="n"/>
      <c r="M130" s="292" t="n"/>
      <c r="N130" s="291" t="n"/>
      <c r="O130" s="282" t="n"/>
      <c r="P130" s="282" t="n"/>
      <c r="Q130" s="282" t="n"/>
      <c r="R130" s="284">
        <f>IF($H130="","",IF($H130&lt;TODAY(),"VENCIDO",IF($H130&lt;=TODAY()+15,"PROXIMO","FUTURO")))</f>
        <v/>
      </c>
      <c r="S130" s="285">
        <f>IF($H130="","",$H130-TODAY())</f>
        <v/>
      </c>
      <c r="T130" s="284">
        <f>IF(LISTADO!$A128="","",LISTADO!$A128)</f>
        <v/>
      </c>
      <c r="U130" s="282" t="n"/>
    </row>
    <row r="131">
      <c r="A131" s="293">
        <f>IF($B131="","",SUBTOTAL(103,$B$3:B131))</f>
        <v/>
      </c>
      <c r="B131" s="293" t="n"/>
      <c r="C131" s="293" t="n"/>
      <c r="D131" s="293" t="n"/>
      <c r="E131" s="293" t="n"/>
      <c r="F131" s="293" t="n"/>
      <c r="G131" s="294" t="n"/>
      <c r="H131" s="294" t="n"/>
      <c r="I131" s="293" t="n"/>
      <c r="J131" s="276" t="n"/>
      <c r="K131" s="276" t="n"/>
      <c r="L131" s="293" t="n"/>
      <c r="M131" s="294" t="n"/>
      <c r="N131" s="293" t="n"/>
      <c r="O131" s="276" t="n"/>
      <c r="P131" s="276" t="n"/>
      <c r="Q131" s="276" t="n"/>
      <c r="R131" s="277">
        <f>IF($H131="","",IF($H131&lt;TODAY(),"VENCIDO",IF($H131&lt;=TODAY()+15,"PROXIMO","FUTURO")))</f>
        <v/>
      </c>
      <c r="S131" s="278">
        <f>IF($H131="","",$H131-TODAY())</f>
        <v/>
      </c>
      <c r="T131" s="277">
        <f>IF(LISTADO!$A129="","",LISTADO!$A129)</f>
        <v/>
      </c>
      <c r="U131" s="276" t="n"/>
    </row>
    <row r="132">
      <c r="A132" s="291">
        <f>IF($B132="","",SUBTOTAL(103,$B$3:B132))</f>
        <v/>
      </c>
      <c r="B132" s="291" t="n"/>
      <c r="C132" s="291" t="n"/>
      <c r="D132" s="291" t="n"/>
      <c r="E132" s="291" t="n"/>
      <c r="F132" s="291" t="n"/>
      <c r="G132" s="292" t="n"/>
      <c r="H132" s="292" t="n"/>
      <c r="I132" s="291" t="n"/>
      <c r="J132" s="282" t="n"/>
      <c r="K132" s="282" t="n"/>
      <c r="L132" s="291" t="n"/>
      <c r="M132" s="292" t="n"/>
      <c r="N132" s="291" t="n"/>
      <c r="O132" s="282" t="n"/>
      <c r="P132" s="282" t="n"/>
      <c r="Q132" s="282" t="n"/>
      <c r="R132" s="284">
        <f>IF($H132="","",IF($H132&lt;TODAY(),"VENCIDO",IF($H132&lt;=TODAY()+15,"PROXIMO","FUTURO")))</f>
        <v/>
      </c>
      <c r="S132" s="285">
        <f>IF($H132="","",$H132-TODAY())</f>
        <v/>
      </c>
      <c r="T132" s="284">
        <f>IF(LISTADO!$A130="","",LISTADO!$A130)</f>
        <v/>
      </c>
      <c r="U132" s="282" t="n"/>
    </row>
    <row r="133">
      <c r="A133" s="293">
        <f>IF($B133="","",SUBTOTAL(103,$B$3:B133))</f>
        <v/>
      </c>
      <c r="B133" s="293" t="n"/>
      <c r="C133" s="293" t="n"/>
      <c r="D133" s="293" t="n"/>
      <c r="E133" s="293" t="n"/>
      <c r="F133" s="293" t="n"/>
      <c r="G133" s="294" t="n"/>
      <c r="H133" s="294" t="n"/>
      <c r="I133" s="293" t="n"/>
      <c r="J133" s="276" t="n"/>
      <c r="K133" s="276" t="n"/>
      <c r="L133" s="293" t="n"/>
      <c r="M133" s="294" t="n"/>
      <c r="N133" s="293" t="n"/>
      <c r="O133" s="276" t="n"/>
      <c r="P133" s="276" t="n"/>
      <c r="Q133" s="276" t="n"/>
      <c r="R133" s="277">
        <f>IF($H133="","",IF($H133&lt;TODAY(),"VENCIDO",IF($H133&lt;=TODAY()+15,"PROXIMO","FUTURO")))</f>
        <v/>
      </c>
      <c r="S133" s="278">
        <f>IF($H133="","",$H133-TODAY())</f>
        <v/>
      </c>
      <c r="T133" s="277">
        <f>IF(LISTADO!$A131="","",LISTADO!$A131)</f>
        <v/>
      </c>
      <c r="U133" s="276" t="n"/>
    </row>
    <row r="134">
      <c r="A134" s="291">
        <f>IF($B134="","",SUBTOTAL(103,$B$3:B134))</f>
        <v/>
      </c>
      <c r="B134" s="291" t="n"/>
      <c r="C134" s="291" t="n"/>
      <c r="D134" s="291" t="n"/>
      <c r="E134" s="291" t="n"/>
      <c r="F134" s="291" t="n"/>
      <c r="G134" s="292" t="n"/>
      <c r="H134" s="292" t="n"/>
      <c r="I134" s="291" t="n"/>
      <c r="J134" s="282" t="n"/>
      <c r="K134" s="282" t="n"/>
      <c r="L134" s="291" t="n"/>
      <c r="M134" s="292" t="n"/>
      <c r="N134" s="291" t="n"/>
      <c r="O134" s="282" t="n"/>
      <c r="P134" s="282" t="n"/>
      <c r="Q134" s="282" t="n"/>
      <c r="R134" s="284">
        <f>IF($H134="","",IF($H134&lt;TODAY(),"VENCIDO",IF($H134&lt;=TODAY()+15,"PROXIMO","FUTURO")))</f>
        <v/>
      </c>
      <c r="S134" s="285">
        <f>IF($H134="","",$H134-TODAY())</f>
        <v/>
      </c>
      <c r="T134" s="284">
        <f>IF(LISTADO!$A132="","",LISTADO!$A132)</f>
        <v/>
      </c>
      <c r="U134" s="282" t="n"/>
    </row>
    <row r="135">
      <c r="A135" s="293">
        <f>IF($B135="","",SUBTOTAL(103,$B$3:B135))</f>
        <v/>
      </c>
      <c r="B135" s="293" t="n"/>
      <c r="C135" s="293" t="n"/>
      <c r="D135" s="293" t="n"/>
      <c r="E135" s="293" t="n"/>
      <c r="F135" s="293" t="n"/>
      <c r="G135" s="294" t="n"/>
      <c r="H135" s="294" t="n"/>
      <c r="I135" s="293" t="n"/>
      <c r="J135" s="276" t="n"/>
      <c r="K135" s="276" t="n"/>
      <c r="L135" s="293" t="n"/>
      <c r="M135" s="294" t="n"/>
      <c r="N135" s="293" t="n"/>
      <c r="O135" s="276" t="n"/>
      <c r="P135" s="276" t="n"/>
      <c r="Q135" s="276" t="n"/>
      <c r="R135" s="277">
        <f>IF($H135="","",IF($H135&lt;TODAY(),"VENCIDO",IF($H135&lt;=TODAY()+15,"PROXIMO","FUTURO")))</f>
        <v/>
      </c>
      <c r="S135" s="278">
        <f>IF($H135="","",$H135-TODAY())</f>
        <v/>
      </c>
      <c r="T135" s="277">
        <f>IF(LISTADO!$A133="","",LISTADO!$A133)</f>
        <v/>
      </c>
      <c r="U135" s="276" t="n"/>
    </row>
    <row r="136">
      <c r="A136" s="291">
        <f>IF($B136="","",SUBTOTAL(103,$B$3:B136))</f>
        <v/>
      </c>
      <c r="B136" s="291" t="n"/>
      <c r="C136" s="291" t="n"/>
      <c r="D136" s="291" t="n"/>
      <c r="E136" s="291" t="n"/>
      <c r="F136" s="291" t="n"/>
      <c r="G136" s="292" t="n"/>
      <c r="H136" s="292" t="n"/>
      <c r="I136" s="291" t="n"/>
      <c r="J136" s="282" t="n"/>
      <c r="K136" s="282" t="n"/>
      <c r="L136" s="291" t="n"/>
      <c r="M136" s="292" t="n"/>
      <c r="N136" s="291" t="n"/>
      <c r="O136" s="282" t="n"/>
      <c r="P136" s="282" t="n"/>
      <c r="Q136" s="282" t="n"/>
      <c r="R136" s="284">
        <f>IF($H136="","",IF($H136&lt;TODAY(),"VENCIDO",IF($H136&lt;=TODAY()+15,"PROXIMO","FUTURO")))</f>
        <v/>
      </c>
      <c r="S136" s="285">
        <f>IF($H136="","",$H136-TODAY())</f>
        <v/>
      </c>
      <c r="T136" s="284">
        <f>IF(LISTADO!$A134="","",LISTADO!$A134)</f>
        <v/>
      </c>
      <c r="U136" s="282" t="n"/>
    </row>
    <row r="137">
      <c r="A137" s="293">
        <f>IF($B137="","",SUBTOTAL(103,$B$3:B137))</f>
        <v/>
      </c>
      <c r="B137" s="293" t="n"/>
      <c r="C137" s="293" t="n"/>
      <c r="D137" s="293" t="n"/>
      <c r="E137" s="293" t="n"/>
      <c r="F137" s="293" t="n"/>
      <c r="G137" s="294" t="n"/>
      <c r="H137" s="294" t="n"/>
      <c r="I137" s="293" t="n"/>
      <c r="J137" s="276" t="n"/>
      <c r="K137" s="276" t="n"/>
      <c r="L137" s="293" t="n"/>
      <c r="M137" s="294" t="n"/>
      <c r="N137" s="293" t="n"/>
      <c r="O137" s="276" t="n"/>
      <c r="P137" s="276" t="n"/>
      <c r="Q137" s="276" t="n"/>
      <c r="R137" s="277">
        <f>IF($H137="","",IF($H137&lt;TODAY(),"VENCIDO",IF($H137&lt;=TODAY()+15,"PROXIMO","FUTURO")))</f>
        <v/>
      </c>
      <c r="S137" s="278">
        <f>IF($H137="","",$H137-TODAY())</f>
        <v/>
      </c>
      <c r="T137" s="277">
        <f>IF(LISTADO!$A135="","",LISTADO!$A135)</f>
        <v/>
      </c>
      <c r="U137" s="276" t="n"/>
    </row>
    <row r="138">
      <c r="A138" s="291">
        <f>IF($B138="","",SUBTOTAL(103,$B$3:B138))</f>
        <v/>
      </c>
      <c r="B138" s="291" t="n"/>
      <c r="C138" s="291" t="n"/>
      <c r="D138" s="291" t="n"/>
      <c r="E138" s="291" t="n"/>
      <c r="F138" s="291" t="n"/>
      <c r="G138" s="292" t="n"/>
      <c r="H138" s="292" t="n"/>
      <c r="I138" s="291" t="n"/>
      <c r="J138" s="282" t="n"/>
      <c r="K138" s="282" t="n"/>
      <c r="L138" s="291" t="n"/>
      <c r="M138" s="292" t="n"/>
      <c r="N138" s="291" t="n"/>
      <c r="O138" s="282" t="n"/>
      <c r="P138" s="282" t="n"/>
      <c r="Q138" s="282" t="n"/>
      <c r="R138" s="284">
        <f>IF($H138="","",IF($H138&lt;TODAY(),"VENCIDO",IF($H138&lt;=TODAY()+15,"PROXIMO","FUTURO")))</f>
        <v/>
      </c>
      <c r="S138" s="285">
        <f>IF($H138="","",$H138-TODAY())</f>
        <v/>
      </c>
      <c r="T138" s="284">
        <f>IF(LISTADO!$A136="","",LISTADO!$A136)</f>
        <v/>
      </c>
      <c r="U138" s="282" t="n"/>
    </row>
    <row r="139">
      <c r="A139" s="293">
        <f>IF($B139="","",SUBTOTAL(103,$B$3:B139))</f>
        <v/>
      </c>
      <c r="B139" s="293" t="n"/>
      <c r="C139" s="293" t="n"/>
      <c r="D139" s="293" t="n"/>
      <c r="E139" s="293" t="n"/>
      <c r="F139" s="293" t="n"/>
      <c r="G139" s="294" t="n"/>
      <c r="H139" s="294" t="n"/>
      <c r="I139" s="293" t="n"/>
      <c r="J139" s="276" t="n"/>
      <c r="K139" s="276" t="n"/>
      <c r="L139" s="293" t="n"/>
      <c r="M139" s="294" t="n"/>
      <c r="N139" s="293" t="n"/>
      <c r="O139" s="276" t="n"/>
      <c r="P139" s="276" t="n"/>
      <c r="Q139" s="276" t="n"/>
      <c r="R139" s="277">
        <f>IF($H139="","",IF($H139&lt;TODAY(),"VENCIDO",IF($H139&lt;=TODAY()+15,"PROXIMO","FUTURO")))</f>
        <v/>
      </c>
      <c r="S139" s="278">
        <f>IF($H139="","",$H139-TODAY())</f>
        <v/>
      </c>
      <c r="T139" s="277">
        <f>IF(LISTADO!$A137="","",LISTADO!$A137)</f>
        <v/>
      </c>
      <c r="U139" s="276" t="n"/>
    </row>
    <row r="140">
      <c r="A140" s="291">
        <f>IF($B140="","",SUBTOTAL(103,$B$3:B140))</f>
        <v/>
      </c>
      <c r="B140" s="291" t="n"/>
      <c r="C140" s="291" t="n"/>
      <c r="D140" s="291" t="n"/>
      <c r="E140" s="291" t="n"/>
      <c r="F140" s="291" t="n"/>
      <c r="G140" s="292" t="n"/>
      <c r="H140" s="292" t="n"/>
      <c r="I140" s="291" t="n"/>
      <c r="J140" s="282" t="n"/>
      <c r="K140" s="282" t="n"/>
      <c r="L140" s="291" t="n"/>
      <c r="M140" s="292" t="n"/>
      <c r="N140" s="291" t="n"/>
      <c r="O140" s="282" t="n"/>
      <c r="P140" s="282" t="n"/>
      <c r="Q140" s="282" t="n"/>
      <c r="R140" s="284">
        <f>IF($H140="","",IF($H140&lt;TODAY(),"VENCIDO",IF($H140&lt;=TODAY()+15,"PROXIMO","FUTURO")))</f>
        <v/>
      </c>
      <c r="S140" s="285">
        <f>IF($H140="","",$H140-TODAY())</f>
        <v/>
      </c>
      <c r="T140" s="284">
        <f>IF(LISTADO!$A138="","",LISTADO!$A138)</f>
        <v/>
      </c>
      <c r="U140" s="282" t="n"/>
    </row>
    <row r="141">
      <c r="A141" s="293">
        <f>IF($B141="","",SUBTOTAL(103,$B$3:B141))</f>
        <v/>
      </c>
      <c r="B141" s="293" t="n"/>
      <c r="C141" s="293" t="n"/>
      <c r="D141" s="293" t="n"/>
      <c r="E141" s="293" t="n"/>
      <c r="F141" s="293" t="n"/>
      <c r="G141" s="294" t="n"/>
      <c r="H141" s="294" t="n"/>
      <c r="I141" s="293" t="n"/>
      <c r="J141" s="276" t="n"/>
      <c r="K141" s="276" t="n"/>
      <c r="L141" s="293" t="n"/>
      <c r="M141" s="294" t="n"/>
      <c r="N141" s="293" t="n"/>
      <c r="O141" s="276" t="n"/>
      <c r="P141" s="276" t="n"/>
      <c r="Q141" s="276" t="n"/>
      <c r="R141" s="277">
        <f>IF($H141="","",IF($H141&lt;TODAY(),"VENCIDO",IF($H141&lt;=TODAY()+15,"PROXIMO","FUTURO")))</f>
        <v/>
      </c>
      <c r="S141" s="278">
        <f>IF($H141="","",$H141-TODAY())</f>
        <v/>
      </c>
      <c r="T141" s="277">
        <f>IF(LISTADO!$A139="","",LISTADO!$A139)</f>
        <v/>
      </c>
      <c r="U141" s="276" t="n"/>
    </row>
    <row r="142">
      <c r="A142" s="291">
        <f>IF($B142="","",SUBTOTAL(103,$B$3:B142))</f>
        <v/>
      </c>
      <c r="B142" s="291" t="n"/>
      <c r="C142" s="291" t="n"/>
      <c r="D142" s="291" t="n"/>
      <c r="E142" s="291" t="n"/>
      <c r="F142" s="291" t="n"/>
      <c r="G142" s="292" t="n"/>
      <c r="H142" s="292" t="n"/>
      <c r="I142" s="291" t="n"/>
      <c r="J142" s="282" t="n"/>
      <c r="K142" s="282" t="n"/>
      <c r="L142" s="291" t="n"/>
      <c r="M142" s="292" t="n"/>
      <c r="N142" s="291" t="n"/>
      <c r="O142" s="282" t="n"/>
      <c r="P142" s="282" t="n"/>
      <c r="Q142" s="282" t="n"/>
      <c r="R142" s="284">
        <f>IF($H142="","",IF($H142&lt;TODAY(),"VENCIDO",IF($H142&lt;=TODAY()+15,"PROXIMO","FUTURO")))</f>
        <v/>
      </c>
      <c r="S142" s="285">
        <f>IF($H142="","",$H142-TODAY())</f>
        <v/>
      </c>
      <c r="T142" s="284">
        <f>IF(LISTADO!$A140="","",LISTADO!$A140)</f>
        <v/>
      </c>
      <c r="U142" s="282" t="n"/>
    </row>
    <row r="143">
      <c r="A143" s="293">
        <f>IF($B143="","",SUBTOTAL(103,$B$3:B143))</f>
        <v/>
      </c>
      <c r="B143" s="293" t="n"/>
      <c r="C143" s="293" t="n"/>
      <c r="D143" s="293" t="n"/>
      <c r="E143" s="293" t="n"/>
      <c r="F143" s="293" t="n"/>
      <c r="G143" s="294" t="n"/>
      <c r="H143" s="294" t="n"/>
      <c r="I143" s="293" t="n"/>
      <c r="J143" s="276" t="n"/>
      <c r="K143" s="276" t="n"/>
      <c r="L143" s="293" t="n"/>
      <c r="M143" s="294" t="n"/>
      <c r="N143" s="293" t="n"/>
      <c r="O143" s="276" t="n"/>
      <c r="P143" s="276" t="n"/>
      <c r="Q143" s="276" t="n"/>
      <c r="R143" s="277">
        <f>IF($H143="","",IF($H143&lt;TODAY(),"VENCIDO",IF($H143&lt;=TODAY()+15,"PROXIMO","FUTURO")))</f>
        <v/>
      </c>
      <c r="S143" s="278">
        <f>IF($H143="","",$H143-TODAY())</f>
        <v/>
      </c>
      <c r="T143" s="277">
        <f>IF(LISTADO!$A141="","",LISTADO!$A141)</f>
        <v/>
      </c>
      <c r="U143" s="276" t="n"/>
    </row>
    <row r="144">
      <c r="A144" s="291">
        <f>IF($B144="","",SUBTOTAL(103,$B$3:B144))</f>
        <v/>
      </c>
      <c r="B144" s="291" t="n"/>
      <c r="C144" s="291" t="n"/>
      <c r="D144" s="291" t="n"/>
      <c r="E144" s="291" t="n"/>
      <c r="F144" s="291" t="n"/>
      <c r="G144" s="292" t="n"/>
      <c r="H144" s="292" t="n"/>
      <c r="I144" s="291" t="n"/>
      <c r="J144" s="282" t="n"/>
      <c r="K144" s="282" t="n"/>
      <c r="L144" s="291" t="n"/>
      <c r="M144" s="292" t="n"/>
      <c r="N144" s="291" t="n"/>
      <c r="O144" s="282" t="n"/>
      <c r="P144" s="282" t="n"/>
      <c r="Q144" s="282" t="n"/>
      <c r="R144" s="284">
        <f>IF($H144="","",IF($H144&lt;TODAY(),"VENCIDO",IF($H144&lt;=TODAY()+15,"PROXIMO","FUTURO")))</f>
        <v/>
      </c>
      <c r="S144" s="285">
        <f>IF($H144="","",$H144-TODAY())</f>
        <v/>
      </c>
      <c r="T144" s="284">
        <f>IF(LISTADO!$A142="","",LISTADO!$A142)</f>
        <v/>
      </c>
      <c r="U144" s="282" t="n"/>
    </row>
    <row r="145">
      <c r="A145" s="293">
        <f>IF($B145="","",SUBTOTAL(103,$B$3:B145))</f>
        <v/>
      </c>
      <c r="B145" s="293" t="n"/>
      <c r="C145" s="293" t="n"/>
      <c r="D145" s="293" t="n"/>
      <c r="E145" s="293" t="n"/>
      <c r="F145" s="293" t="n"/>
      <c r="G145" s="294" t="n"/>
      <c r="H145" s="294" t="n"/>
      <c r="I145" s="293" t="n"/>
      <c r="J145" s="276" t="n"/>
      <c r="K145" s="276" t="n"/>
      <c r="L145" s="293" t="n"/>
      <c r="M145" s="294" t="n"/>
      <c r="N145" s="293" t="n"/>
      <c r="O145" s="276" t="n"/>
      <c r="P145" s="276" t="n"/>
      <c r="Q145" s="276" t="n"/>
      <c r="R145" s="277">
        <f>IF($H145="","",IF($H145&lt;TODAY(),"VENCIDO",IF($H145&lt;=TODAY()+15,"PROXIMO","FUTURO")))</f>
        <v/>
      </c>
      <c r="S145" s="278">
        <f>IF($H145="","",$H145-TODAY())</f>
        <v/>
      </c>
      <c r="T145" s="277">
        <f>IF(LISTADO!$A143="","",LISTADO!$A143)</f>
        <v/>
      </c>
      <c r="U145" s="276" t="n"/>
    </row>
    <row r="146">
      <c r="A146" s="291">
        <f>IF($B146="","",SUBTOTAL(103,$B$3:B146))</f>
        <v/>
      </c>
      <c r="B146" s="291" t="n"/>
      <c r="C146" s="291" t="n"/>
      <c r="D146" s="291" t="n"/>
      <c r="E146" s="291" t="n"/>
      <c r="F146" s="291" t="n"/>
      <c r="G146" s="292" t="n"/>
      <c r="H146" s="292" t="n"/>
      <c r="I146" s="291" t="n"/>
      <c r="J146" s="282" t="n"/>
      <c r="K146" s="282" t="n"/>
      <c r="L146" s="291" t="n"/>
      <c r="M146" s="292" t="n"/>
      <c r="N146" s="291" t="n"/>
      <c r="O146" s="282" t="n"/>
      <c r="P146" s="282" t="n"/>
      <c r="Q146" s="282" t="n"/>
      <c r="R146" s="284">
        <f>IF($H146="","",IF($H146&lt;TODAY(),"VENCIDO",IF($H146&lt;=TODAY()+15,"PROXIMO","FUTURO")))</f>
        <v/>
      </c>
      <c r="S146" s="285">
        <f>IF($H146="","",$H146-TODAY())</f>
        <v/>
      </c>
      <c r="T146" s="284">
        <f>IF(LISTADO!$A144="","",LISTADO!$A144)</f>
        <v/>
      </c>
      <c r="U146" s="282" t="n"/>
    </row>
    <row r="147">
      <c r="A147" s="293">
        <f>IF($B147="","",SUBTOTAL(103,$B$3:B147))</f>
        <v/>
      </c>
      <c r="B147" s="293" t="n"/>
      <c r="C147" s="293" t="n"/>
      <c r="D147" s="293" t="n"/>
      <c r="E147" s="293" t="n"/>
      <c r="F147" s="293" t="n"/>
      <c r="G147" s="294" t="n"/>
      <c r="H147" s="294" t="n"/>
      <c r="I147" s="293" t="n"/>
      <c r="J147" s="276" t="n"/>
      <c r="K147" s="276" t="n"/>
      <c r="L147" s="293" t="n"/>
      <c r="M147" s="294" t="n"/>
      <c r="N147" s="293" t="n"/>
      <c r="O147" s="276" t="n"/>
      <c r="P147" s="276" t="n"/>
      <c r="Q147" s="276" t="n"/>
      <c r="R147" s="277">
        <f>IF($H147="","",IF($H147&lt;TODAY(),"VENCIDO",IF($H147&lt;=TODAY()+15,"PROXIMO","FUTURO")))</f>
        <v/>
      </c>
      <c r="S147" s="278">
        <f>IF($H147="","",$H147-TODAY())</f>
        <v/>
      </c>
      <c r="T147" s="277">
        <f>IF(LISTADO!$A145="","",LISTADO!$A145)</f>
        <v/>
      </c>
      <c r="U147" s="276" t="n"/>
    </row>
    <row r="148">
      <c r="A148" s="291">
        <f>IF($B148="","",SUBTOTAL(103,$B$3:B148))</f>
        <v/>
      </c>
      <c r="B148" s="291" t="n"/>
      <c r="C148" s="291" t="n"/>
      <c r="D148" s="291" t="n"/>
      <c r="E148" s="291" t="n"/>
      <c r="F148" s="291" t="n"/>
      <c r="G148" s="292" t="n"/>
      <c r="H148" s="292" t="n"/>
      <c r="I148" s="291" t="n"/>
      <c r="J148" s="282" t="n"/>
      <c r="K148" s="282" t="n"/>
      <c r="L148" s="291" t="n"/>
      <c r="M148" s="292" t="n"/>
      <c r="N148" s="291" t="n"/>
      <c r="O148" s="282" t="n"/>
      <c r="P148" s="282" t="n"/>
      <c r="Q148" s="282" t="n"/>
      <c r="R148" s="284">
        <f>IF($H148="","",IF($H148&lt;TODAY(),"VENCIDO",IF($H148&lt;=TODAY()+15,"PROXIMO","FUTURO")))</f>
        <v/>
      </c>
      <c r="S148" s="285">
        <f>IF($H148="","",$H148-TODAY())</f>
        <v/>
      </c>
      <c r="T148" s="284">
        <f>IF(LISTADO!$A146="","",LISTADO!$A146)</f>
        <v/>
      </c>
      <c r="U148" s="282" t="n"/>
    </row>
    <row r="149">
      <c r="A149" s="293">
        <f>IF($B149="","",SUBTOTAL(103,$B$3:B149))</f>
        <v/>
      </c>
      <c r="B149" s="293" t="n"/>
      <c r="C149" s="293" t="n"/>
      <c r="D149" s="293" t="n"/>
      <c r="E149" s="293" t="n"/>
      <c r="F149" s="293" t="n"/>
      <c r="G149" s="294" t="n"/>
      <c r="H149" s="294" t="n"/>
      <c r="I149" s="293" t="n"/>
      <c r="J149" s="276" t="n"/>
      <c r="K149" s="276" t="n"/>
      <c r="L149" s="293" t="n"/>
      <c r="M149" s="294" t="n"/>
      <c r="N149" s="293" t="n"/>
      <c r="O149" s="276" t="n"/>
      <c r="P149" s="276" t="n"/>
      <c r="Q149" s="276" t="n"/>
      <c r="R149" s="277">
        <f>IF($H149="","",IF($H149&lt;TODAY(),"VENCIDO",IF($H149&lt;=TODAY()+15,"PROXIMO","FUTURO")))</f>
        <v/>
      </c>
      <c r="S149" s="278">
        <f>IF($H149="","",$H149-TODAY())</f>
        <v/>
      </c>
      <c r="T149" s="277">
        <f>IF(LISTADO!$A147="","",LISTADO!$A147)</f>
        <v/>
      </c>
      <c r="U149" s="276" t="n"/>
    </row>
    <row r="150">
      <c r="A150" s="291">
        <f>IF($B150="","",SUBTOTAL(103,$B$3:B150))</f>
        <v/>
      </c>
      <c r="B150" s="291" t="n"/>
      <c r="C150" s="291" t="n"/>
      <c r="D150" s="291" t="n"/>
      <c r="E150" s="291" t="n"/>
      <c r="F150" s="291" t="n"/>
      <c r="G150" s="292" t="n"/>
      <c r="H150" s="292" t="n"/>
      <c r="I150" s="291" t="n"/>
      <c r="J150" s="282" t="n"/>
      <c r="K150" s="282" t="n"/>
      <c r="L150" s="291" t="n"/>
      <c r="M150" s="292" t="n"/>
      <c r="N150" s="291" t="n"/>
      <c r="O150" s="282" t="n"/>
      <c r="P150" s="282" t="n"/>
      <c r="Q150" s="282" t="n"/>
      <c r="R150" s="284">
        <f>IF($H150="","",IF($H150&lt;TODAY(),"VENCIDO",IF($H150&lt;=TODAY()+15,"PROXIMO","FUTURO")))</f>
        <v/>
      </c>
      <c r="S150" s="285">
        <f>IF($H150="","",$H150-TODAY())</f>
        <v/>
      </c>
      <c r="T150" s="284">
        <f>IF(LISTADO!$A148="","",LISTADO!$A148)</f>
        <v/>
      </c>
      <c r="U150" s="282" t="n"/>
    </row>
    <row r="151">
      <c r="A151" s="293">
        <f>IF($B151="","",SUBTOTAL(103,$B$3:B151))</f>
        <v/>
      </c>
      <c r="B151" s="293" t="n"/>
      <c r="C151" s="293" t="n"/>
      <c r="D151" s="293" t="n"/>
      <c r="E151" s="293" t="n"/>
      <c r="F151" s="293" t="n"/>
      <c r="G151" s="294" t="n"/>
      <c r="H151" s="294" t="n"/>
      <c r="I151" s="293" t="n"/>
      <c r="J151" s="276" t="n"/>
      <c r="K151" s="276" t="n"/>
      <c r="L151" s="293" t="n"/>
      <c r="M151" s="294" t="n"/>
      <c r="N151" s="293" t="n"/>
      <c r="O151" s="276" t="n"/>
      <c r="P151" s="276" t="n"/>
      <c r="Q151" s="276" t="n"/>
      <c r="R151" s="277">
        <f>IF($H151="","",IF($H151&lt;TODAY(),"VENCIDO",IF($H151&lt;=TODAY()+15,"PROXIMO","FUTURO")))</f>
        <v/>
      </c>
      <c r="S151" s="278">
        <f>IF($H151="","",$H151-TODAY())</f>
        <v/>
      </c>
      <c r="T151" s="277">
        <f>IF(LISTADO!$A149="","",LISTADO!$A149)</f>
        <v/>
      </c>
      <c r="U151" s="276" t="n"/>
    </row>
    <row r="152">
      <c r="A152" s="291">
        <f>IF($B152="","",SUBTOTAL(103,$B$3:B152))</f>
        <v/>
      </c>
      <c r="B152" s="291" t="n"/>
      <c r="C152" s="291" t="n"/>
      <c r="D152" s="291" t="n"/>
      <c r="E152" s="291" t="n"/>
      <c r="F152" s="291" t="n"/>
      <c r="G152" s="292" t="n"/>
      <c r="H152" s="292" t="n"/>
      <c r="I152" s="291" t="n"/>
      <c r="J152" s="282" t="n"/>
      <c r="K152" s="282" t="n"/>
      <c r="L152" s="291" t="n"/>
      <c r="M152" s="292" t="n"/>
      <c r="N152" s="291" t="n"/>
      <c r="O152" s="282" t="n"/>
      <c r="P152" s="282" t="n"/>
      <c r="Q152" s="282" t="n"/>
      <c r="R152" s="284">
        <f>IF($H152="","",IF($H152&lt;TODAY(),"VENCIDO",IF($H152&lt;=TODAY()+15,"PROXIMO","FUTURO")))</f>
        <v/>
      </c>
      <c r="S152" s="285">
        <f>IF($H152="","",$H152-TODAY())</f>
        <v/>
      </c>
      <c r="T152" s="284">
        <f>IF(LISTADO!$A150="","",LISTADO!$A150)</f>
        <v/>
      </c>
      <c r="U152" s="282" t="n"/>
    </row>
    <row r="153">
      <c r="A153" s="293">
        <f>IF($B153="","",SUBTOTAL(103,$B$3:B153))</f>
        <v/>
      </c>
      <c r="B153" s="293" t="n"/>
      <c r="C153" s="293" t="n"/>
      <c r="D153" s="293" t="n"/>
      <c r="E153" s="293" t="n"/>
      <c r="F153" s="293" t="n"/>
      <c r="G153" s="294" t="n"/>
      <c r="H153" s="294" t="n"/>
      <c r="I153" s="293" t="n"/>
      <c r="J153" s="276" t="n"/>
      <c r="K153" s="276" t="n"/>
      <c r="L153" s="293" t="n"/>
      <c r="M153" s="294" t="n"/>
      <c r="N153" s="293" t="n"/>
      <c r="O153" s="276" t="n"/>
      <c r="P153" s="276" t="n"/>
      <c r="Q153" s="276" t="n"/>
      <c r="R153" s="277">
        <f>IF($H153="","",IF($H153&lt;TODAY(),"VENCIDO",IF($H153&lt;=TODAY()+15,"PROXIMO","FUTURO")))</f>
        <v/>
      </c>
      <c r="S153" s="278">
        <f>IF($H153="","",$H153-TODAY())</f>
        <v/>
      </c>
      <c r="T153" s="277">
        <f>IF(LISTADO!$A151="","",LISTADO!$A151)</f>
        <v/>
      </c>
      <c r="U153" s="276" t="n"/>
    </row>
    <row r="154">
      <c r="A154" s="291">
        <f>IF($B154="","",SUBTOTAL(103,$B$3:B154))</f>
        <v/>
      </c>
      <c r="B154" s="291" t="n"/>
      <c r="C154" s="291" t="n"/>
      <c r="D154" s="291" t="n"/>
      <c r="E154" s="291" t="n"/>
      <c r="F154" s="291" t="n"/>
      <c r="G154" s="292" t="n"/>
      <c r="H154" s="292" t="n"/>
      <c r="I154" s="291" t="n"/>
      <c r="J154" s="282" t="n"/>
      <c r="K154" s="282" t="n"/>
      <c r="L154" s="291" t="n"/>
      <c r="M154" s="292" t="n"/>
      <c r="N154" s="291" t="n"/>
      <c r="O154" s="282" t="n"/>
      <c r="P154" s="282" t="n"/>
      <c r="Q154" s="282" t="n"/>
      <c r="R154" s="284">
        <f>IF($H154="","",IF($H154&lt;TODAY(),"VENCIDO",IF($H154&lt;=TODAY()+15,"PROXIMO","FUTURO")))</f>
        <v/>
      </c>
      <c r="S154" s="285">
        <f>IF($H154="","",$H154-TODAY())</f>
        <v/>
      </c>
      <c r="T154" s="284">
        <f>IF(LISTADO!$A152="","",LISTADO!$A152)</f>
        <v/>
      </c>
      <c r="U154" s="282" t="n"/>
    </row>
    <row r="155">
      <c r="A155" s="293">
        <f>IF($B155="","",SUBTOTAL(103,$B$3:B155))</f>
        <v/>
      </c>
      <c r="B155" s="293" t="n"/>
      <c r="C155" s="293" t="n"/>
      <c r="D155" s="293" t="n"/>
      <c r="E155" s="293" t="n"/>
      <c r="F155" s="293" t="n"/>
      <c r="G155" s="294" t="n"/>
      <c r="H155" s="294" t="n"/>
      <c r="I155" s="293" t="n"/>
      <c r="J155" s="276" t="n"/>
      <c r="K155" s="276" t="n"/>
      <c r="L155" s="293" t="n"/>
      <c r="M155" s="294" t="n"/>
      <c r="N155" s="293" t="n"/>
      <c r="O155" s="276" t="n"/>
      <c r="P155" s="276" t="n"/>
      <c r="Q155" s="276" t="n"/>
      <c r="R155" s="277">
        <f>IF($H155="","",IF($H155&lt;TODAY(),"VENCIDO",IF($H155&lt;=TODAY()+15,"PROXIMO","FUTURO")))</f>
        <v/>
      </c>
      <c r="S155" s="278">
        <f>IF($H155="","",$H155-TODAY())</f>
        <v/>
      </c>
      <c r="T155" s="277">
        <f>IF(LISTADO!$A153="","",LISTADO!$A153)</f>
        <v/>
      </c>
      <c r="U155" s="276" t="n"/>
    </row>
    <row r="156">
      <c r="A156" s="291">
        <f>IF($B156="","",SUBTOTAL(103,$B$3:B156))</f>
        <v/>
      </c>
      <c r="B156" s="291" t="n"/>
      <c r="C156" s="291" t="n"/>
      <c r="D156" s="291" t="n"/>
      <c r="E156" s="291" t="n"/>
      <c r="F156" s="291" t="n"/>
      <c r="G156" s="292" t="n"/>
      <c r="H156" s="292" t="n"/>
      <c r="I156" s="291" t="n"/>
      <c r="J156" s="282" t="n"/>
      <c r="K156" s="282" t="n"/>
      <c r="L156" s="291" t="n"/>
      <c r="M156" s="292" t="n"/>
      <c r="N156" s="291" t="n"/>
      <c r="O156" s="282" t="n"/>
      <c r="P156" s="282" t="n"/>
      <c r="Q156" s="282" t="n"/>
      <c r="R156" s="284">
        <f>IF($H156="","",IF($H156&lt;TODAY(),"VENCIDO",IF($H156&lt;=TODAY()+15,"PROXIMO","FUTURO")))</f>
        <v/>
      </c>
      <c r="S156" s="285">
        <f>IF($H156="","",$H156-TODAY())</f>
        <v/>
      </c>
      <c r="T156" s="284">
        <f>IF(LISTADO!$A154="","",LISTADO!$A154)</f>
        <v/>
      </c>
      <c r="U156" s="282" t="n"/>
    </row>
    <row r="157">
      <c r="A157" s="293">
        <f>IF($B157="","",SUBTOTAL(103,$B$3:B157))</f>
        <v/>
      </c>
      <c r="B157" s="293" t="n"/>
      <c r="C157" s="293" t="n"/>
      <c r="D157" s="293" t="n"/>
      <c r="E157" s="293" t="n"/>
      <c r="F157" s="293" t="n"/>
      <c r="G157" s="294" t="n"/>
      <c r="H157" s="294" t="n"/>
      <c r="I157" s="293" t="n"/>
      <c r="J157" s="276" t="n"/>
      <c r="K157" s="276" t="n"/>
      <c r="L157" s="293" t="n"/>
      <c r="M157" s="294" t="n"/>
      <c r="N157" s="293" t="n"/>
      <c r="O157" s="276" t="n"/>
      <c r="P157" s="276" t="n"/>
      <c r="Q157" s="276" t="n"/>
      <c r="R157" s="277">
        <f>IF($H157="","",IF($H157&lt;TODAY(),"VENCIDO",IF($H157&lt;=TODAY()+15,"PROXIMO","FUTURO")))</f>
        <v/>
      </c>
      <c r="S157" s="278">
        <f>IF($H157="","",$H157-TODAY())</f>
        <v/>
      </c>
      <c r="T157" s="277">
        <f>IF(LISTADO!$A155="","",LISTADO!$A155)</f>
        <v/>
      </c>
      <c r="U157" s="276" t="n"/>
    </row>
    <row r="158">
      <c r="A158" s="291">
        <f>IF($B158="","",SUBTOTAL(103,$B$3:B158))</f>
        <v/>
      </c>
      <c r="B158" s="291" t="n"/>
      <c r="C158" s="291" t="n"/>
      <c r="D158" s="291" t="n"/>
      <c r="E158" s="291" t="n"/>
      <c r="F158" s="291" t="n"/>
      <c r="G158" s="292" t="n"/>
      <c r="H158" s="292" t="n"/>
      <c r="I158" s="291" t="n"/>
      <c r="J158" s="282" t="n"/>
      <c r="K158" s="282" t="n"/>
      <c r="L158" s="291" t="n"/>
      <c r="M158" s="292" t="n"/>
      <c r="N158" s="291" t="n"/>
      <c r="O158" s="282" t="n"/>
      <c r="P158" s="282" t="n"/>
      <c r="Q158" s="282" t="n"/>
      <c r="R158" s="284">
        <f>IF($H158="","",IF($H158&lt;TODAY(),"VENCIDO",IF($H158&lt;=TODAY()+15,"PROXIMO","FUTURO")))</f>
        <v/>
      </c>
      <c r="S158" s="285">
        <f>IF($H158="","",$H158-TODAY())</f>
        <v/>
      </c>
      <c r="T158" s="284">
        <f>IF(LISTADO!$A156="","",LISTADO!$A156)</f>
        <v/>
      </c>
      <c r="U158" s="282" t="n"/>
    </row>
    <row r="159">
      <c r="A159" s="293">
        <f>IF($B159="","",SUBTOTAL(103,$B$3:B159))</f>
        <v/>
      </c>
      <c r="B159" s="293" t="n"/>
      <c r="C159" s="293" t="n"/>
      <c r="D159" s="293" t="n"/>
      <c r="E159" s="293" t="n"/>
      <c r="F159" s="293" t="n"/>
      <c r="G159" s="294" t="n"/>
      <c r="H159" s="294" t="n"/>
      <c r="I159" s="293" t="n"/>
      <c r="J159" s="276" t="n"/>
      <c r="K159" s="276" t="n"/>
      <c r="L159" s="293" t="n"/>
      <c r="M159" s="294" t="n"/>
      <c r="N159" s="293" t="n"/>
      <c r="O159" s="276" t="n"/>
      <c r="P159" s="276" t="n"/>
      <c r="Q159" s="276" t="n"/>
      <c r="R159" s="277">
        <f>IF($H159="","",IF($H159&lt;TODAY(),"VENCIDO",IF($H159&lt;=TODAY()+15,"PROXIMO","FUTURO")))</f>
        <v/>
      </c>
      <c r="S159" s="278">
        <f>IF($H159="","",$H159-TODAY())</f>
        <v/>
      </c>
      <c r="T159" s="277">
        <f>IF(LISTADO!$A157="","",LISTADO!$A157)</f>
        <v/>
      </c>
      <c r="U159" s="276" t="n"/>
    </row>
    <row r="160">
      <c r="A160" s="291">
        <f>IF($B160="","",SUBTOTAL(103,$B$3:B160))</f>
        <v/>
      </c>
      <c r="B160" s="291" t="n"/>
      <c r="C160" s="291" t="n"/>
      <c r="D160" s="291" t="n"/>
      <c r="E160" s="291" t="n"/>
      <c r="F160" s="291" t="n"/>
      <c r="G160" s="292" t="n"/>
      <c r="H160" s="292" t="n"/>
      <c r="I160" s="291" t="n"/>
      <c r="J160" s="282" t="n"/>
      <c r="K160" s="282" t="n"/>
      <c r="L160" s="291" t="n"/>
      <c r="M160" s="292" t="n"/>
      <c r="N160" s="291" t="n"/>
      <c r="O160" s="282" t="n"/>
      <c r="P160" s="282" t="n"/>
      <c r="Q160" s="282" t="n"/>
      <c r="R160" s="284">
        <f>IF($H160="","",IF($H160&lt;TODAY(),"VENCIDO",IF($H160&lt;=TODAY()+15,"PROXIMO","FUTURO")))</f>
        <v/>
      </c>
      <c r="S160" s="285">
        <f>IF($H160="","",$H160-TODAY())</f>
        <v/>
      </c>
      <c r="T160" s="284">
        <f>IF(LISTADO!$A158="","",LISTADO!$A158)</f>
        <v/>
      </c>
      <c r="U160" s="282" t="n"/>
    </row>
    <row r="161">
      <c r="A161" s="293">
        <f>IF($B161="","",SUBTOTAL(103,$B$3:B161))</f>
        <v/>
      </c>
      <c r="B161" s="293" t="n"/>
      <c r="C161" s="293" t="n"/>
      <c r="D161" s="293" t="n"/>
      <c r="E161" s="293" t="n"/>
      <c r="F161" s="293" t="n"/>
      <c r="G161" s="294" t="n"/>
      <c r="H161" s="294" t="n"/>
      <c r="I161" s="293" t="n"/>
      <c r="J161" s="276" t="n"/>
      <c r="K161" s="276" t="n"/>
      <c r="L161" s="293" t="n"/>
      <c r="M161" s="294" t="n"/>
      <c r="N161" s="293" t="n"/>
      <c r="O161" s="276" t="n"/>
      <c r="P161" s="276" t="n"/>
      <c r="Q161" s="276" t="n"/>
      <c r="R161" s="277">
        <f>IF($H161="","",IF($H161&lt;TODAY(),"VENCIDO",IF($H161&lt;=TODAY()+15,"PROXIMO","FUTURO")))</f>
        <v/>
      </c>
      <c r="S161" s="278">
        <f>IF($H161="","",$H161-TODAY())</f>
        <v/>
      </c>
      <c r="T161" s="277">
        <f>IF(LISTADO!$A159="","",LISTADO!$A159)</f>
        <v/>
      </c>
      <c r="U161" s="276" t="n"/>
    </row>
    <row r="162">
      <c r="A162" s="291">
        <f>IF($B162="","",SUBTOTAL(103,$B$3:B162))</f>
        <v/>
      </c>
      <c r="B162" s="291" t="n"/>
      <c r="C162" s="291" t="n"/>
      <c r="D162" s="291" t="n"/>
      <c r="E162" s="291" t="n"/>
      <c r="F162" s="291" t="n"/>
      <c r="G162" s="292" t="n"/>
      <c r="H162" s="292" t="n"/>
      <c r="I162" s="291" t="n"/>
      <c r="J162" s="282" t="n"/>
      <c r="K162" s="282" t="n"/>
      <c r="L162" s="291" t="n"/>
      <c r="M162" s="292" t="n"/>
      <c r="N162" s="291" t="n"/>
      <c r="O162" s="282" t="n"/>
      <c r="P162" s="282" t="n"/>
      <c r="Q162" s="282" t="n"/>
      <c r="R162" s="284">
        <f>IF($H162="","",IF($H162&lt;TODAY(),"VENCIDO",IF($H162&lt;=TODAY()+15,"PROXIMO","FUTURO")))</f>
        <v/>
      </c>
      <c r="S162" s="285">
        <f>IF($H162="","",$H162-TODAY())</f>
        <v/>
      </c>
      <c r="T162" s="284">
        <f>IF(LISTADO!$A160="","",LISTADO!$A160)</f>
        <v/>
      </c>
      <c r="U162" s="282" t="n"/>
    </row>
    <row r="163">
      <c r="A163" s="293">
        <f>IF($B163="","",SUBTOTAL(103,$B$3:B163))</f>
        <v/>
      </c>
      <c r="B163" s="293" t="n"/>
      <c r="C163" s="293" t="n"/>
      <c r="D163" s="293" t="n"/>
      <c r="E163" s="293" t="n"/>
      <c r="F163" s="293" t="n"/>
      <c r="G163" s="294" t="n"/>
      <c r="H163" s="294" t="n"/>
      <c r="I163" s="293" t="n"/>
      <c r="J163" s="276" t="n"/>
      <c r="K163" s="276" t="n"/>
      <c r="L163" s="293" t="n"/>
      <c r="M163" s="294" t="n"/>
      <c r="N163" s="293" t="n"/>
      <c r="O163" s="276" t="n"/>
      <c r="P163" s="276" t="n"/>
      <c r="Q163" s="276" t="n"/>
      <c r="R163" s="277">
        <f>IF($H163="","",IF($H163&lt;TODAY(),"VENCIDO",IF($H163&lt;=TODAY()+15,"PROXIMO","FUTURO")))</f>
        <v/>
      </c>
      <c r="S163" s="278">
        <f>IF($H163="","",$H163-TODAY())</f>
        <v/>
      </c>
      <c r="T163" s="277">
        <f>IF(LISTADO!$A161="","",LISTADO!$A161)</f>
        <v/>
      </c>
      <c r="U163" s="276" t="n"/>
    </row>
    <row r="164">
      <c r="A164" s="291">
        <f>IF($B164="","",SUBTOTAL(103,$B$3:B164))</f>
        <v/>
      </c>
      <c r="B164" s="291" t="n"/>
      <c r="C164" s="291" t="n"/>
      <c r="D164" s="291" t="n"/>
      <c r="E164" s="291" t="n"/>
      <c r="F164" s="291" t="n"/>
      <c r="G164" s="292" t="n"/>
      <c r="H164" s="292" t="n"/>
      <c r="I164" s="291" t="n"/>
      <c r="J164" s="282" t="n"/>
      <c r="K164" s="282" t="n"/>
      <c r="L164" s="291" t="n"/>
      <c r="M164" s="292" t="n"/>
      <c r="N164" s="291" t="n"/>
      <c r="O164" s="282" t="n"/>
      <c r="P164" s="282" t="n"/>
      <c r="Q164" s="282" t="n"/>
      <c r="R164" s="284">
        <f>IF($H164="","",IF($H164&lt;TODAY(),"VENCIDO",IF($H164&lt;=TODAY()+15,"PROXIMO","FUTURO")))</f>
        <v/>
      </c>
      <c r="S164" s="285">
        <f>IF($H164="","",$H164-TODAY())</f>
        <v/>
      </c>
      <c r="T164" s="284">
        <f>IF(LISTADO!$A162="","",LISTADO!$A162)</f>
        <v/>
      </c>
      <c r="U164" s="282" t="n"/>
    </row>
    <row r="165">
      <c r="A165" s="293">
        <f>IF($B165="","",SUBTOTAL(103,$B$3:B165))</f>
        <v/>
      </c>
      <c r="B165" s="293" t="n"/>
      <c r="C165" s="293" t="n"/>
      <c r="D165" s="293" t="n"/>
      <c r="E165" s="293" t="n"/>
      <c r="F165" s="293" t="n"/>
      <c r="G165" s="294" t="n"/>
      <c r="H165" s="294" t="n"/>
      <c r="I165" s="293" t="n"/>
      <c r="J165" s="276" t="n"/>
      <c r="K165" s="276" t="n"/>
      <c r="L165" s="293" t="n"/>
      <c r="M165" s="294" t="n"/>
      <c r="N165" s="293" t="n"/>
      <c r="O165" s="276" t="n"/>
      <c r="P165" s="276" t="n"/>
      <c r="Q165" s="276" t="n"/>
      <c r="R165" s="277">
        <f>IF($H165="","",IF($H165&lt;TODAY(),"VENCIDO",IF($H165&lt;=TODAY()+15,"PROXIMO","FUTURO")))</f>
        <v/>
      </c>
      <c r="S165" s="278">
        <f>IF($H165="","",$H165-TODAY())</f>
        <v/>
      </c>
      <c r="T165" s="277">
        <f>IF(LISTADO!$A163="","",LISTADO!$A163)</f>
        <v/>
      </c>
      <c r="U165" s="276" t="n"/>
    </row>
    <row r="166">
      <c r="A166" s="291">
        <f>IF($B166="","",SUBTOTAL(103,$B$3:B166))</f>
        <v/>
      </c>
      <c r="B166" s="291" t="n"/>
      <c r="C166" s="291" t="n"/>
      <c r="D166" s="291" t="n"/>
      <c r="E166" s="291" t="n"/>
      <c r="F166" s="291" t="n"/>
      <c r="G166" s="292" t="n"/>
      <c r="H166" s="292" t="n"/>
      <c r="I166" s="291" t="n"/>
      <c r="J166" s="282" t="n"/>
      <c r="K166" s="282" t="n"/>
      <c r="L166" s="291" t="n"/>
      <c r="M166" s="292" t="n"/>
      <c r="N166" s="291" t="n"/>
      <c r="O166" s="282" t="n"/>
      <c r="P166" s="282" t="n"/>
      <c r="Q166" s="282" t="n"/>
      <c r="R166" s="284">
        <f>IF($H166="","",IF($H166&lt;TODAY(),"VENCIDO",IF($H166&lt;=TODAY()+15,"PROXIMO","FUTURO")))</f>
        <v/>
      </c>
      <c r="S166" s="285">
        <f>IF($H166="","",$H166-TODAY())</f>
        <v/>
      </c>
      <c r="T166" s="284">
        <f>IF(LISTADO!$A164="","",LISTADO!$A164)</f>
        <v/>
      </c>
      <c r="U166" s="282" t="n"/>
    </row>
    <row r="167">
      <c r="A167" s="293">
        <f>IF($B167="","",SUBTOTAL(103,$B$3:B167))</f>
        <v/>
      </c>
      <c r="B167" s="293" t="n"/>
      <c r="C167" s="293" t="n"/>
      <c r="D167" s="293" t="n"/>
      <c r="E167" s="293" t="n"/>
      <c r="F167" s="293" t="n"/>
      <c r="G167" s="294" t="n"/>
      <c r="H167" s="294" t="n"/>
      <c r="I167" s="293" t="n"/>
      <c r="J167" s="276" t="n"/>
      <c r="K167" s="276" t="n"/>
      <c r="L167" s="293" t="n"/>
      <c r="M167" s="294" t="n"/>
      <c r="N167" s="293" t="n"/>
      <c r="O167" s="276" t="n"/>
      <c r="P167" s="276" t="n"/>
      <c r="Q167" s="276" t="n"/>
      <c r="R167" s="277">
        <f>IF($H167="","",IF($H167&lt;TODAY(),"VENCIDO",IF($H167&lt;=TODAY()+15,"PROXIMO","FUTURO")))</f>
        <v/>
      </c>
      <c r="S167" s="278">
        <f>IF($H167="","",$H167-TODAY())</f>
        <v/>
      </c>
      <c r="T167" s="277">
        <f>IF(LISTADO!$A165="","",LISTADO!$A165)</f>
        <v/>
      </c>
      <c r="U167" s="276" t="n"/>
    </row>
    <row r="168">
      <c r="A168" s="291">
        <f>IF($B168="","",SUBTOTAL(103,$B$3:B168))</f>
        <v/>
      </c>
      <c r="B168" s="291" t="n"/>
      <c r="C168" s="291" t="n"/>
      <c r="D168" s="291" t="n"/>
      <c r="E168" s="291" t="n"/>
      <c r="F168" s="291" t="n"/>
      <c r="G168" s="292" t="n"/>
      <c r="H168" s="292" t="n"/>
      <c r="I168" s="291" t="n"/>
      <c r="J168" s="282" t="n"/>
      <c r="K168" s="282" t="n"/>
      <c r="L168" s="291" t="n"/>
      <c r="M168" s="292" t="n"/>
      <c r="N168" s="291" t="n"/>
      <c r="O168" s="282" t="n"/>
      <c r="P168" s="282" t="n"/>
      <c r="Q168" s="282" t="n"/>
      <c r="R168" s="284">
        <f>IF($H168="","",IF($H168&lt;TODAY(),"VENCIDO",IF($H168&lt;=TODAY()+15,"PROXIMO","FUTURO")))</f>
        <v/>
      </c>
      <c r="S168" s="285">
        <f>IF($H168="","",$H168-TODAY())</f>
        <v/>
      </c>
      <c r="T168" s="284">
        <f>IF(LISTADO!$A166="","",LISTADO!$A166)</f>
        <v/>
      </c>
      <c r="U168" s="282" t="n"/>
    </row>
    <row r="169">
      <c r="A169" s="293">
        <f>IF($B169="","",SUBTOTAL(103,$B$3:B169))</f>
        <v/>
      </c>
      <c r="B169" s="293" t="n"/>
      <c r="C169" s="293" t="n"/>
      <c r="D169" s="293" t="n"/>
      <c r="E169" s="293" t="n"/>
      <c r="F169" s="293" t="n"/>
      <c r="G169" s="294" t="n"/>
      <c r="H169" s="294" t="n"/>
      <c r="I169" s="293" t="n"/>
      <c r="J169" s="276" t="n"/>
      <c r="K169" s="276" t="n"/>
      <c r="L169" s="293" t="n"/>
      <c r="M169" s="294" t="n"/>
      <c r="N169" s="293" t="n"/>
      <c r="O169" s="276" t="n"/>
      <c r="P169" s="276" t="n"/>
      <c r="Q169" s="276" t="n"/>
      <c r="R169" s="277">
        <f>IF($H169="","",IF($H169&lt;TODAY(),"VENCIDO",IF($H169&lt;=TODAY()+15,"PROXIMO","FUTURO")))</f>
        <v/>
      </c>
      <c r="S169" s="278">
        <f>IF($H169="","",$H169-TODAY())</f>
        <v/>
      </c>
      <c r="T169" s="277">
        <f>IF(LISTADO!$A167="","",LISTADO!$A167)</f>
        <v/>
      </c>
      <c r="U169" s="276" t="n"/>
    </row>
    <row r="170">
      <c r="A170" s="291">
        <f>IF($B170="","",SUBTOTAL(103,$B$3:B170))</f>
        <v/>
      </c>
      <c r="B170" s="291" t="n"/>
      <c r="C170" s="291" t="n"/>
      <c r="D170" s="291" t="n"/>
      <c r="E170" s="291" t="n"/>
      <c r="F170" s="291" t="n"/>
      <c r="G170" s="292" t="n"/>
      <c r="H170" s="292" t="n"/>
      <c r="I170" s="291" t="n"/>
      <c r="J170" s="282" t="n"/>
      <c r="K170" s="282" t="n"/>
      <c r="L170" s="291" t="n"/>
      <c r="M170" s="292" t="n"/>
      <c r="N170" s="291" t="n"/>
      <c r="O170" s="282" t="n"/>
      <c r="P170" s="282" t="n"/>
      <c r="Q170" s="282" t="n"/>
      <c r="R170" s="284">
        <f>IF($H170="","",IF($H170&lt;TODAY(),"VENCIDO",IF($H170&lt;=TODAY()+15,"PROXIMO","FUTURO")))</f>
        <v/>
      </c>
      <c r="S170" s="285">
        <f>IF($H170="","",$H170-TODAY())</f>
        <v/>
      </c>
      <c r="T170" s="284">
        <f>IF(LISTADO!$A168="","",LISTADO!$A168)</f>
        <v/>
      </c>
      <c r="U170" s="282" t="n"/>
    </row>
    <row r="171">
      <c r="A171" s="293">
        <f>IF($B171="","",SUBTOTAL(103,$B$3:B171))</f>
        <v/>
      </c>
      <c r="B171" s="293" t="n"/>
      <c r="C171" s="293" t="n"/>
      <c r="D171" s="293" t="n"/>
      <c r="E171" s="293" t="n"/>
      <c r="F171" s="293" t="n"/>
      <c r="G171" s="294" t="n"/>
      <c r="H171" s="294" t="n"/>
      <c r="I171" s="293" t="n"/>
      <c r="J171" s="276" t="n"/>
      <c r="K171" s="276" t="n"/>
      <c r="L171" s="293" t="n"/>
      <c r="M171" s="294" t="n"/>
      <c r="N171" s="293" t="n"/>
      <c r="O171" s="276" t="n"/>
      <c r="P171" s="276" t="n"/>
      <c r="Q171" s="276" t="n"/>
      <c r="R171" s="277">
        <f>IF($H171="","",IF($H171&lt;TODAY(),"VENCIDO",IF($H171&lt;=TODAY()+15,"PROXIMO","FUTURO")))</f>
        <v/>
      </c>
      <c r="S171" s="278">
        <f>IF($H171="","",$H171-TODAY())</f>
        <v/>
      </c>
      <c r="T171" s="277">
        <f>IF(LISTADO!$A169="","",LISTADO!$A169)</f>
        <v/>
      </c>
      <c r="U171" s="276" t="n"/>
    </row>
    <row r="172">
      <c r="A172" s="291">
        <f>IF($B172="","",SUBTOTAL(103,$B$3:B172))</f>
        <v/>
      </c>
      <c r="B172" s="291" t="n"/>
      <c r="C172" s="291" t="n"/>
      <c r="D172" s="291" t="n"/>
      <c r="E172" s="291" t="n"/>
      <c r="F172" s="291" t="n"/>
      <c r="G172" s="292" t="n"/>
      <c r="H172" s="292" t="n"/>
      <c r="I172" s="291" t="n"/>
      <c r="J172" s="282" t="n"/>
      <c r="K172" s="282" t="n"/>
      <c r="L172" s="291" t="n"/>
      <c r="M172" s="292" t="n"/>
      <c r="N172" s="291" t="n"/>
      <c r="O172" s="282" t="n"/>
      <c r="P172" s="282" t="n"/>
      <c r="Q172" s="282" t="n"/>
      <c r="R172" s="284">
        <f>IF($H172="","",IF($H172&lt;TODAY(),"VENCIDO",IF($H172&lt;=TODAY()+15,"PROXIMO","FUTURO")))</f>
        <v/>
      </c>
      <c r="S172" s="285">
        <f>IF($H172="","",$H172-TODAY())</f>
        <v/>
      </c>
      <c r="T172" s="284">
        <f>IF(LISTADO!$A170="","",LISTADO!$A170)</f>
        <v/>
      </c>
      <c r="U172" s="282" t="n"/>
    </row>
    <row r="173">
      <c r="A173" s="293">
        <f>IF($B173="","",SUBTOTAL(103,$B$3:B173))</f>
        <v/>
      </c>
      <c r="B173" s="293" t="n"/>
      <c r="C173" s="293" t="n"/>
      <c r="D173" s="293" t="n"/>
      <c r="E173" s="293" t="n"/>
      <c r="F173" s="293" t="n"/>
      <c r="G173" s="294" t="n"/>
      <c r="H173" s="294" t="n"/>
      <c r="I173" s="293" t="n"/>
      <c r="J173" s="276" t="n"/>
      <c r="K173" s="276" t="n"/>
      <c r="L173" s="293" t="n"/>
      <c r="M173" s="294" t="n"/>
      <c r="N173" s="293" t="n"/>
      <c r="O173" s="276" t="n"/>
      <c r="P173" s="276" t="n"/>
      <c r="Q173" s="276" t="n"/>
      <c r="R173" s="277">
        <f>IF($H173="","",IF($H173&lt;TODAY(),"VENCIDO",IF($H173&lt;=TODAY()+15,"PROXIMO","FUTURO")))</f>
        <v/>
      </c>
      <c r="S173" s="278">
        <f>IF($H173="","",$H173-TODAY())</f>
        <v/>
      </c>
      <c r="T173" s="277">
        <f>IF(LISTADO!$A171="","",LISTADO!$A171)</f>
        <v/>
      </c>
      <c r="U173" s="276" t="n"/>
    </row>
    <row r="174">
      <c r="A174" s="291">
        <f>IF($B174="","",SUBTOTAL(103,$B$3:B174))</f>
        <v/>
      </c>
      <c r="B174" s="291" t="n"/>
      <c r="C174" s="291" t="n"/>
      <c r="D174" s="291" t="n"/>
      <c r="E174" s="291" t="n"/>
      <c r="F174" s="291" t="n"/>
      <c r="G174" s="292" t="n"/>
      <c r="H174" s="292" t="n"/>
      <c r="I174" s="291" t="n"/>
      <c r="J174" s="282" t="n"/>
      <c r="K174" s="282" t="n"/>
      <c r="L174" s="291" t="n"/>
      <c r="M174" s="292" t="n"/>
      <c r="N174" s="291" t="n"/>
      <c r="O174" s="282" t="n"/>
      <c r="P174" s="282" t="n"/>
      <c r="Q174" s="282" t="n"/>
      <c r="R174" s="284">
        <f>IF($H174="","",IF($H174&lt;TODAY(),"VENCIDO",IF($H174&lt;=TODAY()+15,"PROXIMO","FUTURO")))</f>
        <v/>
      </c>
      <c r="S174" s="285">
        <f>IF($H174="","",$H174-TODAY())</f>
        <v/>
      </c>
      <c r="T174" s="284">
        <f>IF(LISTADO!$A172="","",LISTADO!$A172)</f>
        <v/>
      </c>
      <c r="U174" s="282" t="n"/>
    </row>
    <row r="175">
      <c r="A175" s="293">
        <f>IF($B175="","",SUBTOTAL(103,$B$3:B175))</f>
        <v/>
      </c>
      <c r="B175" s="293" t="n"/>
      <c r="C175" s="293" t="n"/>
      <c r="D175" s="293" t="n"/>
      <c r="E175" s="293" t="n"/>
      <c r="F175" s="293" t="n"/>
      <c r="G175" s="294" t="n"/>
      <c r="H175" s="294" t="n"/>
      <c r="I175" s="293" t="n"/>
      <c r="J175" s="276" t="n"/>
      <c r="K175" s="276" t="n"/>
      <c r="L175" s="293" t="n"/>
      <c r="M175" s="294" t="n"/>
      <c r="N175" s="293" t="n"/>
      <c r="O175" s="276" t="n"/>
      <c r="P175" s="276" t="n"/>
      <c r="Q175" s="276" t="n"/>
      <c r="R175" s="277">
        <f>IF($H175="","",IF($H175&lt;TODAY(),"VENCIDO",IF($H175&lt;=TODAY()+15,"PROXIMO","FUTURO")))</f>
        <v/>
      </c>
      <c r="S175" s="278">
        <f>IF($H175="","",$H175-TODAY())</f>
        <v/>
      </c>
      <c r="T175" s="277">
        <f>IF(LISTADO!$A173="","",LISTADO!$A173)</f>
        <v/>
      </c>
      <c r="U175" s="276" t="n"/>
    </row>
    <row r="176">
      <c r="A176" s="291">
        <f>IF($B176="","",SUBTOTAL(103,$B$3:B176))</f>
        <v/>
      </c>
      <c r="B176" s="291" t="n"/>
      <c r="C176" s="291" t="n"/>
      <c r="D176" s="291" t="n"/>
      <c r="E176" s="291" t="n"/>
      <c r="F176" s="291" t="n"/>
      <c r="G176" s="292" t="n"/>
      <c r="H176" s="292" t="n"/>
      <c r="I176" s="291" t="n"/>
      <c r="J176" s="282" t="n"/>
      <c r="K176" s="282" t="n"/>
      <c r="L176" s="291" t="n"/>
      <c r="M176" s="292" t="n"/>
      <c r="N176" s="291" t="n"/>
      <c r="O176" s="282" t="n"/>
      <c r="P176" s="282" t="n"/>
      <c r="Q176" s="282" t="n"/>
      <c r="R176" s="284">
        <f>IF($H176="","",IF($H176&lt;TODAY(),"VENCIDO",IF($H176&lt;=TODAY()+15,"PROXIMO","FUTURO")))</f>
        <v/>
      </c>
      <c r="S176" s="285">
        <f>IF($H176="","",$H176-TODAY())</f>
        <v/>
      </c>
      <c r="T176" s="284">
        <f>IF(LISTADO!$A174="","",LISTADO!$A174)</f>
        <v/>
      </c>
      <c r="U176" s="282" t="n"/>
    </row>
    <row r="177">
      <c r="A177" s="293">
        <f>IF($B177="","",SUBTOTAL(103,$B$3:B177))</f>
        <v/>
      </c>
      <c r="B177" s="293" t="n"/>
      <c r="C177" s="293" t="n"/>
      <c r="D177" s="293" t="n"/>
      <c r="E177" s="293" t="n"/>
      <c r="F177" s="293" t="n"/>
      <c r="G177" s="294" t="n"/>
      <c r="H177" s="294" t="n"/>
      <c r="I177" s="293" t="n"/>
      <c r="J177" s="276" t="n"/>
      <c r="K177" s="276" t="n"/>
      <c r="L177" s="293" t="n"/>
      <c r="M177" s="294" t="n"/>
      <c r="N177" s="293" t="n"/>
      <c r="O177" s="276" t="n"/>
      <c r="P177" s="276" t="n"/>
      <c r="Q177" s="276" t="n"/>
      <c r="R177" s="277">
        <f>IF($H177="","",IF($H177&lt;TODAY(),"VENCIDO",IF($H177&lt;=TODAY()+15,"PROXIMO","FUTURO")))</f>
        <v/>
      </c>
      <c r="S177" s="278">
        <f>IF($H177="","",$H177-TODAY())</f>
        <v/>
      </c>
      <c r="T177" s="277">
        <f>IF(LISTADO!$A175="","",LISTADO!$A175)</f>
        <v/>
      </c>
      <c r="U177" s="276" t="n"/>
    </row>
    <row r="178">
      <c r="A178" s="291">
        <f>IF($B178="","",SUBTOTAL(103,$B$3:B178))</f>
        <v/>
      </c>
      <c r="B178" s="291" t="n"/>
      <c r="C178" s="291" t="n"/>
      <c r="D178" s="291" t="n"/>
      <c r="E178" s="291" t="n"/>
      <c r="F178" s="291" t="n"/>
      <c r="G178" s="292" t="n"/>
      <c r="H178" s="292" t="n"/>
      <c r="I178" s="291" t="n"/>
      <c r="J178" s="282" t="n"/>
      <c r="K178" s="282" t="n"/>
      <c r="L178" s="291" t="n"/>
      <c r="M178" s="292" t="n"/>
      <c r="N178" s="291" t="n"/>
      <c r="O178" s="282" t="n"/>
      <c r="P178" s="282" t="n"/>
      <c r="Q178" s="282" t="n"/>
      <c r="R178" s="284">
        <f>IF($H178="","",IF($H178&lt;TODAY(),"VENCIDO",IF($H178&lt;=TODAY()+15,"PROXIMO","FUTURO")))</f>
        <v/>
      </c>
      <c r="S178" s="285">
        <f>IF($H178="","",$H178-TODAY())</f>
        <v/>
      </c>
      <c r="T178" s="284">
        <f>IF(LISTADO!$A176="","",LISTADO!$A176)</f>
        <v/>
      </c>
      <c r="U178" s="282" t="n"/>
    </row>
    <row r="179">
      <c r="A179" s="293">
        <f>IF($B179="","",SUBTOTAL(103,$B$3:B179))</f>
        <v/>
      </c>
      <c r="B179" s="293" t="n"/>
      <c r="C179" s="293" t="n"/>
      <c r="D179" s="293" t="n"/>
      <c r="E179" s="293" t="n"/>
      <c r="F179" s="293" t="n"/>
      <c r="G179" s="294" t="n"/>
      <c r="H179" s="294" t="n"/>
      <c r="I179" s="293" t="n"/>
      <c r="J179" s="276" t="n"/>
      <c r="K179" s="276" t="n"/>
      <c r="L179" s="293" t="n"/>
      <c r="M179" s="294" t="n"/>
      <c r="N179" s="293" t="n"/>
      <c r="O179" s="276" t="n"/>
      <c r="P179" s="276" t="n"/>
      <c r="Q179" s="276" t="n"/>
      <c r="R179" s="277">
        <f>IF($H179="","",IF($H179&lt;TODAY(),"VENCIDO",IF($H179&lt;=TODAY()+15,"PROXIMO","FUTURO")))</f>
        <v/>
      </c>
      <c r="S179" s="278">
        <f>IF($H179="","",$H179-TODAY())</f>
        <v/>
      </c>
      <c r="T179" s="277">
        <f>IF(LISTADO!$A177="","",LISTADO!$A177)</f>
        <v/>
      </c>
      <c r="U179" s="276" t="n"/>
    </row>
    <row r="180">
      <c r="A180" s="291">
        <f>IF($B180="","",SUBTOTAL(103,$B$3:B180))</f>
        <v/>
      </c>
      <c r="B180" s="291" t="n"/>
      <c r="C180" s="291" t="n"/>
      <c r="D180" s="291" t="n"/>
      <c r="E180" s="291" t="n"/>
      <c r="F180" s="291" t="n"/>
      <c r="G180" s="292" t="n"/>
      <c r="H180" s="292" t="n"/>
      <c r="I180" s="291" t="n"/>
      <c r="J180" s="282" t="n"/>
      <c r="K180" s="282" t="n"/>
      <c r="L180" s="291" t="n"/>
      <c r="M180" s="292" t="n"/>
      <c r="N180" s="291" t="n"/>
      <c r="O180" s="282" t="n"/>
      <c r="P180" s="282" t="n"/>
      <c r="Q180" s="282" t="n"/>
      <c r="R180" s="284">
        <f>IF($H180="","",IF($H180&lt;TODAY(),"VENCIDO",IF($H180&lt;=TODAY()+15,"PROXIMO","FUTURO")))</f>
        <v/>
      </c>
      <c r="S180" s="285">
        <f>IF($H180="","",$H180-TODAY())</f>
        <v/>
      </c>
      <c r="T180" s="284">
        <f>IF(LISTADO!$A178="","",LISTADO!$A178)</f>
        <v/>
      </c>
      <c r="U180" s="282" t="n"/>
    </row>
    <row r="181">
      <c r="A181" s="293">
        <f>IF($B181="","",SUBTOTAL(103,$B$3:B181))</f>
        <v/>
      </c>
      <c r="B181" s="293" t="n"/>
      <c r="C181" s="293" t="n"/>
      <c r="D181" s="293" t="n"/>
      <c r="E181" s="293" t="n"/>
      <c r="F181" s="293" t="n"/>
      <c r="G181" s="294" t="n"/>
      <c r="H181" s="294" t="n"/>
      <c r="I181" s="293" t="n"/>
      <c r="J181" s="276" t="n"/>
      <c r="K181" s="276" t="n"/>
      <c r="L181" s="293" t="n"/>
      <c r="M181" s="294" t="n"/>
      <c r="N181" s="293" t="n"/>
      <c r="O181" s="276" t="n"/>
      <c r="P181" s="276" t="n"/>
      <c r="Q181" s="276" t="n"/>
      <c r="R181" s="277">
        <f>IF($H181="","",IF($H181&lt;TODAY(),"VENCIDO",IF($H181&lt;=TODAY()+15,"PROXIMO","FUTURO")))</f>
        <v/>
      </c>
      <c r="S181" s="278">
        <f>IF($H181="","",$H181-TODAY())</f>
        <v/>
      </c>
      <c r="T181" s="277">
        <f>IF(LISTADO!$A179="","",LISTADO!$A179)</f>
        <v/>
      </c>
      <c r="U181" s="276" t="n"/>
    </row>
    <row r="182">
      <c r="A182" s="291">
        <f>IF($B182="","",SUBTOTAL(103,$B$3:B182))</f>
        <v/>
      </c>
      <c r="B182" s="291" t="n"/>
      <c r="C182" s="291" t="n"/>
      <c r="D182" s="291" t="n"/>
      <c r="E182" s="291" t="n"/>
      <c r="F182" s="291" t="n"/>
      <c r="G182" s="292" t="n"/>
      <c r="H182" s="292" t="n"/>
      <c r="I182" s="291" t="n"/>
      <c r="J182" s="282" t="n"/>
      <c r="K182" s="282" t="n"/>
      <c r="L182" s="291" t="n"/>
      <c r="M182" s="292" t="n"/>
      <c r="N182" s="291" t="n"/>
      <c r="O182" s="282" t="n"/>
      <c r="P182" s="282" t="n"/>
      <c r="Q182" s="282" t="n"/>
      <c r="R182" s="284">
        <f>IF($H182="","",IF($H182&lt;TODAY(),"VENCIDO",IF($H182&lt;=TODAY()+15,"PROXIMO","FUTURO")))</f>
        <v/>
      </c>
      <c r="S182" s="285">
        <f>IF($H182="","",$H182-TODAY())</f>
        <v/>
      </c>
      <c r="T182" s="284">
        <f>IF(LISTADO!$A180="","",LISTADO!$A180)</f>
        <v/>
      </c>
      <c r="U182" s="282" t="n"/>
    </row>
    <row r="183">
      <c r="A183" s="293">
        <f>IF($B183="","",SUBTOTAL(103,$B$3:B183))</f>
        <v/>
      </c>
      <c r="B183" s="293" t="n"/>
      <c r="C183" s="293" t="n"/>
      <c r="D183" s="293" t="n"/>
      <c r="E183" s="293" t="n"/>
      <c r="F183" s="293" t="n"/>
      <c r="G183" s="294" t="n"/>
      <c r="H183" s="294" t="n"/>
      <c r="I183" s="293" t="n"/>
      <c r="J183" s="276" t="n"/>
      <c r="K183" s="276" t="n"/>
      <c r="L183" s="293" t="n"/>
      <c r="M183" s="294" t="n"/>
      <c r="N183" s="293" t="n"/>
      <c r="O183" s="276" t="n"/>
      <c r="P183" s="276" t="n"/>
      <c r="Q183" s="276" t="n"/>
      <c r="R183" s="277">
        <f>IF($H183="","",IF($H183&lt;TODAY(),"VENCIDO",IF($H183&lt;=TODAY()+15,"PROXIMO","FUTURO")))</f>
        <v/>
      </c>
      <c r="S183" s="278">
        <f>IF($H183="","",$H183-TODAY())</f>
        <v/>
      </c>
      <c r="T183" s="277">
        <f>IF(LISTADO!$A181="","",LISTADO!$A181)</f>
        <v/>
      </c>
      <c r="U183" s="276" t="n"/>
    </row>
    <row r="184">
      <c r="A184" s="291">
        <f>IF($B184="","",SUBTOTAL(103,$B$3:B184))</f>
        <v/>
      </c>
      <c r="B184" s="291" t="n"/>
      <c r="C184" s="291" t="n"/>
      <c r="D184" s="291" t="n"/>
      <c r="E184" s="291" t="n"/>
      <c r="F184" s="291" t="n"/>
      <c r="G184" s="292" t="n"/>
      <c r="H184" s="292" t="n"/>
      <c r="I184" s="291" t="n"/>
      <c r="J184" s="282" t="n"/>
      <c r="K184" s="282" t="n"/>
      <c r="L184" s="291" t="n"/>
      <c r="M184" s="292" t="n"/>
      <c r="N184" s="291" t="n"/>
      <c r="O184" s="282" t="n"/>
      <c r="P184" s="282" t="n"/>
      <c r="Q184" s="282" t="n"/>
      <c r="R184" s="284">
        <f>IF($H184="","",IF($H184&lt;TODAY(),"VENCIDO",IF($H184&lt;=TODAY()+15,"PROXIMO","FUTURO")))</f>
        <v/>
      </c>
      <c r="S184" s="285">
        <f>IF($H184="","",$H184-TODAY())</f>
        <v/>
      </c>
      <c r="T184" s="284">
        <f>IF(LISTADO!$A182="","",LISTADO!$A182)</f>
        <v/>
      </c>
      <c r="U184" s="282" t="n"/>
    </row>
    <row r="185">
      <c r="A185" s="293">
        <f>IF($B185="","",SUBTOTAL(103,$B$3:B185))</f>
        <v/>
      </c>
      <c r="B185" s="293" t="n"/>
      <c r="C185" s="293" t="n"/>
      <c r="D185" s="293" t="n"/>
      <c r="E185" s="293" t="n"/>
      <c r="F185" s="293" t="n"/>
      <c r="G185" s="294" t="n"/>
      <c r="H185" s="294" t="n"/>
      <c r="I185" s="293" t="n"/>
      <c r="J185" s="276" t="n"/>
      <c r="K185" s="276" t="n"/>
      <c r="L185" s="293" t="n"/>
      <c r="M185" s="294" t="n"/>
      <c r="N185" s="293" t="n"/>
      <c r="O185" s="276" t="n"/>
      <c r="P185" s="276" t="n"/>
      <c r="Q185" s="276" t="n"/>
      <c r="R185" s="277">
        <f>IF($H185="","",IF($H185&lt;TODAY(),"VENCIDO",IF($H185&lt;=TODAY()+15,"PROXIMO","FUTURO")))</f>
        <v/>
      </c>
      <c r="S185" s="278">
        <f>IF($H185="","",$H185-TODAY())</f>
        <v/>
      </c>
      <c r="T185" s="277">
        <f>IF(LISTADO!$A183="","",LISTADO!$A183)</f>
        <v/>
      </c>
      <c r="U185" s="276" t="n"/>
    </row>
    <row r="186">
      <c r="A186" s="291">
        <f>IF($B186="","",SUBTOTAL(103,$B$3:B186))</f>
        <v/>
      </c>
      <c r="B186" s="291" t="n"/>
      <c r="C186" s="291" t="n"/>
      <c r="D186" s="291" t="n"/>
      <c r="E186" s="291" t="n"/>
      <c r="F186" s="291" t="n"/>
      <c r="G186" s="292" t="n"/>
      <c r="H186" s="292" t="n"/>
      <c r="I186" s="291" t="n"/>
      <c r="J186" s="282" t="n"/>
      <c r="K186" s="282" t="n"/>
      <c r="L186" s="291" t="n"/>
      <c r="M186" s="292" t="n"/>
      <c r="N186" s="291" t="n"/>
      <c r="O186" s="282" t="n"/>
      <c r="P186" s="282" t="n"/>
      <c r="Q186" s="282" t="n"/>
      <c r="R186" s="284">
        <f>IF($H186="","",IF($H186&lt;TODAY(),"VENCIDO",IF($H186&lt;=TODAY()+15,"PROXIMO","FUTURO")))</f>
        <v/>
      </c>
      <c r="S186" s="285">
        <f>IF($H186="","",$H186-TODAY())</f>
        <v/>
      </c>
      <c r="T186" s="284">
        <f>IF(LISTADO!$A184="","",LISTADO!$A184)</f>
        <v/>
      </c>
      <c r="U186" s="282" t="n"/>
    </row>
    <row r="187">
      <c r="A187" s="293">
        <f>IF($B187="","",SUBTOTAL(103,$B$3:B187))</f>
        <v/>
      </c>
      <c r="B187" s="293" t="n"/>
      <c r="C187" s="293" t="n"/>
      <c r="D187" s="293" t="n"/>
      <c r="E187" s="293" t="n"/>
      <c r="F187" s="293" t="n"/>
      <c r="G187" s="294" t="n"/>
      <c r="H187" s="294" t="n"/>
      <c r="I187" s="293" t="n"/>
      <c r="J187" s="276" t="n"/>
      <c r="K187" s="276" t="n"/>
      <c r="L187" s="293" t="n"/>
      <c r="M187" s="294" t="n"/>
      <c r="N187" s="293" t="n"/>
      <c r="O187" s="276" t="n"/>
      <c r="P187" s="276" t="n"/>
      <c r="Q187" s="276" t="n"/>
      <c r="R187" s="277">
        <f>IF($H187="","",IF($H187&lt;TODAY(),"VENCIDO",IF($H187&lt;=TODAY()+15,"PROXIMO","FUTURO")))</f>
        <v/>
      </c>
      <c r="S187" s="278">
        <f>IF($H187="","",$H187-TODAY())</f>
        <v/>
      </c>
      <c r="T187" s="277">
        <f>IF(LISTADO!$A185="","",LISTADO!$A185)</f>
        <v/>
      </c>
      <c r="U187" s="276" t="n"/>
    </row>
    <row r="188">
      <c r="A188" s="291">
        <f>IF($B188="","",SUBTOTAL(103,$B$3:B188))</f>
        <v/>
      </c>
      <c r="B188" s="291" t="n"/>
      <c r="C188" s="291" t="n"/>
      <c r="D188" s="291" t="n"/>
      <c r="E188" s="291" t="n"/>
      <c r="F188" s="291" t="n"/>
      <c r="G188" s="292" t="n"/>
      <c r="H188" s="292" t="n"/>
      <c r="I188" s="291" t="n"/>
      <c r="J188" s="282" t="n"/>
      <c r="K188" s="282" t="n"/>
      <c r="L188" s="291" t="n"/>
      <c r="M188" s="292" t="n"/>
      <c r="N188" s="291" t="n"/>
      <c r="O188" s="282" t="n"/>
      <c r="P188" s="282" t="n"/>
      <c r="Q188" s="282" t="n"/>
      <c r="R188" s="284">
        <f>IF($H188="","",IF($H188&lt;TODAY(),"VENCIDO",IF($H188&lt;=TODAY()+15,"PROXIMO","FUTURO")))</f>
        <v/>
      </c>
      <c r="S188" s="285">
        <f>IF($H188="","",$H188-TODAY())</f>
        <v/>
      </c>
      <c r="T188" s="284">
        <f>IF(LISTADO!$A186="","",LISTADO!$A186)</f>
        <v/>
      </c>
      <c r="U188" s="282" t="n"/>
    </row>
    <row r="189">
      <c r="A189" s="293">
        <f>IF($B189="","",SUBTOTAL(103,$B$3:B189))</f>
        <v/>
      </c>
      <c r="B189" s="293" t="n"/>
      <c r="C189" s="293" t="n"/>
      <c r="D189" s="293" t="n"/>
      <c r="E189" s="293" t="n"/>
      <c r="F189" s="293" t="n"/>
      <c r="G189" s="294" t="n"/>
      <c r="H189" s="294" t="n"/>
      <c r="I189" s="293" t="n"/>
      <c r="J189" s="276" t="n"/>
      <c r="K189" s="276" t="n"/>
      <c r="L189" s="293" t="n"/>
      <c r="M189" s="294" t="n"/>
      <c r="N189" s="293" t="n"/>
      <c r="O189" s="276" t="n"/>
      <c r="P189" s="276" t="n"/>
      <c r="Q189" s="276" t="n"/>
      <c r="R189" s="277">
        <f>IF($H189="","",IF($H189&lt;TODAY(),"VENCIDO",IF($H189&lt;=TODAY()+15,"PROXIMO","FUTURO")))</f>
        <v/>
      </c>
      <c r="S189" s="278">
        <f>IF($H189="","",$H189-TODAY())</f>
        <v/>
      </c>
      <c r="T189" s="277">
        <f>IF(LISTADO!$A187="","",LISTADO!$A187)</f>
        <v/>
      </c>
      <c r="U189" s="276" t="n"/>
    </row>
    <row r="190">
      <c r="A190" s="291">
        <f>IF($B190="","",SUBTOTAL(103,$B$3:B190))</f>
        <v/>
      </c>
      <c r="B190" s="291" t="n"/>
      <c r="C190" s="291" t="n"/>
      <c r="D190" s="291" t="n"/>
      <c r="E190" s="291" t="n"/>
      <c r="F190" s="291" t="n"/>
      <c r="G190" s="292" t="n"/>
      <c r="H190" s="292" t="n"/>
      <c r="I190" s="291" t="n"/>
      <c r="J190" s="282" t="n"/>
      <c r="K190" s="282" t="n"/>
      <c r="L190" s="291" t="n"/>
      <c r="M190" s="292" t="n"/>
      <c r="N190" s="291" t="n"/>
      <c r="O190" s="282" t="n"/>
      <c r="P190" s="282" t="n"/>
      <c r="Q190" s="282" t="n"/>
      <c r="R190" s="284">
        <f>IF($H190="","",IF($H190&lt;TODAY(),"VENCIDO",IF($H190&lt;=TODAY()+15,"PROXIMO","FUTURO")))</f>
        <v/>
      </c>
      <c r="S190" s="285">
        <f>IF($H190="","",$H190-TODAY())</f>
        <v/>
      </c>
      <c r="T190" s="284">
        <f>IF(LISTADO!$A188="","",LISTADO!$A188)</f>
        <v/>
      </c>
      <c r="U190" s="282" t="n"/>
    </row>
    <row r="191">
      <c r="A191" s="293">
        <f>IF($B191="","",SUBTOTAL(103,$B$3:B191))</f>
        <v/>
      </c>
      <c r="B191" s="293" t="n"/>
      <c r="C191" s="293" t="n"/>
      <c r="D191" s="293" t="n"/>
      <c r="E191" s="293" t="n"/>
      <c r="F191" s="293" t="n"/>
      <c r="G191" s="294" t="n"/>
      <c r="H191" s="294" t="n"/>
      <c r="I191" s="293" t="n"/>
      <c r="J191" s="276" t="n"/>
      <c r="K191" s="276" t="n"/>
      <c r="L191" s="293" t="n"/>
      <c r="M191" s="294" t="n"/>
      <c r="N191" s="293" t="n"/>
      <c r="O191" s="276" t="n"/>
      <c r="P191" s="276" t="n"/>
      <c r="Q191" s="276" t="n"/>
      <c r="R191" s="277">
        <f>IF($H191="","",IF($H191&lt;TODAY(),"VENCIDO",IF($H191&lt;=TODAY()+15,"PROXIMO","FUTURO")))</f>
        <v/>
      </c>
      <c r="S191" s="278">
        <f>IF($H191="","",$H191-TODAY())</f>
        <v/>
      </c>
      <c r="T191" s="277">
        <f>IF(LISTADO!$A189="","",LISTADO!$A189)</f>
        <v/>
      </c>
      <c r="U191" s="276" t="n"/>
    </row>
    <row r="192">
      <c r="A192" s="291">
        <f>IF($B192="","",SUBTOTAL(103,$B$3:B192))</f>
        <v/>
      </c>
      <c r="B192" s="291" t="n"/>
      <c r="C192" s="291" t="n"/>
      <c r="D192" s="291" t="n"/>
      <c r="E192" s="291" t="n"/>
      <c r="F192" s="291" t="n"/>
      <c r="G192" s="292" t="n"/>
      <c r="H192" s="292" t="n"/>
      <c r="I192" s="291" t="n"/>
      <c r="J192" s="282" t="n"/>
      <c r="K192" s="282" t="n"/>
      <c r="L192" s="291" t="n"/>
      <c r="M192" s="292" t="n"/>
      <c r="N192" s="291" t="n"/>
      <c r="O192" s="282" t="n"/>
      <c r="P192" s="282" t="n"/>
      <c r="Q192" s="282" t="n"/>
      <c r="R192" s="284">
        <f>IF($H192="","",IF($H192&lt;TODAY(),"VENCIDO",IF($H192&lt;=TODAY()+15,"PROXIMO","FUTURO")))</f>
        <v/>
      </c>
      <c r="S192" s="285">
        <f>IF($H192="","",$H192-TODAY())</f>
        <v/>
      </c>
      <c r="T192" s="284">
        <f>IF(LISTADO!$A190="","",LISTADO!$A190)</f>
        <v/>
      </c>
      <c r="U192" s="282" t="n"/>
    </row>
    <row r="193">
      <c r="A193" s="293">
        <f>IF($B193="","",SUBTOTAL(103,$B$3:B193))</f>
        <v/>
      </c>
      <c r="B193" s="293" t="n"/>
      <c r="C193" s="293" t="n"/>
      <c r="D193" s="293" t="n"/>
      <c r="E193" s="293" t="n"/>
      <c r="F193" s="293" t="n"/>
      <c r="G193" s="294" t="n"/>
      <c r="H193" s="294" t="n"/>
      <c r="I193" s="293" t="n"/>
      <c r="J193" s="276" t="n"/>
      <c r="K193" s="276" t="n"/>
      <c r="L193" s="293" t="n"/>
      <c r="M193" s="294" t="n"/>
      <c r="N193" s="293" t="n"/>
      <c r="O193" s="276" t="n"/>
      <c r="P193" s="276" t="n"/>
      <c r="Q193" s="276" t="n"/>
      <c r="R193" s="277">
        <f>IF($H193="","",IF($H193&lt;TODAY(),"VENCIDO",IF($H193&lt;=TODAY()+15,"PROXIMO","FUTURO")))</f>
        <v/>
      </c>
      <c r="S193" s="278">
        <f>IF($H193="","",$H193-TODAY())</f>
        <v/>
      </c>
      <c r="T193" s="277">
        <f>IF(LISTADO!$A191="","",LISTADO!$A191)</f>
        <v/>
      </c>
      <c r="U193" s="276" t="n"/>
    </row>
    <row r="194">
      <c r="A194" s="291">
        <f>IF($B194="","",SUBTOTAL(103,$B$3:B194))</f>
        <v/>
      </c>
      <c r="B194" s="291" t="n"/>
      <c r="C194" s="291" t="n"/>
      <c r="D194" s="291" t="n"/>
      <c r="E194" s="291" t="n"/>
      <c r="F194" s="291" t="n"/>
      <c r="G194" s="292" t="n"/>
      <c r="H194" s="292" t="n"/>
      <c r="I194" s="291" t="n"/>
      <c r="J194" s="282" t="n"/>
      <c r="K194" s="282" t="n"/>
      <c r="L194" s="291" t="n"/>
      <c r="M194" s="292" t="n"/>
      <c r="N194" s="291" t="n"/>
      <c r="O194" s="282" t="n"/>
      <c r="P194" s="282" t="n"/>
      <c r="Q194" s="282" t="n"/>
      <c r="R194" s="284">
        <f>IF($H194="","",IF($H194&lt;TODAY(),"VENCIDO",IF($H194&lt;=TODAY()+15,"PROXIMO","FUTURO")))</f>
        <v/>
      </c>
      <c r="S194" s="285">
        <f>IF($H194="","",$H194-TODAY())</f>
        <v/>
      </c>
      <c r="T194" s="284">
        <f>IF(LISTADO!$A192="","",LISTADO!$A192)</f>
        <v/>
      </c>
      <c r="U194" s="282" t="n"/>
    </row>
    <row r="195">
      <c r="A195" s="293">
        <f>IF($B195="","",SUBTOTAL(103,$B$3:B195))</f>
        <v/>
      </c>
      <c r="B195" s="293" t="n"/>
      <c r="C195" s="293" t="n"/>
      <c r="D195" s="293" t="n"/>
      <c r="E195" s="293" t="n"/>
      <c r="F195" s="293" t="n"/>
      <c r="G195" s="294" t="n"/>
      <c r="H195" s="294" t="n"/>
      <c r="I195" s="293" t="n"/>
      <c r="J195" s="276" t="n"/>
      <c r="K195" s="276" t="n"/>
      <c r="L195" s="293" t="n"/>
      <c r="M195" s="294" t="n"/>
      <c r="N195" s="293" t="n"/>
      <c r="O195" s="276" t="n"/>
      <c r="P195" s="276" t="n"/>
      <c r="Q195" s="276" t="n"/>
      <c r="R195" s="277">
        <f>IF($H195="","",IF($H195&lt;TODAY(),"VENCIDO",IF($H195&lt;=TODAY()+15,"PROXIMO","FUTURO")))</f>
        <v/>
      </c>
      <c r="S195" s="278">
        <f>IF($H195="","",$H195-TODAY())</f>
        <v/>
      </c>
      <c r="T195" s="277">
        <f>IF(LISTADO!$A193="","",LISTADO!$A193)</f>
        <v/>
      </c>
      <c r="U195" s="276" t="n"/>
    </row>
    <row r="196">
      <c r="A196" s="291">
        <f>IF($B196="","",SUBTOTAL(103,$B$3:B196))</f>
        <v/>
      </c>
      <c r="B196" s="291" t="n"/>
      <c r="C196" s="291" t="n"/>
      <c r="D196" s="291" t="n"/>
      <c r="E196" s="291" t="n"/>
      <c r="F196" s="291" t="n"/>
      <c r="G196" s="292" t="n"/>
      <c r="H196" s="292" t="n"/>
      <c r="I196" s="291" t="n"/>
      <c r="J196" s="282" t="n"/>
      <c r="K196" s="282" t="n"/>
      <c r="L196" s="291" t="n"/>
      <c r="M196" s="292" t="n"/>
      <c r="N196" s="291" t="n"/>
      <c r="O196" s="282" t="n"/>
      <c r="P196" s="282" t="n"/>
      <c r="Q196" s="282" t="n"/>
      <c r="R196" s="284">
        <f>IF($H196="","",IF($H196&lt;TODAY(),"VENCIDO",IF($H196&lt;=TODAY()+15,"PROXIMO","FUTURO")))</f>
        <v/>
      </c>
      <c r="S196" s="285">
        <f>IF($H196="","",$H196-TODAY())</f>
        <v/>
      </c>
      <c r="T196" s="284">
        <f>IF(LISTADO!$A194="","",LISTADO!$A194)</f>
        <v/>
      </c>
      <c r="U196" s="282" t="n"/>
    </row>
    <row r="197">
      <c r="A197" s="293">
        <f>IF($B197="","",SUBTOTAL(103,$B$3:B197))</f>
        <v/>
      </c>
      <c r="B197" s="293" t="n"/>
      <c r="C197" s="293" t="n"/>
      <c r="D197" s="293" t="n"/>
      <c r="E197" s="293" t="n"/>
      <c r="F197" s="293" t="n"/>
      <c r="G197" s="294" t="n"/>
      <c r="H197" s="294" t="n"/>
      <c r="I197" s="293" t="n"/>
      <c r="J197" s="276" t="n"/>
      <c r="K197" s="276" t="n"/>
      <c r="L197" s="293" t="n"/>
      <c r="M197" s="294" t="n"/>
      <c r="N197" s="293" t="n"/>
      <c r="O197" s="276" t="n"/>
      <c r="P197" s="276" t="n"/>
      <c r="Q197" s="276" t="n"/>
      <c r="R197" s="277">
        <f>IF($H197="","",IF($H197&lt;TODAY(),"VENCIDO",IF($H197&lt;=TODAY()+15,"PROXIMO","FUTURO")))</f>
        <v/>
      </c>
      <c r="S197" s="278">
        <f>IF($H197="","",$H197-TODAY())</f>
        <v/>
      </c>
      <c r="T197" s="277">
        <f>IF(LISTADO!$A195="","",LISTADO!$A195)</f>
        <v/>
      </c>
      <c r="U197" s="276" t="n"/>
    </row>
    <row r="198">
      <c r="A198" s="291">
        <f>IF($B198="","",SUBTOTAL(103,$B$3:B198))</f>
        <v/>
      </c>
      <c r="B198" s="291" t="n"/>
      <c r="C198" s="291" t="n"/>
      <c r="D198" s="291" t="n"/>
      <c r="E198" s="291" t="n"/>
      <c r="F198" s="291" t="n"/>
      <c r="G198" s="292" t="n"/>
      <c r="H198" s="292" t="n"/>
      <c r="I198" s="291" t="n"/>
      <c r="J198" s="282" t="n"/>
      <c r="K198" s="282" t="n"/>
      <c r="L198" s="291" t="n"/>
      <c r="M198" s="292" t="n"/>
      <c r="N198" s="291" t="n"/>
      <c r="O198" s="282" t="n"/>
      <c r="P198" s="282" t="n"/>
      <c r="Q198" s="282" t="n"/>
      <c r="R198" s="284">
        <f>IF($H198="","",IF($H198&lt;TODAY(),"VENCIDO",IF($H198&lt;=TODAY()+15,"PROXIMO","FUTURO")))</f>
        <v/>
      </c>
      <c r="S198" s="285">
        <f>IF($H198="","",$H198-TODAY())</f>
        <v/>
      </c>
      <c r="T198" s="284">
        <f>IF(LISTADO!$A196="","",LISTADO!$A196)</f>
        <v/>
      </c>
      <c r="U198" s="282" t="n"/>
    </row>
    <row r="199">
      <c r="A199" s="293">
        <f>IF($B199="","",SUBTOTAL(103,$B$3:B199))</f>
        <v/>
      </c>
      <c r="B199" s="293" t="n"/>
      <c r="C199" s="293" t="n"/>
      <c r="D199" s="293" t="n"/>
      <c r="E199" s="293" t="n"/>
      <c r="F199" s="293" t="n"/>
      <c r="G199" s="294" t="n"/>
      <c r="H199" s="294" t="n"/>
      <c r="I199" s="293" t="n"/>
      <c r="J199" s="276" t="n"/>
      <c r="K199" s="276" t="n"/>
      <c r="L199" s="293" t="n"/>
      <c r="M199" s="294" t="n"/>
      <c r="N199" s="293" t="n"/>
      <c r="O199" s="276" t="n"/>
      <c r="P199" s="276" t="n"/>
      <c r="Q199" s="276" t="n"/>
      <c r="R199" s="277">
        <f>IF($H199="","",IF($H199&lt;TODAY(),"VENCIDO",IF($H199&lt;=TODAY()+15,"PROXIMO","FUTURO")))</f>
        <v/>
      </c>
      <c r="S199" s="278">
        <f>IF($H199="","",$H199-TODAY())</f>
        <v/>
      </c>
      <c r="T199" s="277">
        <f>IF(LISTADO!$A197="","",LISTADO!$A197)</f>
        <v/>
      </c>
      <c r="U199" s="276" t="n"/>
    </row>
    <row r="200">
      <c r="A200" s="291">
        <f>IF($B200="","",SUBTOTAL(103,$B$3:B200))</f>
        <v/>
      </c>
      <c r="B200" s="291" t="n"/>
      <c r="C200" s="291" t="n"/>
      <c r="D200" s="291" t="n"/>
      <c r="E200" s="291" t="n"/>
      <c r="F200" s="291" t="n"/>
      <c r="G200" s="292" t="n"/>
      <c r="H200" s="292" t="n"/>
      <c r="I200" s="291" t="n"/>
      <c r="J200" s="282" t="n"/>
      <c r="K200" s="282" t="n"/>
      <c r="L200" s="291" t="n"/>
      <c r="M200" s="292" t="n"/>
      <c r="N200" s="291" t="n"/>
      <c r="O200" s="282" t="n"/>
      <c r="P200" s="282" t="n"/>
      <c r="Q200" s="282" t="n"/>
      <c r="R200" s="284">
        <f>IF($H200="","",IF($H200&lt;TODAY(),"VENCIDO",IF($H200&lt;=TODAY()+15,"PROXIMO","FUTURO")))</f>
        <v/>
      </c>
      <c r="S200" s="285">
        <f>IF($H200="","",$H200-TODAY())</f>
        <v/>
      </c>
      <c r="T200" s="284">
        <f>IF(LISTADO!$A198="","",LISTADO!$A198)</f>
        <v/>
      </c>
      <c r="U200" s="282" t="n"/>
    </row>
    <row r="201">
      <c r="A201" s="293">
        <f>IF($B201="","",SUBTOTAL(103,$B$3:B201))</f>
        <v/>
      </c>
      <c r="B201" s="293" t="n"/>
      <c r="C201" s="293" t="n"/>
      <c r="D201" s="293" t="n"/>
      <c r="E201" s="293" t="n"/>
      <c r="F201" s="293" t="n"/>
      <c r="G201" s="294" t="n"/>
      <c r="H201" s="294" t="n"/>
      <c r="I201" s="293" t="n"/>
      <c r="J201" s="276" t="n"/>
      <c r="K201" s="276" t="n"/>
      <c r="L201" s="293" t="n"/>
      <c r="M201" s="294" t="n"/>
      <c r="N201" s="293" t="n"/>
      <c r="O201" s="276" t="n"/>
      <c r="P201" s="276" t="n"/>
      <c r="Q201" s="276" t="n"/>
      <c r="R201" s="277">
        <f>IF($H201="","",IF($H201&lt;TODAY(),"VENCIDO",IF($H201&lt;=TODAY()+15,"PROXIMO","FUTURO")))</f>
        <v/>
      </c>
      <c r="S201" s="278">
        <f>IF($H201="","",$H201-TODAY())</f>
        <v/>
      </c>
      <c r="T201" s="277">
        <f>IF(LISTADO!$A199="","",LISTADO!$A199)</f>
        <v/>
      </c>
      <c r="U201" s="276" t="n"/>
    </row>
    <row r="202">
      <c r="A202" s="291">
        <f>IF($B202="","",SUBTOTAL(103,$B$3:B202))</f>
        <v/>
      </c>
      <c r="B202" s="291" t="n"/>
      <c r="C202" s="291" t="n"/>
      <c r="D202" s="291" t="n"/>
      <c r="E202" s="291" t="n"/>
      <c r="F202" s="291" t="n"/>
      <c r="G202" s="292" t="n"/>
      <c r="H202" s="292" t="n"/>
      <c r="I202" s="291" t="n"/>
      <c r="J202" s="282" t="n"/>
      <c r="K202" s="282" t="n"/>
      <c r="L202" s="291" t="n"/>
      <c r="M202" s="292" t="n"/>
      <c r="N202" s="291" t="n"/>
      <c r="O202" s="282" t="n"/>
      <c r="P202" s="282" t="n"/>
      <c r="Q202" s="282" t="n"/>
      <c r="R202" s="284">
        <f>IF($H202="","",IF($H202&lt;TODAY(),"VENCIDO",IF($H202&lt;=TODAY()+15,"PROXIMO","FUTURO")))</f>
        <v/>
      </c>
      <c r="S202" s="285">
        <f>IF($H202="","",$H202-TODAY())</f>
        <v/>
      </c>
      <c r="T202" s="284">
        <f>IF(LISTADO!$A200="","",LISTADO!$A200)</f>
        <v/>
      </c>
      <c r="U202" s="282" t="n"/>
    </row>
    <row r="203">
      <c r="A203" s="293">
        <f>IF($B203="","",SUBTOTAL(103,$B$3:B203))</f>
        <v/>
      </c>
      <c r="B203" s="293" t="n"/>
      <c r="C203" s="293" t="n"/>
      <c r="D203" s="293" t="n"/>
      <c r="E203" s="293" t="n"/>
      <c r="F203" s="293" t="n"/>
      <c r="G203" s="294" t="n"/>
      <c r="H203" s="294" t="n"/>
      <c r="I203" s="293" t="n"/>
      <c r="J203" s="276" t="n"/>
      <c r="K203" s="276" t="n"/>
      <c r="L203" s="293" t="n"/>
      <c r="M203" s="294" t="n"/>
      <c r="N203" s="293" t="n"/>
      <c r="O203" s="276" t="n"/>
      <c r="P203" s="276" t="n"/>
      <c r="Q203" s="276" t="n"/>
      <c r="R203" s="277">
        <f>IF($H203="","",IF($H203&lt;TODAY(),"VENCIDO",IF($H203&lt;=TODAY()+15,"PROXIMO","FUTURO")))</f>
        <v/>
      </c>
      <c r="S203" s="278">
        <f>IF($H203="","",$H203-TODAY())</f>
        <v/>
      </c>
      <c r="T203" s="277">
        <f>IF(LISTADO!$A201="","",LISTADO!$A201)</f>
        <v/>
      </c>
      <c r="U203" s="276" t="n"/>
    </row>
    <row r="204">
      <c r="A204" s="291">
        <f>IF($B204="","",SUBTOTAL(103,$B$3:B204))</f>
        <v/>
      </c>
      <c r="B204" s="291" t="n"/>
      <c r="C204" s="291" t="n"/>
      <c r="D204" s="291" t="n"/>
      <c r="E204" s="291" t="n"/>
      <c r="F204" s="291" t="n"/>
      <c r="G204" s="292" t="n"/>
      <c r="H204" s="292" t="n"/>
      <c r="I204" s="291" t="n"/>
      <c r="J204" s="282" t="n"/>
      <c r="K204" s="282" t="n"/>
      <c r="L204" s="291" t="n"/>
      <c r="M204" s="292" t="n"/>
      <c r="N204" s="291" t="n"/>
      <c r="O204" s="282" t="n"/>
      <c r="P204" s="282" t="n"/>
      <c r="Q204" s="282" t="n"/>
      <c r="R204" s="284">
        <f>IF($H204="","",IF($H204&lt;TODAY(),"VENCIDO",IF($H204&lt;=TODAY()+15,"PROXIMO","FUTURO")))</f>
        <v/>
      </c>
      <c r="S204" s="285">
        <f>IF($H204="","",$H204-TODAY())</f>
        <v/>
      </c>
      <c r="T204" s="284">
        <f>IF(LISTADO!$A202="","",LISTADO!$A202)</f>
        <v/>
      </c>
      <c r="U204" s="282" t="n"/>
    </row>
    <row r="205">
      <c r="A205" s="293">
        <f>IF($B205="","",SUBTOTAL(103,$B$3:B205))</f>
        <v/>
      </c>
      <c r="B205" s="293" t="n"/>
      <c r="C205" s="293" t="n"/>
      <c r="D205" s="293" t="n"/>
      <c r="E205" s="293" t="n"/>
      <c r="F205" s="293" t="n"/>
      <c r="G205" s="294" t="n"/>
      <c r="H205" s="294" t="n"/>
      <c r="I205" s="293" t="n"/>
      <c r="J205" s="276" t="n"/>
      <c r="K205" s="276" t="n"/>
      <c r="L205" s="293" t="n"/>
      <c r="M205" s="294" t="n"/>
      <c r="N205" s="293" t="n"/>
      <c r="O205" s="276" t="n"/>
      <c r="P205" s="276" t="n"/>
      <c r="Q205" s="276" t="n"/>
      <c r="R205" s="277">
        <f>IF($H205="","",IF($H205&lt;TODAY(),"VENCIDO",IF($H205&lt;=TODAY()+15,"PROXIMO","FUTURO")))</f>
        <v/>
      </c>
      <c r="S205" s="278">
        <f>IF($H205="","",$H205-TODAY())</f>
        <v/>
      </c>
      <c r="T205" s="277">
        <f>IF(LISTADO!$A203="","",LISTADO!$A203)</f>
        <v/>
      </c>
      <c r="U205" s="276" t="n"/>
    </row>
    <row r="206">
      <c r="A206" s="291">
        <f>IF($B206="","",SUBTOTAL(103,$B$3:B206))</f>
        <v/>
      </c>
      <c r="B206" s="291" t="n"/>
      <c r="C206" s="291" t="n"/>
      <c r="D206" s="291" t="n"/>
      <c r="E206" s="291" t="n"/>
      <c r="F206" s="291" t="n"/>
      <c r="G206" s="292" t="n"/>
      <c r="H206" s="292" t="n"/>
      <c r="I206" s="291" t="n"/>
      <c r="J206" s="282" t="n"/>
      <c r="K206" s="282" t="n"/>
      <c r="L206" s="291" t="n"/>
      <c r="M206" s="292" t="n"/>
      <c r="N206" s="291" t="n"/>
      <c r="O206" s="282" t="n"/>
      <c r="P206" s="282" t="n"/>
      <c r="Q206" s="282" t="n"/>
      <c r="R206" s="284">
        <f>IF($H206="","",IF($H206&lt;TODAY(),"VENCIDO",IF($H206&lt;=TODAY()+15,"PROXIMO","FUTURO")))</f>
        <v/>
      </c>
      <c r="S206" s="285">
        <f>IF($H206="","",$H206-TODAY())</f>
        <v/>
      </c>
      <c r="T206" s="284">
        <f>IF(LISTADO!$A204="","",LISTADO!$A204)</f>
        <v/>
      </c>
      <c r="U206" s="282" t="n"/>
    </row>
    <row r="207">
      <c r="A207" s="293">
        <f>IF($B207="","",SUBTOTAL(103,$B$3:B207))</f>
        <v/>
      </c>
      <c r="B207" s="293" t="n"/>
      <c r="C207" s="293" t="n"/>
      <c r="D207" s="293" t="n"/>
      <c r="E207" s="293" t="n"/>
      <c r="F207" s="293" t="n"/>
      <c r="G207" s="294" t="n"/>
      <c r="H207" s="294" t="n"/>
      <c r="I207" s="293" t="n"/>
      <c r="J207" s="276" t="n"/>
      <c r="K207" s="276" t="n"/>
      <c r="L207" s="293" t="n"/>
      <c r="M207" s="294" t="n"/>
      <c r="N207" s="293" t="n"/>
      <c r="O207" s="276" t="n"/>
      <c r="P207" s="276" t="n"/>
      <c r="Q207" s="276" t="n"/>
      <c r="R207" s="277">
        <f>IF($H207="","",IF($H207&lt;TODAY(),"VENCIDO",IF($H207&lt;=TODAY()+15,"PROXIMO","FUTURO")))</f>
        <v/>
      </c>
      <c r="S207" s="278">
        <f>IF($H207="","",$H207-TODAY())</f>
        <v/>
      </c>
      <c r="T207" s="277">
        <f>IF(LISTADO!$A205="","",LISTADO!$A205)</f>
        <v/>
      </c>
      <c r="U207" s="276" t="n"/>
    </row>
    <row r="208">
      <c r="A208" s="291">
        <f>IF($B208="","",SUBTOTAL(103,$B$3:B208))</f>
        <v/>
      </c>
      <c r="B208" s="291" t="n"/>
      <c r="C208" s="291" t="n"/>
      <c r="D208" s="291" t="n"/>
      <c r="E208" s="291" t="n"/>
      <c r="F208" s="291" t="n"/>
      <c r="G208" s="292" t="n"/>
      <c r="H208" s="292" t="n"/>
      <c r="I208" s="291" t="n"/>
      <c r="J208" s="282" t="n"/>
      <c r="K208" s="282" t="n"/>
      <c r="L208" s="291" t="n"/>
      <c r="M208" s="292" t="n"/>
      <c r="N208" s="291" t="n"/>
      <c r="O208" s="282" t="n"/>
      <c r="P208" s="282" t="n"/>
      <c r="Q208" s="282" t="n"/>
      <c r="R208" s="284">
        <f>IF($H208="","",IF($H208&lt;TODAY(),"VENCIDO",IF($H208&lt;=TODAY()+15,"PROXIMO","FUTURO")))</f>
        <v/>
      </c>
      <c r="S208" s="285">
        <f>IF($H208="","",$H208-TODAY())</f>
        <v/>
      </c>
      <c r="T208" s="284">
        <f>IF(LISTADO!$A206="","",LISTADO!$A206)</f>
        <v/>
      </c>
      <c r="U208" s="282" t="n"/>
    </row>
    <row r="209">
      <c r="A209" s="293">
        <f>IF($B209="","",SUBTOTAL(103,$B$3:B209))</f>
        <v/>
      </c>
      <c r="B209" s="293" t="n"/>
      <c r="C209" s="293" t="n"/>
      <c r="D209" s="293" t="n"/>
      <c r="E209" s="293" t="n"/>
      <c r="F209" s="293" t="n"/>
      <c r="G209" s="294" t="n"/>
      <c r="H209" s="294" t="n"/>
      <c r="I209" s="293" t="n"/>
      <c r="J209" s="276" t="n"/>
      <c r="K209" s="276" t="n"/>
      <c r="L209" s="293" t="n"/>
      <c r="M209" s="294" t="n"/>
      <c r="N209" s="293" t="n"/>
      <c r="O209" s="276" t="n"/>
      <c r="P209" s="276" t="n"/>
      <c r="Q209" s="276" t="n"/>
      <c r="R209" s="277">
        <f>IF($H209="","",IF($H209&lt;TODAY(),"VENCIDO",IF($H209&lt;=TODAY()+15,"PROXIMO","FUTURO")))</f>
        <v/>
      </c>
      <c r="S209" s="278">
        <f>IF($H209="","",$H209-TODAY())</f>
        <v/>
      </c>
      <c r="T209" s="277">
        <f>IF(LISTADO!$A207="","",LISTADO!$A207)</f>
        <v/>
      </c>
      <c r="U209" s="276" t="n"/>
    </row>
    <row r="210">
      <c r="A210" s="291">
        <f>IF($B210="","",SUBTOTAL(103,$B$3:B210))</f>
        <v/>
      </c>
      <c r="B210" s="291" t="n"/>
      <c r="C210" s="291" t="n"/>
      <c r="D210" s="291" t="n"/>
      <c r="E210" s="291" t="n"/>
      <c r="F210" s="291" t="n"/>
      <c r="G210" s="292" t="n"/>
      <c r="H210" s="292" t="n"/>
      <c r="I210" s="291" t="n"/>
      <c r="J210" s="282" t="n"/>
      <c r="K210" s="282" t="n"/>
      <c r="L210" s="291" t="n"/>
      <c r="M210" s="292" t="n"/>
      <c r="N210" s="291" t="n"/>
      <c r="O210" s="282" t="n"/>
      <c r="P210" s="282" t="n"/>
      <c r="Q210" s="282" t="n"/>
      <c r="R210" s="284">
        <f>IF($H210="","",IF($H210&lt;TODAY(),"VENCIDO",IF($H210&lt;=TODAY()+15,"PROXIMO","FUTURO")))</f>
        <v/>
      </c>
      <c r="S210" s="285">
        <f>IF($H210="","",$H210-TODAY())</f>
        <v/>
      </c>
      <c r="T210" s="284">
        <f>IF(LISTADO!$A208="","",LISTADO!$A208)</f>
        <v/>
      </c>
      <c r="U210" s="282" t="n"/>
    </row>
    <row r="211">
      <c r="A211" s="293">
        <f>IF($B211="","",SUBTOTAL(103,$B$3:B211))</f>
        <v/>
      </c>
      <c r="B211" s="293" t="n"/>
      <c r="C211" s="293" t="n"/>
      <c r="D211" s="293" t="n"/>
      <c r="E211" s="293" t="n"/>
      <c r="F211" s="293" t="n"/>
      <c r="G211" s="294" t="n"/>
      <c r="H211" s="294" t="n"/>
      <c r="I211" s="293" t="n"/>
      <c r="J211" s="276" t="n"/>
      <c r="K211" s="276" t="n"/>
      <c r="L211" s="293" t="n"/>
      <c r="M211" s="294" t="n"/>
      <c r="N211" s="293" t="n"/>
      <c r="O211" s="276" t="n"/>
      <c r="P211" s="276" t="n"/>
      <c r="Q211" s="276" t="n"/>
      <c r="R211" s="277">
        <f>IF($H211="","",IF($H211&lt;TODAY(),"VENCIDO",IF($H211&lt;=TODAY()+15,"PROXIMO","FUTURO")))</f>
        <v/>
      </c>
      <c r="S211" s="278">
        <f>IF($H211="","",$H211-TODAY())</f>
        <v/>
      </c>
      <c r="T211" s="277">
        <f>IF(LISTADO!$A209="","",LISTADO!$A209)</f>
        <v/>
      </c>
      <c r="U211" s="276" t="n"/>
    </row>
    <row r="212">
      <c r="A212" s="291">
        <f>IF($B212="","",SUBTOTAL(103,$B$3:B212))</f>
        <v/>
      </c>
      <c r="B212" s="291" t="n"/>
      <c r="C212" s="291" t="n"/>
      <c r="D212" s="291" t="n"/>
      <c r="E212" s="291" t="n"/>
      <c r="F212" s="291" t="n"/>
      <c r="G212" s="292" t="n"/>
      <c r="H212" s="292" t="n"/>
      <c r="I212" s="291" t="n"/>
      <c r="J212" s="282" t="n"/>
      <c r="K212" s="282" t="n"/>
      <c r="L212" s="291" t="n"/>
      <c r="M212" s="292" t="n"/>
      <c r="N212" s="291" t="n"/>
      <c r="O212" s="282" t="n"/>
      <c r="P212" s="282" t="n"/>
      <c r="Q212" s="282" t="n"/>
      <c r="R212" s="284">
        <f>IF($H212="","",IF($H212&lt;TODAY(),"VENCIDO",IF($H212&lt;=TODAY()+15,"PROXIMO","FUTURO")))</f>
        <v/>
      </c>
      <c r="S212" s="285">
        <f>IF($H212="","",$H212-TODAY())</f>
        <v/>
      </c>
      <c r="T212" s="284">
        <f>IF(LISTADO!$A210="","",LISTADO!$A210)</f>
        <v/>
      </c>
      <c r="U212" s="282" t="n"/>
    </row>
    <row r="213">
      <c r="A213" s="293">
        <f>IF($B213="","",SUBTOTAL(103,$B$3:B213))</f>
        <v/>
      </c>
      <c r="B213" s="293" t="n"/>
      <c r="C213" s="293" t="n"/>
      <c r="D213" s="293" t="n"/>
      <c r="E213" s="293" t="n"/>
      <c r="F213" s="293" t="n"/>
      <c r="G213" s="294" t="n"/>
      <c r="H213" s="294" t="n"/>
      <c r="I213" s="293" t="n"/>
      <c r="J213" s="276" t="n"/>
      <c r="K213" s="276" t="n"/>
      <c r="L213" s="293" t="n"/>
      <c r="M213" s="294" t="n"/>
      <c r="N213" s="293" t="n"/>
      <c r="O213" s="276" t="n"/>
      <c r="P213" s="276" t="n"/>
      <c r="Q213" s="276" t="n"/>
      <c r="R213" s="277">
        <f>IF($H213="","",IF($H213&lt;TODAY(),"VENCIDO",IF($H213&lt;=TODAY()+15,"PROXIMO","FUTURO")))</f>
        <v/>
      </c>
      <c r="S213" s="278">
        <f>IF($H213="","",$H213-TODAY())</f>
        <v/>
      </c>
      <c r="T213" s="277">
        <f>IF(LISTADO!$A211="","",LISTADO!$A211)</f>
        <v/>
      </c>
      <c r="U213" s="276" t="n"/>
    </row>
    <row r="214">
      <c r="A214" s="291">
        <f>IF($B214="","",SUBTOTAL(103,$B$3:B214))</f>
        <v/>
      </c>
      <c r="B214" s="291" t="n"/>
      <c r="C214" s="291" t="n"/>
      <c r="D214" s="291" t="n"/>
      <c r="E214" s="291" t="n"/>
      <c r="F214" s="291" t="n"/>
      <c r="G214" s="292" t="n"/>
      <c r="H214" s="292" t="n"/>
      <c r="I214" s="291" t="n"/>
      <c r="J214" s="282" t="n"/>
      <c r="K214" s="282" t="n"/>
      <c r="L214" s="291" t="n"/>
      <c r="M214" s="292" t="n"/>
      <c r="N214" s="291" t="n"/>
      <c r="O214" s="282" t="n"/>
      <c r="P214" s="282" t="n"/>
      <c r="Q214" s="282" t="n"/>
      <c r="R214" s="284">
        <f>IF($H214="","",IF($H214&lt;TODAY(),"VENCIDO",IF($H214&lt;=TODAY()+15,"PROXIMO","FUTURO")))</f>
        <v/>
      </c>
      <c r="S214" s="285">
        <f>IF($H214="","",$H214-TODAY())</f>
        <v/>
      </c>
      <c r="T214" s="284">
        <f>IF(LISTADO!$A212="","",LISTADO!$A212)</f>
        <v/>
      </c>
      <c r="U214" s="282" t="n"/>
    </row>
    <row r="215">
      <c r="A215" s="293">
        <f>IF($B215="","",SUBTOTAL(103,$B$3:B215))</f>
        <v/>
      </c>
      <c r="B215" s="293" t="n"/>
      <c r="C215" s="293" t="n"/>
      <c r="D215" s="293" t="n"/>
      <c r="E215" s="293" t="n"/>
      <c r="F215" s="293" t="n"/>
      <c r="G215" s="294" t="n"/>
      <c r="H215" s="294" t="n"/>
      <c r="I215" s="293" t="n"/>
      <c r="J215" s="276" t="n"/>
      <c r="K215" s="276" t="n"/>
      <c r="L215" s="293" t="n"/>
      <c r="M215" s="294" t="n"/>
      <c r="N215" s="293" t="n"/>
      <c r="O215" s="276" t="n"/>
      <c r="P215" s="276" t="n"/>
      <c r="Q215" s="276" t="n"/>
      <c r="R215" s="277">
        <f>IF($H215="","",IF($H215&lt;TODAY(),"VENCIDO",IF($H215&lt;=TODAY()+15,"PROXIMO","FUTURO")))</f>
        <v/>
      </c>
      <c r="S215" s="278">
        <f>IF($H215="","",$H215-TODAY())</f>
        <v/>
      </c>
      <c r="T215" s="277">
        <f>IF(LISTADO!$A213="","",LISTADO!$A213)</f>
        <v/>
      </c>
      <c r="U215" s="276" t="n"/>
    </row>
    <row r="216">
      <c r="A216" s="291">
        <f>IF($B216="","",SUBTOTAL(103,$B$3:B216))</f>
        <v/>
      </c>
      <c r="B216" s="291" t="n"/>
      <c r="C216" s="291" t="n"/>
      <c r="D216" s="291" t="n"/>
      <c r="E216" s="291" t="n"/>
      <c r="F216" s="291" t="n"/>
      <c r="G216" s="292" t="n"/>
      <c r="H216" s="292" t="n"/>
      <c r="I216" s="291" t="n"/>
      <c r="J216" s="282" t="n"/>
      <c r="K216" s="282" t="n"/>
      <c r="L216" s="291" t="n"/>
      <c r="M216" s="292" t="n"/>
      <c r="N216" s="291" t="n"/>
      <c r="O216" s="282" t="n"/>
      <c r="P216" s="282" t="n"/>
      <c r="Q216" s="282" t="n"/>
      <c r="R216" s="284">
        <f>IF($H216="","",IF($H216&lt;TODAY(),"VENCIDO",IF($H216&lt;=TODAY()+15,"PROXIMO","FUTURO")))</f>
        <v/>
      </c>
      <c r="S216" s="285">
        <f>IF($H216="","",$H216-TODAY())</f>
        <v/>
      </c>
      <c r="T216" s="284">
        <f>IF(LISTADO!$A214="","",LISTADO!$A214)</f>
        <v/>
      </c>
      <c r="U216" s="282" t="n"/>
    </row>
    <row r="217">
      <c r="A217" s="293">
        <f>IF($B217="","",SUBTOTAL(103,$B$3:B217))</f>
        <v/>
      </c>
      <c r="B217" s="293" t="n"/>
      <c r="C217" s="293" t="n"/>
      <c r="D217" s="293" t="n"/>
      <c r="E217" s="293" t="n"/>
      <c r="F217" s="293" t="n"/>
      <c r="G217" s="294" t="n"/>
      <c r="H217" s="294" t="n"/>
      <c r="I217" s="293" t="n"/>
      <c r="J217" s="276" t="n"/>
      <c r="K217" s="276" t="n"/>
      <c r="L217" s="293" t="n"/>
      <c r="M217" s="294" t="n"/>
      <c r="N217" s="293" t="n"/>
      <c r="O217" s="276" t="n"/>
      <c r="P217" s="276" t="n"/>
      <c r="Q217" s="276" t="n"/>
      <c r="R217" s="277">
        <f>IF($H217="","",IF($H217&lt;TODAY(),"VENCIDO",IF($H217&lt;=TODAY()+15,"PROXIMO","FUTURO")))</f>
        <v/>
      </c>
      <c r="S217" s="278">
        <f>IF($H217="","",$H217-TODAY())</f>
        <v/>
      </c>
      <c r="T217" s="277">
        <f>IF(LISTADO!$A215="","",LISTADO!$A215)</f>
        <v/>
      </c>
      <c r="U217" s="276" t="n"/>
    </row>
    <row r="218">
      <c r="A218" s="291">
        <f>IF($B218="","",SUBTOTAL(103,$B$3:B218))</f>
        <v/>
      </c>
      <c r="B218" s="291" t="n"/>
      <c r="C218" s="291" t="n"/>
      <c r="D218" s="291" t="n"/>
      <c r="E218" s="291" t="n"/>
      <c r="F218" s="291" t="n"/>
      <c r="G218" s="292" t="n"/>
      <c r="H218" s="292" t="n"/>
      <c r="I218" s="291" t="n"/>
      <c r="J218" s="282" t="n"/>
      <c r="K218" s="282" t="n"/>
      <c r="L218" s="291" t="n"/>
      <c r="M218" s="292" t="n"/>
      <c r="N218" s="291" t="n"/>
      <c r="O218" s="282" t="n"/>
      <c r="P218" s="282" t="n"/>
      <c r="Q218" s="282" t="n"/>
      <c r="R218" s="284">
        <f>IF($H218="","",IF($H218&lt;TODAY(),"VENCIDO",IF($H218&lt;=TODAY()+15,"PROXIMO","FUTURO")))</f>
        <v/>
      </c>
      <c r="S218" s="285">
        <f>IF($H218="","",$H218-TODAY())</f>
        <v/>
      </c>
      <c r="T218" s="284">
        <f>IF(LISTADO!$A216="","",LISTADO!$A216)</f>
        <v/>
      </c>
      <c r="U218" s="282" t="n"/>
    </row>
    <row r="219">
      <c r="A219" s="293">
        <f>IF($B219="","",SUBTOTAL(103,$B$3:B219))</f>
        <v/>
      </c>
      <c r="B219" s="293" t="n"/>
      <c r="C219" s="293" t="n"/>
      <c r="D219" s="293" t="n"/>
      <c r="E219" s="293" t="n"/>
      <c r="F219" s="293" t="n"/>
      <c r="G219" s="294" t="n"/>
      <c r="H219" s="294" t="n"/>
      <c r="I219" s="293" t="n"/>
      <c r="J219" s="276" t="n"/>
      <c r="K219" s="276" t="n"/>
      <c r="L219" s="293" t="n"/>
      <c r="M219" s="294" t="n"/>
      <c r="N219" s="293" t="n"/>
      <c r="O219" s="276" t="n"/>
      <c r="P219" s="276" t="n"/>
      <c r="Q219" s="276" t="n"/>
      <c r="R219" s="277">
        <f>IF($H219="","",IF($H219&lt;TODAY(),"VENCIDO",IF($H219&lt;=TODAY()+15,"PROXIMO","FUTURO")))</f>
        <v/>
      </c>
      <c r="S219" s="278">
        <f>IF($H219="","",$H219-TODAY())</f>
        <v/>
      </c>
      <c r="T219" s="277">
        <f>IF(LISTADO!$A217="","",LISTADO!$A217)</f>
        <v/>
      </c>
      <c r="U219" s="276" t="n"/>
    </row>
    <row r="220">
      <c r="A220" s="291">
        <f>IF($B220="","",SUBTOTAL(103,$B$3:B220))</f>
        <v/>
      </c>
      <c r="B220" s="291" t="n"/>
      <c r="C220" s="291" t="n"/>
      <c r="D220" s="291" t="n"/>
      <c r="E220" s="291" t="n"/>
      <c r="F220" s="291" t="n"/>
      <c r="G220" s="292" t="n"/>
      <c r="H220" s="292" t="n"/>
      <c r="I220" s="291" t="n"/>
      <c r="J220" s="282" t="n"/>
      <c r="K220" s="282" t="n"/>
      <c r="L220" s="291" t="n"/>
      <c r="M220" s="292" t="n"/>
      <c r="N220" s="291" t="n"/>
      <c r="O220" s="282" t="n"/>
      <c r="P220" s="282" t="n"/>
      <c r="Q220" s="282" t="n"/>
      <c r="R220" s="284">
        <f>IF($H220="","",IF($H220&lt;TODAY(),"VENCIDO",IF($H220&lt;=TODAY()+15,"PROXIMO","FUTURO")))</f>
        <v/>
      </c>
      <c r="S220" s="285">
        <f>IF($H220="","",$H220-TODAY())</f>
        <v/>
      </c>
      <c r="T220" s="284">
        <f>IF(LISTADO!$A218="","",LISTADO!$A218)</f>
        <v/>
      </c>
      <c r="U220" s="282" t="n"/>
    </row>
    <row r="221">
      <c r="A221" s="293">
        <f>IF($B221="","",SUBTOTAL(103,$B$3:B221))</f>
        <v/>
      </c>
      <c r="B221" s="293" t="n"/>
      <c r="C221" s="293" t="n"/>
      <c r="D221" s="293" t="n"/>
      <c r="E221" s="293" t="n"/>
      <c r="F221" s="293" t="n"/>
      <c r="G221" s="294" t="n"/>
      <c r="H221" s="294" t="n"/>
      <c r="I221" s="293" t="n"/>
      <c r="J221" s="276" t="n"/>
      <c r="K221" s="276" t="n"/>
      <c r="L221" s="293" t="n"/>
      <c r="M221" s="294" t="n"/>
      <c r="N221" s="293" t="n"/>
      <c r="O221" s="276" t="n"/>
      <c r="P221" s="276" t="n"/>
      <c r="Q221" s="276" t="n"/>
      <c r="R221" s="277">
        <f>IF($H221="","",IF($H221&lt;TODAY(),"VENCIDO",IF($H221&lt;=TODAY()+15,"PROXIMO","FUTURO")))</f>
        <v/>
      </c>
      <c r="S221" s="278">
        <f>IF($H221="","",$H221-TODAY())</f>
        <v/>
      </c>
      <c r="T221" s="277">
        <f>IF(LISTADO!$A219="","",LISTADO!$A219)</f>
        <v/>
      </c>
      <c r="U221" s="276" t="n"/>
    </row>
    <row r="222">
      <c r="A222" s="291">
        <f>IF($B222="","",SUBTOTAL(103,$B$3:B222))</f>
        <v/>
      </c>
      <c r="B222" s="291" t="n"/>
      <c r="C222" s="291" t="n"/>
      <c r="D222" s="291" t="n"/>
      <c r="E222" s="291" t="n"/>
      <c r="F222" s="291" t="n"/>
      <c r="G222" s="292" t="n"/>
      <c r="H222" s="292" t="n"/>
      <c r="I222" s="291" t="n"/>
      <c r="J222" s="282" t="n"/>
      <c r="K222" s="282" t="n"/>
      <c r="L222" s="291" t="n"/>
      <c r="M222" s="292" t="n"/>
      <c r="N222" s="291" t="n"/>
      <c r="O222" s="282" t="n"/>
      <c r="P222" s="282" t="n"/>
      <c r="Q222" s="282" t="n"/>
      <c r="R222" s="284">
        <f>IF($H222="","",IF($H222&lt;TODAY(),"VENCIDO",IF($H222&lt;=TODAY()+15,"PROXIMO","FUTURO")))</f>
        <v/>
      </c>
      <c r="S222" s="285">
        <f>IF($H222="","",$H222-TODAY())</f>
        <v/>
      </c>
      <c r="T222" s="284">
        <f>IF(LISTADO!$A220="","",LISTADO!$A220)</f>
        <v/>
      </c>
      <c r="U222" s="282" t="n"/>
    </row>
    <row r="223">
      <c r="A223" s="293">
        <f>IF($B223="","",SUBTOTAL(103,$B$3:B223))</f>
        <v/>
      </c>
      <c r="B223" s="293" t="n"/>
      <c r="C223" s="293" t="n"/>
      <c r="D223" s="293" t="n"/>
      <c r="E223" s="293" t="n"/>
      <c r="F223" s="293" t="n"/>
      <c r="G223" s="294" t="n"/>
      <c r="H223" s="294" t="n"/>
      <c r="I223" s="293" t="n"/>
      <c r="J223" s="276" t="n"/>
      <c r="K223" s="276" t="n"/>
      <c r="L223" s="293" t="n"/>
      <c r="M223" s="294" t="n"/>
      <c r="N223" s="293" t="n"/>
      <c r="O223" s="276" t="n"/>
      <c r="P223" s="276" t="n"/>
      <c r="Q223" s="276" t="n"/>
      <c r="R223" s="277">
        <f>IF($H223="","",IF($H223&lt;TODAY(),"VENCIDO",IF($H223&lt;=TODAY()+15,"PROXIMO","FUTURO")))</f>
        <v/>
      </c>
      <c r="S223" s="278">
        <f>IF($H223="","",$H223-TODAY())</f>
        <v/>
      </c>
      <c r="T223" s="277">
        <f>IF(LISTADO!$A221="","",LISTADO!$A221)</f>
        <v/>
      </c>
      <c r="U223" s="276" t="n"/>
    </row>
    <row r="224">
      <c r="A224" s="291">
        <f>IF($B224="","",SUBTOTAL(103,$B$3:B224))</f>
        <v/>
      </c>
      <c r="B224" s="291" t="n"/>
      <c r="C224" s="291" t="n"/>
      <c r="D224" s="291" t="n"/>
      <c r="E224" s="291" t="n"/>
      <c r="F224" s="291" t="n"/>
      <c r="G224" s="292" t="n"/>
      <c r="H224" s="292" t="n"/>
      <c r="I224" s="291" t="n"/>
      <c r="J224" s="282" t="n"/>
      <c r="K224" s="282" t="n"/>
      <c r="L224" s="291" t="n"/>
      <c r="M224" s="292" t="n"/>
      <c r="N224" s="291" t="n"/>
      <c r="O224" s="282" t="n"/>
      <c r="P224" s="282" t="n"/>
      <c r="Q224" s="282" t="n"/>
      <c r="R224" s="284">
        <f>IF($H224="","",IF($H224&lt;TODAY(),"VENCIDO",IF($H224&lt;=TODAY()+15,"PROXIMO","FUTURO")))</f>
        <v/>
      </c>
      <c r="S224" s="285">
        <f>IF($H224="","",$H224-TODAY())</f>
        <v/>
      </c>
      <c r="T224" s="284">
        <f>IF(LISTADO!$A222="","",LISTADO!$A222)</f>
        <v/>
      </c>
      <c r="U224" s="282" t="n"/>
    </row>
    <row r="225">
      <c r="A225" s="293">
        <f>IF($B225="","",SUBTOTAL(103,$B$3:B225))</f>
        <v/>
      </c>
      <c r="B225" s="293" t="n"/>
      <c r="C225" s="293" t="n"/>
      <c r="D225" s="293" t="n"/>
      <c r="E225" s="293" t="n"/>
      <c r="F225" s="293" t="n"/>
      <c r="G225" s="294" t="n"/>
      <c r="H225" s="294" t="n"/>
      <c r="I225" s="293" t="n"/>
      <c r="J225" s="276" t="n"/>
      <c r="K225" s="276" t="n"/>
      <c r="L225" s="293" t="n"/>
      <c r="M225" s="294" t="n"/>
      <c r="N225" s="293" t="n"/>
      <c r="O225" s="276" t="n"/>
      <c r="P225" s="276" t="n"/>
      <c r="Q225" s="276" t="n"/>
      <c r="R225" s="277">
        <f>IF($H225="","",IF($H225&lt;TODAY(),"VENCIDO",IF($H225&lt;=TODAY()+15,"PROXIMO","FUTURO")))</f>
        <v/>
      </c>
      <c r="S225" s="278">
        <f>IF($H225="","",$H225-TODAY())</f>
        <v/>
      </c>
      <c r="T225" s="277">
        <f>IF(LISTADO!$A223="","",LISTADO!$A223)</f>
        <v/>
      </c>
      <c r="U225" s="276" t="n"/>
    </row>
    <row r="226">
      <c r="A226" s="291">
        <f>IF($B226="","",SUBTOTAL(103,$B$3:B226))</f>
        <v/>
      </c>
      <c r="B226" s="291" t="n"/>
      <c r="C226" s="291" t="n"/>
      <c r="D226" s="291" t="n"/>
      <c r="E226" s="291" t="n"/>
      <c r="F226" s="291" t="n"/>
      <c r="G226" s="292" t="n"/>
      <c r="H226" s="292" t="n"/>
      <c r="I226" s="291" t="n"/>
      <c r="J226" s="282" t="n"/>
      <c r="K226" s="282" t="n"/>
      <c r="L226" s="291" t="n"/>
      <c r="M226" s="292" t="n"/>
      <c r="N226" s="291" t="n"/>
      <c r="O226" s="282" t="n"/>
      <c r="P226" s="282" t="n"/>
      <c r="Q226" s="282" t="n"/>
      <c r="R226" s="284">
        <f>IF($H226="","",IF($H226&lt;TODAY(),"VENCIDO",IF($H226&lt;=TODAY()+15,"PROXIMO","FUTURO")))</f>
        <v/>
      </c>
      <c r="S226" s="285">
        <f>IF($H226="","",$H226-TODAY())</f>
        <v/>
      </c>
      <c r="T226" s="284">
        <f>IF(LISTADO!$A224="","",LISTADO!$A224)</f>
        <v/>
      </c>
      <c r="U226" s="282" t="n"/>
    </row>
    <row r="227">
      <c r="A227" s="293">
        <f>IF($B227="","",SUBTOTAL(103,$B$3:B227))</f>
        <v/>
      </c>
      <c r="B227" s="293" t="n"/>
      <c r="C227" s="293" t="n"/>
      <c r="D227" s="293" t="n"/>
      <c r="E227" s="293" t="n"/>
      <c r="F227" s="293" t="n"/>
      <c r="G227" s="294" t="n"/>
      <c r="H227" s="294" t="n"/>
      <c r="I227" s="293" t="n"/>
      <c r="J227" s="276" t="n"/>
      <c r="K227" s="276" t="n"/>
      <c r="L227" s="293" t="n"/>
      <c r="M227" s="294" t="n"/>
      <c r="N227" s="293" t="n"/>
      <c r="O227" s="276" t="n"/>
      <c r="P227" s="276" t="n"/>
      <c r="Q227" s="276" t="n"/>
      <c r="R227" s="277">
        <f>IF($H227="","",IF($H227&lt;TODAY(),"VENCIDO",IF($H227&lt;=TODAY()+15,"PROXIMO","FUTURO")))</f>
        <v/>
      </c>
      <c r="S227" s="278">
        <f>IF($H227="","",$H227-TODAY())</f>
        <v/>
      </c>
      <c r="T227" s="277">
        <f>IF(LISTADO!$A225="","",LISTADO!$A225)</f>
        <v/>
      </c>
      <c r="U227" s="276" t="n"/>
    </row>
    <row r="228">
      <c r="A228" s="291">
        <f>IF($B228="","",SUBTOTAL(103,$B$3:B228))</f>
        <v/>
      </c>
      <c r="B228" s="291" t="n"/>
      <c r="C228" s="291" t="n"/>
      <c r="D228" s="291" t="n"/>
      <c r="E228" s="291" t="n"/>
      <c r="F228" s="291" t="n"/>
      <c r="G228" s="292" t="n"/>
      <c r="H228" s="292" t="n"/>
      <c r="I228" s="291" t="n"/>
      <c r="J228" s="282" t="n"/>
      <c r="K228" s="282" t="n"/>
      <c r="L228" s="291" t="n"/>
      <c r="M228" s="292" t="n"/>
      <c r="N228" s="291" t="n"/>
      <c r="O228" s="282" t="n"/>
      <c r="P228" s="282" t="n"/>
      <c r="Q228" s="282" t="n"/>
      <c r="R228" s="284">
        <f>IF($H228="","",IF($H228&lt;TODAY(),"VENCIDO",IF($H228&lt;=TODAY()+15,"PROXIMO","FUTURO")))</f>
        <v/>
      </c>
      <c r="S228" s="285">
        <f>IF($H228="","",$H228-TODAY())</f>
        <v/>
      </c>
      <c r="T228" s="284">
        <f>IF(LISTADO!$A226="","",LISTADO!$A226)</f>
        <v/>
      </c>
      <c r="U228" s="282" t="n"/>
    </row>
    <row r="229">
      <c r="A229" s="293">
        <f>IF($B229="","",SUBTOTAL(103,$B$3:B229))</f>
        <v/>
      </c>
      <c r="B229" s="293" t="n"/>
      <c r="C229" s="293" t="n"/>
      <c r="D229" s="293" t="n"/>
      <c r="E229" s="293" t="n"/>
      <c r="F229" s="293" t="n"/>
      <c r="G229" s="294" t="n"/>
      <c r="H229" s="294" t="n"/>
      <c r="I229" s="293" t="n"/>
      <c r="J229" s="276" t="n"/>
      <c r="K229" s="276" t="n"/>
      <c r="L229" s="293" t="n"/>
      <c r="M229" s="294" t="n"/>
      <c r="N229" s="293" t="n"/>
      <c r="O229" s="276" t="n"/>
      <c r="P229" s="276" t="n"/>
      <c r="Q229" s="276" t="n"/>
      <c r="R229" s="277">
        <f>IF($H229="","",IF($H229&lt;TODAY(),"VENCIDO",IF($H229&lt;=TODAY()+15,"PROXIMO","FUTURO")))</f>
        <v/>
      </c>
      <c r="S229" s="278">
        <f>IF($H229="","",$H229-TODAY())</f>
        <v/>
      </c>
      <c r="T229" s="277">
        <f>IF(LISTADO!$A227="","",LISTADO!$A227)</f>
        <v/>
      </c>
      <c r="U229" s="276" t="n"/>
    </row>
    <row r="230">
      <c r="A230" s="291">
        <f>IF($B230="","",SUBTOTAL(103,$B$3:B230))</f>
        <v/>
      </c>
      <c r="B230" s="291" t="n"/>
      <c r="C230" s="291" t="n"/>
      <c r="D230" s="291" t="n"/>
      <c r="E230" s="291" t="n"/>
      <c r="F230" s="291" t="n"/>
      <c r="G230" s="292" t="n"/>
      <c r="H230" s="292" t="n"/>
      <c r="I230" s="291" t="n"/>
      <c r="J230" s="282" t="n"/>
      <c r="K230" s="282" t="n"/>
      <c r="L230" s="291" t="n"/>
      <c r="M230" s="292" t="n"/>
      <c r="N230" s="291" t="n"/>
      <c r="O230" s="282" t="n"/>
      <c r="P230" s="282" t="n"/>
      <c r="Q230" s="282" t="n"/>
      <c r="R230" s="284">
        <f>IF($H230="","",IF($H230&lt;TODAY(),"VENCIDO",IF($H230&lt;=TODAY()+15,"PROXIMO","FUTURO")))</f>
        <v/>
      </c>
      <c r="S230" s="285">
        <f>IF($H230="","",$H230-TODAY())</f>
        <v/>
      </c>
      <c r="T230" s="284">
        <f>IF(LISTADO!$A228="","",LISTADO!$A228)</f>
        <v/>
      </c>
      <c r="U230" s="282" t="n"/>
    </row>
    <row r="231">
      <c r="A231" s="293">
        <f>IF($B231="","",SUBTOTAL(103,$B$3:B231))</f>
        <v/>
      </c>
      <c r="B231" s="293" t="n"/>
      <c r="C231" s="293" t="n"/>
      <c r="D231" s="293" t="n"/>
      <c r="E231" s="293" t="n"/>
      <c r="F231" s="293" t="n"/>
      <c r="G231" s="294" t="n"/>
      <c r="H231" s="294" t="n"/>
      <c r="I231" s="293" t="n"/>
      <c r="J231" s="276" t="n"/>
      <c r="K231" s="276" t="n"/>
      <c r="L231" s="293" t="n"/>
      <c r="M231" s="294" t="n"/>
      <c r="N231" s="293" t="n"/>
      <c r="O231" s="276" t="n"/>
      <c r="P231" s="276" t="n"/>
      <c r="Q231" s="276" t="n"/>
      <c r="R231" s="277">
        <f>IF($H231="","",IF($H231&lt;TODAY(),"VENCIDO",IF($H231&lt;=TODAY()+15,"PROXIMO","FUTURO")))</f>
        <v/>
      </c>
      <c r="S231" s="278">
        <f>IF($H231="","",$H231-TODAY())</f>
        <v/>
      </c>
      <c r="T231" s="277">
        <f>IF(LISTADO!$A229="","",LISTADO!$A229)</f>
        <v/>
      </c>
      <c r="U231" s="276" t="n"/>
    </row>
    <row r="232">
      <c r="A232" s="291">
        <f>IF($B232="","",SUBTOTAL(103,$B$3:B232))</f>
        <v/>
      </c>
      <c r="B232" s="291" t="n"/>
      <c r="C232" s="291" t="n"/>
      <c r="D232" s="291" t="n"/>
      <c r="E232" s="291" t="n"/>
      <c r="F232" s="291" t="n"/>
      <c r="G232" s="292" t="n"/>
      <c r="H232" s="292" t="n"/>
      <c r="I232" s="291" t="n"/>
      <c r="J232" s="282" t="n"/>
      <c r="K232" s="282" t="n"/>
      <c r="L232" s="291" t="n"/>
      <c r="M232" s="292" t="n"/>
      <c r="N232" s="291" t="n"/>
      <c r="O232" s="282" t="n"/>
      <c r="P232" s="282" t="n"/>
      <c r="Q232" s="282" t="n"/>
      <c r="R232" s="284">
        <f>IF($H232="","",IF($H232&lt;TODAY(),"VENCIDO",IF($H232&lt;=TODAY()+15,"PROXIMO","FUTURO")))</f>
        <v/>
      </c>
      <c r="S232" s="285">
        <f>IF($H232="","",$H232-TODAY())</f>
        <v/>
      </c>
      <c r="T232" s="284">
        <f>IF(LISTADO!$A230="","",LISTADO!$A230)</f>
        <v/>
      </c>
      <c r="U232" s="282" t="n"/>
    </row>
    <row r="233">
      <c r="A233" s="293">
        <f>IF($B233="","",SUBTOTAL(103,$B$3:B233))</f>
        <v/>
      </c>
      <c r="B233" s="293" t="n"/>
      <c r="C233" s="293" t="n"/>
      <c r="D233" s="293" t="n"/>
      <c r="E233" s="293" t="n"/>
      <c r="F233" s="293" t="n"/>
      <c r="G233" s="294" t="n"/>
      <c r="H233" s="294" t="n"/>
      <c r="I233" s="293" t="n"/>
      <c r="J233" s="276" t="n"/>
      <c r="K233" s="276" t="n"/>
      <c r="L233" s="293" t="n"/>
      <c r="M233" s="294" t="n"/>
      <c r="N233" s="293" t="n"/>
      <c r="O233" s="276" t="n"/>
      <c r="P233" s="276" t="n"/>
      <c r="Q233" s="276" t="n"/>
      <c r="R233" s="277">
        <f>IF($H233="","",IF($H233&lt;TODAY(),"VENCIDO",IF($H233&lt;=TODAY()+15,"PROXIMO","FUTURO")))</f>
        <v/>
      </c>
      <c r="S233" s="278">
        <f>IF($H233="","",$H233-TODAY())</f>
        <v/>
      </c>
      <c r="T233" s="277">
        <f>IF(LISTADO!$A231="","",LISTADO!$A231)</f>
        <v/>
      </c>
      <c r="U233" s="276" t="n"/>
    </row>
    <row r="234">
      <c r="A234" s="291">
        <f>IF($B234="","",SUBTOTAL(103,$B$3:B234))</f>
        <v/>
      </c>
      <c r="B234" s="291" t="n"/>
      <c r="C234" s="291" t="n"/>
      <c r="D234" s="291" t="n"/>
      <c r="E234" s="291" t="n"/>
      <c r="F234" s="291" t="n"/>
      <c r="G234" s="292" t="n"/>
      <c r="H234" s="292" t="n"/>
      <c r="I234" s="291" t="n"/>
      <c r="J234" s="282" t="n"/>
      <c r="K234" s="282" t="n"/>
      <c r="L234" s="291" t="n"/>
      <c r="M234" s="292" t="n"/>
      <c r="N234" s="291" t="n"/>
      <c r="O234" s="282" t="n"/>
      <c r="P234" s="282" t="n"/>
      <c r="Q234" s="282" t="n"/>
      <c r="R234" s="284">
        <f>IF($H234="","",IF($H234&lt;TODAY(),"VENCIDO",IF($H234&lt;=TODAY()+15,"PROXIMO","FUTURO")))</f>
        <v/>
      </c>
      <c r="S234" s="285">
        <f>IF($H234="","",$H234-TODAY())</f>
        <v/>
      </c>
      <c r="T234" s="284">
        <f>IF(LISTADO!$A232="","",LISTADO!$A232)</f>
        <v/>
      </c>
      <c r="U234" s="282" t="n"/>
    </row>
    <row r="235">
      <c r="A235" s="293">
        <f>IF($B235="","",SUBTOTAL(103,$B$3:B235))</f>
        <v/>
      </c>
      <c r="B235" s="293" t="n"/>
      <c r="C235" s="293" t="n"/>
      <c r="D235" s="293" t="n"/>
      <c r="E235" s="293" t="n"/>
      <c r="F235" s="293" t="n"/>
      <c r="G235" s="294" t="n"/>
      <c r="H235" s="294" t="n"/>
      <c r="I235" s="293" t="n"/>
      <c r="J235" s="276" t="n"/>
      <c r="K235" s="276" t="n"/>
      <c r="L235" s="293" t="n"/>
      <c r="M235" s="294" t="n"/>
      <c r="N235" s="293" t="n"/>
      <c r="O235" s="276" t="n"/>
      <c r="P235" s="276" t="n"/>
      <c r="Q235" s="276" t="n"/>
      <c r="R235" s="277">
        <f>IF($H235="","",IF($H235&lt;TODAY(),"VENCIDO",IF($H235&lt;=TODAY()+15,"PROXIMO","FUTURO")))</f>
        <v/>
      </c>
      <c r="S235" s="278">
        <f>IF($H235="","",$H235-TODAY())</f>
        <v/>
      </c>
      <c r="T235" s="277">
        <f>IF(LISTADO!$A233="","",LISTADO!$A233)</f>
        <v/>
      </c>
      <c r="U235" s="276" t="n"/>
    </row>
    <row r="236">
      <c r="A236" s="291">
        <f>IF($B236="","",SUBTOTAL(103,$B$3:B236))</f>
        <v/>
      </c>
      <c r="B236" s="291" t="n"/>
      <c r="C236" s="291" t="n"/>
      <c r="D236" s="291" t="n"/>
      <c r="E236" s="291" t="n"/>
      <c r="F236" s="291" t="n"/>
      <c r="G236" s="292" t="n"/>
      <c r="H236" s="292" t="n"/>
      <c r="I236" s="291" t="n"/>
      <c r="J236" s="282" t="n"/>
      <c r="K236" s="282" t="n"/>
      <c r="L236" s="291" t="n"/>
      <c r="M236" s="292" t="n"/>
      <c r="N236" s="291" t="n"/>
      <c r="O236" s="282" t="n"/>
      <c r="P236" s="282" t="n"/>
      <c r="Q236" s="282" t="n"/>
      <c r="R236" s="284">
        <f>IF($H236="","",IF($H236&lt;TODAY(),"VENCIDO",IF($H236&lt;=TODAY()+15,"PROXIMO","FUTURO")))</f>
        <v/>
      </c>
      <c r="S236" s="285">
        <f>IF($H236="","",$H236-TODAY())</f>
        <v/>
      </c>
      <c r="T236" s="284">
        <f>IF(LISTADO!$A234="","",LISTADO!$A234)</f>
        <v/>
      </c>
      <c r="U236" s="282" t="n"/>
    </row>
    <row r="237">
      <c r="A237" s="293">
        <f>IF($B237="","",SUBTOTAL(103,$B$3:B237))</f>
        <v/>
      </c>
      <c r="B237" s="293" t="n"/>
      <c r="C237" s="293" t="n"/>
      <c r="D237" s="293" t="n"/>
      <c r="E237" s="293" t="n"/>
      <c r="F237" s="293" t="n"/>
      <c r="G237" s="294" t="n"/>
      <c r="H237" s="294" t="n"/>
      <c r="I237" s="293" t="n"/>
      <c r="J237" s="276" t="n"/>
      <c r="K237" s="276" t="n"/>
      <c r="L237" s="293" t="n"/>
      <c r="M237" s="294" t="n"/>
      <c r="N237" s="293" t="n"/>
      <c r="O237" s="276" t="n"/>
      <c r="P237" s="276" t="n"/>
      <c r="Q237" s="276" t="n"/>
      <c r="R237" s="277">
        <f>IF($H237="","",IF($H237&lt;TODAY(),"VENCIDO",IF($H237&lt;=TODAY()+15,"PROXIMO","FUTURO")))</f>
        <v/>
      </c>
      <c r="S237" s="278">
        <f>IF($H237="","",$H237-TODAY())</f>
        <v/>
      </c>
      <c r="T237" s="277">
        <f>IF(LISTADO!$A235="","",LISTADO!$A235)</f>
        <v/>
      </c>
      <c r="U237" s="276" t="n"/>
    </row>
    <row r="238">
      <c r="A238" s="291">
        <f>IF($B238="","",SUBTOTAL(103,$B$3:B238))</f>
        <v/>
      </c>
      <c r="B238" s="291" t="n"/>
      <c r="C238" s="291" t="n"/>
      <c r="D238" s="291" t="n"/>
      <c r="E238" s="291" t="n"/>
      <c r="F238" s="291" t="n"/>
      <c r="G238" s="292" t="n"/>
      <c r="H238" s="292" t="n"/>
      <c r="I238" s="291" t="n"/>
      <c r="J238" s="282" t="n"/>
      <c r="K238" s="282" t="n"/>
      <c r="L238" s="291" t="n"/>
      <c r="M238" s="292" t="n"/>
      <c r="N238" s="291" t="n"/>
      <c r="O238" s="282" t="n"/>
      <c r="P238" s="282" t="n"/>
      <c r="Q238" s="282" t="n"/>
      <c r="R238" s="284">
        <f>IF($H238="","",IF($H238&lt;TODAY(),"VENCIDO",IF($H238&lt;=TODAY()+15,"PROXIMO","FUTURO")))</f>
        <v/>
      </c>
      <c r="S238" s="285">
        <f>IF($H238="","",$H238-TODAY())</f>
        <v/>
      </c>
      <c r="T238" s="284">
        <f>IF(LISTADO!$A236="","",LISTADO!$A236)</f>
        <v/>
      </c>
      <c r="U238" s="282" t="n"/>
    </row>
    <row r="239">
      <c r="A239" s="293">
        <f>IF($B239="","",SUBTOTAL(103,$B$3:B239))</f>
        <v/>
      </c>
      <c r="B239" s="293" t="n"/>
      <c r="C239" s="293" t="n"/>
      <c r="D239" s="293" t="n"/>
      <c r="E239" s="293" t="n"/>
      <c r="F239" s="293" t="n"/>
      <c r="G239" s="294" t="n"/>
      <c r="H239" s="294" t="n"/>
      <c r="I239" s="293" t="n"/>
      <c r="J239" s="276" t="n"/>
      <c r="K239" s="276" t="n"/>
      <c r="L239" s="293" t="n"/>
      <c r="M239" s="294" t="n"/>
      <c r="N239" s="293" t="n"/>
      <c r="O239" s="276" t="n"/>
      <c r="P239" s="276" t="n"/>
      <c r="Q239" s="276" t="n"/>
      <c r="R239" s="277">
        <f>IF($H239="","",IF($H239&lt;TODAY(),"VENCIDO",IF($H239&lt;=TODAY()+15,"PROXIMO","FUTURO")))</f>
        <v/>
      </c>
      <c r="S239" s="278">
        <f>IF($H239="","",$H239-TODAY())</f>
        <v/>
      </c>
      <c r="T239" s="277">
        <f>IF(LISTADO!$A237="","",LISTADO!$A237)</f>
        <v/>
      </c>
      <c r="U239" s="276" t="n"/>
    </row>
    <row r="240">
      <c r="A240" s="291">
        <f>IF($B240="","",SUBTOTAL(103,$B$3:B240))</f>
        <v/>
      </c>
      <c r="B240" s="291" t="n"/>
      <c r="C240" s="291" t="n"/>
      <c r="D240" s="291" t="n"/>
      <c r="E240" s="291" t="n"/>
      <c r="F240" s="291" t="n"/>
      <c r="G240" s="292" t="n"/>
      <c r="H240" s="292" t="n"/>
      <c r="I240" s="291" t="n"/>
      <c r="J240" s="282" t="n"/>
      <c r="K240" s="282" t="n"/>
      <c r="L240" s="291" t="n"/>
      <c r="M240" s="292" t="n"/>
      <c r="N240" s="291" t="n"/>
      <c r="O240" s="282" t="n"/>
      <c r="P240" s="282" t="n"/>
      <c r="Q240" s="282" t="n"/>
      <c r="R240" s="284">
        <f>IF($H240="","",IF($H240&lt;TODAY(),"VENCIDO",IF($H240&lt;=TODAY()+15,"PROXIMO","FUTURO")))</f>
        <v/>
      </c>
      <c r="S240" s="285">
        <f>IF($H240="","",$H240-TODAY())</f>
        <v/>
      </c>
      <c r="T240" s="284">
        <f>IF(LISTADO!$A238="","",LISTADO!$A238)</f>
        <v/>
      </c>
      <c r="U240" s="282" t="n"/>
    </row>
    <row r="241">
      <c r="A241" s="293">
        <f>IF($B241="","",SUBTOTAL(103,$B$3:B241))</f>
        <v/>
      </c>
      <c r="B241" s="293" t="n"/>
      <c r="C241" s="293" t="n"/>
      <c r="D241" s="293" t="n"/>
      <c r="E241" s="293" t="n"/>
      <c r="F241" s="293" t="n"/>
      <c r="G241" s="294" t="n"/>
      <c r="H241" s="294" t="n"/>
      <c r="I241" s="293" t="n"/>
      <c r="J241" s="276" t="n"/>
      <c r="K241" s="276" t="n"/>
      <c r="L241" s="293" t="n"/>
      <c r="M241" s="294" t="n"/>
      <c r="N241" s="293" t="n"/>
      <c r="O241" s="276" t="n"/>
      <c r="P241" s="276" t="n"/>
      <c r="Q241" s="276" t="n"/>
      <c r="R241" s="277">
        <f>IF($H241="","",IF($H241&lt;TODAY(),"VENCIDO",IF($H241&lt;=TODAY()+15,"PROXIMO","FUTURO")))</f>
        <v/>
      </c>
      <c r="S241" s="278">
        <f>IF($H241="","",$H241-TODAY())</f>
        <v/>
      </c>
      <c r="T241" s="277">
        <f>IF(LISTADO!$A239="","",LISTADO!$A239)</f>
        <v/>
      </c>
      <c r="U241" s="276" t="n"/>
    </row>
    <row r="242">
      <c r="A242" s="291">
        <f>IF($B242="","",SUBTOTAL(103,$B$3:B242))</f>
        <v/>
      </c>
      <c r="B242" s="291" t="n"/>
      <c r="C242" s="291" t="n"/>
      <c r="D242" s="291" t="n"/>
      <c r="E242" s="291" t="n"/>
      <c r="F242" s="291" t="n"/>
      <c r="G242" s="292" t="n"/>
      <c r="H242" s="292" t="n"/>
      <c r="I242" s="291" t="n"/>
      <c r="J242" s="282" t="n"/>
      <c r="K242" s="282" t="n"/>
      <c r="L242" s="291" t="n"/>
      <c r="M242" s="292" t="n"/>
      <c r="N242" s="291" t="n"/>
      <c r="O242" s="282" t="n"/>
      <c r="P242" s="282" t="n"/>
      <c r="Q242" s="282" t="n"/>
      <c r="R242" s="284">
        <f>IF($H242="","",IF($H242&lt;TODAY(),"VENCIDO",IF($H242&lt;=TODAY()+15,"PROXIMO","FUTURO")))</f>
        <v/>
      </c>
      <c r="S242" s="285">
        <f>IF($H242="","",$H242-TODAY())</f>
        <v/>
      </c>
      <c r="T242" s="284">
        <f>IF(LISTADO!$A240="","",LISTADO!$A240)</f>
        <v/>
      </c>
      <c r="U242" s="282" t="n"/>
    </row>
    <row r="243">
      <c r="A243" s="293">
        <f>IF($B243="","",SUBTOTAL(103,$B$3:B243))</f>
        <v/>
      </c>
      <c r="B243" s="293" t="n"/>
      <c r="C243" s="293" t="n"/>
      <c r="D243" s="293" t="n"/>
      <c r="E243" s="293" t="n"/>
      <c r="F243" s="293" t="n"/>
      <c r="G243" s="294" t="n"/>
      <c r="H243" s="294" t="n"/>
      <c r="I243" s="293" t="n"/>
      <c r="J243" s="276" t="n"/>
      <c r="K243" s="276" t="n"/>
      <c r="L243" s="293" t="n"/>
      <c r="M243" s="294" t="n"/>
      <c r="N243" s="293" t="n"/>
      <c r="O243" s="276" t="n"/>
      <c r="P243" s="276" t="n"/>
      <c r="Q243" s="276" t="n"/>
      <c r="R243" s="277">
        <f>IF($H243="","",IF($H243&lt;TODAY(),"VENCIDO",IF($H243&lt;=TODAY()+15,"PROXIMO","FUTURO")))</f>
        <v/>
      </c>
      <c r="S243" s="278">
        <f>IF($H243="","",$H243-TODAY())</f>
        <v/>
      </c>
      <c r="T243" s="277">
        <f>IF(LISTADO!$A241="","",LISTADO!$A241)</f>
        <v/>
      </c>
      <c r="U243" s="276" t="n"/>
    </row>
    <row r="244">
      <c r="A244" s="291">
        <f>IF($B244="","",SUBTOTAL(103,$B$3:B244))</f>
        <v/>
      </c>
      <c r="B244" s="291" t="n"/>
      <c r="C244" s="291" t="n"/>
      <c r="D244" s="291" t="n"/>
      <c r="E244" s="291" t="n"/>
      <c r="F244" s="291" t="n"/>
      <c r="G244" s="292" t="n"/>
      <c r="H244" s="292" t="n"/>
      <c r="I244" s="291" t="n"/>
      <c r="J244" s="282" t="n"/>
      <c r="K244" s="282" t="n"/>
      <c r="L244" s="291" t="n"/>
      <c r="M244" s="292" t="n"/>
      <c r="N244" s="291" t="n"/>
      <c r="O244" s="282" t="n"/>
      <c r="P244" s="282" t="n"/>
      <c r="Q244" s="282" t="n"/>
      <c r="R244" s="284">
        <f>IF($H244="","",IF($H244&lt;TODAY(),"VENCIDO",IF($H244&lt;=TODAY()+15,"PROXIMO","FUTURO")))</f>
        <v/>
      </c>
      <c r="S244" s="285">
        <f>IF($H244="","",$H244-TODAY())</f>
        <v/>
      </c>
      <c r="T244" s="284">
        <f>IF(LISTADO!$A242="","",LISTADO!$A242)</f>
        <v/>
      </c>
      <c r="U244" s="282" t="n"/>
    </row>
    <row r="245">
      <c r="A245" s="293">
        <f>IF($B245="","",SUBTOTAL(103,$B$3:B245))</f>
        <v/>
      </c>
      <c r="B245" s="293" t="n"/>
      <c r="C245" s="293" t="n"/>
      <c r="D245" s="293" t="n"/>
      <c r="E245" s="293" t="n"/>
      <c r="F245" s="293" t="n"/>
      <c r="G245" s="294" t="n"/>
      <c r="H245" s="294" t="n"/>
      <c r="I245" s="293" t="n"/>
      <c r="J245" s="276" t="n"/>
      <c r="K245" s="276" t="n"/>
      <c r="L245" s="293" t="n"/>
      <c r="M245" s="294" t="n"/>
      <c r="N245" s="293" t="n"/>
      <c r="O245" s="276" t="n"/>
      <c r="P245" s="276" t="n"/>
      <c r="Q245" s="276" t="n"/>
      <c r="R245" s="277">
        <f>IF($H245="","",IF($H245&lt;TODAY(),"VENCIDO",IF($H245&lt;=TODAY()+15,"PROXIMO","FUTURO")))</f>
        <v/>
      </c>
      <c r="S245" s="278">
        <f>IF($H245="","",$H245-TODAY())</f>
        <v/>
      </c>
      <c r="T245" s="277">
        <f>IF(LISTADO!$A243="","",LISTADO!$A243)</f>
        <v/>
      </c>
      <c r="U245" s="276" t="n"/>
    </row>
    <row r="246">
      <c r="A246" s="291">
        <f>IF($B246="","",SUBTOTAL(103,$B$3:B246))</f>
        <v/>
      </c>
      <c r="B246" s="291" t="n"/>
      <c r="C246" s="291" t="n"/>
      <c r="D246" s="291" t="n"/>
      <c r="E246" s="291" t="n"/>
      <c r="F246" s="291" t="n"/>
      <c r="G246" s="292" t="n"/>
      <c r="H246" s="292" t="n"/>
      <c r="I246" s="291" t="n"/>
      <c r="J246" s="282" t="n"/>
      <c r="K246" s="282" t="n"/>
      <c r="L246" s="291" t="n"/>
      <c r="M246" s="292" t="n"/>
      <c r="N246" s="291" t="n"/>
      <c r="O246" s="282" t="n"/>
      <c r="P246" s="282" t="n"/>
      <c r="Q246" s="282" t="n"/>
      <c r="R246" s="284">
        <f>IF($H246="","",IF($H246&lt;TODAY(),"VENCIDO",IF($H246&lt;=TODAY()+15,"PROXIMO","FUTURO")))</f>
        <v/>
      </c>
      <c r="S246" s="285">
        <f>IF($H246="","",$H246-TODAY())</f>
        <v/>
      </c>
      <c r="T246" s="284">
        <f>IF(LISTADO!$A244="","",LISTADO!$A244)</f>
        <v/>
      </c>
      <c r="U246" s="282" t="n"/>
    </row>
    <row r="247">
      <c r="A247" s="293">
        <f>IF($B247="","",SUBTOTAL(103,$B$3:B247))</f>
        <v/>
      </c>
      <c r="B247" s="293" t="n"/>
      <c r="C247" s="293" t="n"/>
      <c r="D247" s="293" t="n"/>
      <c r="E247" s="293" t="n"/>
      <c r="F247" s="293" t="n"/>
      <c r="G247" s="294" t="n"/>
      <c r="H247" s="294" t="n"/>
      <c r="I247" s="293" t="n"/>
      <c r="J247" s="276" t="n"/>
      <c r="K247" s="276" t="n"/>
      <c r="L247" s="293" t="n"/>
      <c r="M247" s="294" t="n"/>
      <c r="N247" s="293" t="n"/>
      <c r="O247" s="276" t="n"/>
      <c r="P247" s="276" t="n"/>
      <c r="Q247" s="276" t="n"/>
      <c r="R247" s="277">
        <f>IF($H247="","",IF($H247&lt;TODAY(),"VENCIDO",IF($H247&lt;=TODAY()+15,"PROXIMO","FUTURO")))</f>
        <v/>
      </c>
      <c r="S247" s="278">
        <f>IF($H247="","",$H247-TODAY())</f>
        <v/>
      </c>
      <c r="T247" s="277">
        <f>IF(LISTADO!$A245="","",LISTADO!$A245)</f>
        <v/>
      </c>
      <c r="U247" s="276" t="n"/>
    </row>
    <row r="248">
      <c r="A248" s="291">
        <f>IF($B248="","",SUBTOTAL(103,$B$3:B248))</f>
        <v/>
      </c>
      <c r="B248" s="291" t="n"/>
      <c r="C248" s="291" t="n"/>
      <c r="D248" s="291" t="n"/>
      <c r="E248" s="291" t="n"/>
      <c r="F248" s="291" t="n"/>
      <c r="G248" s="292" t="n"/>
      <c r="H248" s="292" t="n"/>
      <c r="I248" s="291" t="n"/>
      <c r="J248" s="282" t="n"/>
      <c r="K248" s="282" t="n"/>
      <c r="L248" s="291" t="n"/>
      <c r="M248" s="292" t="n"/>
      <c r="N248" s="291" t="n"/>
      <c r="O248" s="282" t="n"/>
      <c r="P248" s="282" t="n"/>
      <c r="Q248" s="282" t="n"/>
      <c r="R248" s="284">
        <f>IF($H248="","",IF($H248&lt;TODAY(),"VENCIDO",IF($H248&lt;=TODAY()+15,"PROXIMO","FUTURO")))</f>
        <v/>
      </c>
      <c r="S248" s="285">
        <f>IF($H248="","",$H248-TODAY())</f>
        <v/>
      </c>
      <c r="T248" s="284">
        <f>IF(LISTADO!$A246="","",LISTADO!$A246)</f>
        <v/>
      </c>
      <c r="U248" s="282" t="n"/>
    </row>
    <row r="249">
      <c r="A249" s="293">
        <f>IF($B249="","",SUBTOTAL(103,$B$3:B249))</f>
        <v/>
      </c>
      <c r="B249" s="293" t="n"/>
      <c r="C249" s="293" t="n"/>
      <c r="D249" s="293" t="n"/>
      <c r="E249" s="293" t="n"/>
      <c r="F249" s="293" t="n"/>
      <c r="G249" s="294" t="n"/>
      <c r="H249" s="294" t="n"/>
      <c r="I249" s="293" t="n"/>
      <c r="J249" s="276" t="n"/>
      <c r="K249" s="276" t="n"/>
      <c r="L249" s="293" t="n"/>
      <c r="M249" s="294" t="n"/>
      <c r="N249" s="293" t="n"/>
      <c r="O249" s="276" t="n"/>
      <c r="P249" s="276" t="n"/>
      <c r="Q249" s="276" t="n"/>
      <c r="R249" s="277">
        <f>IF($H249="","",IF($H249&lt;TODAY(),"VENCIDO",IF($H249&lt;=TODAY()+15,"PROXIMO","FUTURO")))</f>
        <v/>
      </c>
      <c r="S249" s="278">
        <f>IF($H249="","",$H249-TODAY())</f>
        <v/>
      </c>
      <c r="T249" s="277">
        <f>IF(LISTADO!$A247="","",LISTADO!$A247)</f>
        <v/>
      </c>
      <c r="U249" s="276" t="n"/>
    </row>
    <row r="250">
      <c r="A250" s="291">
        <f>IF($B250="","",SUBTOTAL(103,$B$3:B250))</f>
        <v/>
      </c>
      <c r="B250" s="291" t="n"/>
      <c r="C250" s="291" t="n"/>
      <c r="D250" s="291" t="n"/>
      <c r="E250" s="291" t="n"/>
      <c r="F250" s="291" t="n"/>
      <c r="G250" s="292" t="n"/>
      <c r="H250" s="292" t="n"/>
      <c r="I250" s="291" t="n"/>
      <c r="J250" s="282" t="n"/>
      <c r="K250" s="282" t="n"/>
      <c r="L250" s="291" t="n"/>
      <c r="M250" s="292" t="n"/>
      <c r="N250" s="291" t="n"/>
      <c r="O250" s="282" t="n"/>
      <c r="P250" s="282" t="n"/>
      <c r="Q250" s="282" t="n"/>
      <c r="R250" s="284">
        <f>IF($H250="","",IF($H250&lt;TODAY(),"VENCIDO",IF($H250&lt;=TODAY()+15,"PROXIMO","FUTURO")))</f>
        <v/>
      </c>
      <c r="S250" s="285">
        <f>IF($H250="","",$H250-TODAY())</f>
        <v/>
      </c>
      <c r="T250" s="284">
        <f>IF(LISTADO!$A248="","",LISTADO!$A248)</f>
        <v/>
      </c>
      <c r="U250" s="282" t="n"/>
    </row>
    <row r="251">
      <c r="A251" s="293">
        <f>IF($B251="","",SUBTOTAL(103,$B$3:B251))</f>
        <v/>
      </c>
      <c r="B251" s="293" t="n"/>
      <c r="C251" s="293" t="n"/>
      <c r="D251" s="293" t="n"/>
      <c r="E251" s="293" t="n"/>
      <c r="F251" s="293" t="n"/>
      <c r="G251" s="294" t="n"/>
      <c r="H251" s="294" t="n"/>
      <c r="I251" s="293" t="n"/>
      <c r="J251" s="276" t="n"/>
      <c r="K251" s="276" t="n"/>
      <c r="L251" s="293" t="n"/>
      <c r="M251" s="294" t="n"/>
      <c r="N251" s="293" t="n"/>
      <c r="O251" s="276" t="n"/>
      <c r="P251" s="276" t="n"/>
      <c r="Q251" s="276" t="n"/>
      <c r="R251" s="277">
        <f>IF($H251="","",IF($H251&lt;TODAY(),"VENCIDO",IF($H251&lt;=TODAY()+15,"PROXIMO","FUTURO")))</f>
        <v/>
      </c>
      <c r="S251" s="278">
        <f>IF($H251="","",$H251-TODAY())</f>
        <v/>
      </c>
      <c r="T251" s="277">
        <f>IF(LISTADO!$A249="","",LISTADO!$A249)</f>
        <v/>
      </c>
      <c r="U251" s="276" t="n"/>
    </row>
    <row r="252">
      <c r="A252" s="291">
        <f>IF($B252="","",SUBTOTAL(103,$B$3:B252))</f>
        <v/>
      </c>
      <c r="B252" s="291" t="n"/>
      <c r="C252" s="291" t="n"/>
      <c r="D252" s="291" t="n"/>
      <c r="E252" s="291" t="n"/>
      <c r="F252" s="291" t="n"/>
      <c r="G252" s="292" t="n"/>
      <c r="H252" s="292" t="n"/>
      <c r="I252" s="291" t="n"/>
      <c r="J252" s="282" t="n"/>
      <c r="K252" s="282" t="n"/>
      <c r="L252" s="291" t="n"/>
      <c r="M252" s="292" t="n"/>
      <c r="N252" s="291" t="n"/>
      <c r="O252" s="282" t="n"/>
      <c r="P252" s="282" t="n"/>
      <c r="Q252" s="282" t="n"/>
      <c r="R252" s="284">
        <f>IF($H252="","",IF($H252&lt;TODAY(),"VENCIDO",IF($H252&lt;=TODAY()+15,"PROXIMO","FUTURO")))</f>
        <v/>
      </c>
      <c r="S252" s="285">
        <f>IF($H252="","",$H252-TODAY())</f>
        <v/>
      </c>
      <c r="T252" s="284">
        <f>IF(LISTADO!$A250="","",LISTADO!$A250)</f>
        <v/>
      </c>
      <c r="U252" s="282" t="n"/>
    </row>
    <row r="253">
      <c r="A253" s="293">
        <f>IF($B253="","",SUBTOTAL(103,$B$3:B253))</f>
        <v/>
      </c>
      <c r="B253" s="293" t="n"/>
      <c r="C253" s="293" t="n"/>
      <c r="D253" s="293" t="n"/>
      <c r="E253" s="293" t="n"/>
      <c r="F253" s="293" t="n"/>
      <c r="G253" s="294" t="n"/>
      <c r="H253" s="294" t="n"/>
      <c r="I253" s="293" t="n"/>
      <c r="J253" s="276" t="n"/>
      <c r="K253" s="276" t="n"/>
      <c r="L253" s="293" t="n"/>
      <c r="M253" s="294" t="n"/>
      <c r="N253" s="293" t="n"/>
      <c r="O253" s="276" t="n"/>
      <c r="P253" s="276" t="n"/>
      <c r="Q253" s="276" t="n"/>
      <c r="R253" s="277">
        <f>IF($H253="","",IF($H253&lt;TODAY(),"VENCIDO",IF($H253&lt;=TODAY()+15,"PROXIMO","FUTURO")))</f>
        <v/>
      </c>
      <c r="S253" s="278">
        <f>IF($H253="","",$H253-TODAY())</f>
        <v/>
      </c>
      <c r="T253" s="277">
        <f>IF(LISTADO!$A251="","",LISTADO!$A251)</f>
        <v/>
      </c>
      <c r="U253" s="276" t="n"/>
    </row>
    <row r="254">
      <c r="A254" s="291">
        <f>IF($B254="","",SUBTOTAL(103,$B$3:B254))</f>
        <v/>
      </c>
      <c r="B254" s="291" t="n"/>
      <c r="C254" s="291" t="n"/>
      <c r="D254" s="291" t="n"/>
      <c r="E254" s="291" t="n"/>
      <c r="F254" s="291" t="n"/>
      <c r="G254" s="292" t="n"/>
      <c r="H254" s="292" t="n"/>
      <c r="I254" s="291" t="n"/>
      <c r="J254" s="282" t="n"/>
      <c r="K254" s="282" t="n"/>
      <c r="L254" s="291" t="n"/>
      <c r="M254" s="292" t="n"/>
      <c r="N254" s="291" t="n"/>
      <c r="O254" s="282" t="n"/>
      <c r="P254" s="282" t="n"/>
      <c r="Q254" s="282" t="n"/>
      <c r="R254" s="284">
        <f>IF($H254="","",IF($H254&lt;TODAY(),"VENCIDO",IF($H254&lt;=TODAY()+15,"PROXIMO","FUTURO")))</f>
        <v/>
      </c>
      <c r="S254" s="285">
        <f>IF($H254="","",$H254-TODAY())</f>
        <v/>
      </c>
      <c r="T254" s="284">
        <f>IF(LISTADO!$A252="","",LISTADO!$A252)</f>
        <v/>
      </c>
      <c r="U254" s="282" t="n"/>
    </row>
    <row r="255">
      <c r="A255" s="293">
        <f>IF($B255="","",SUBTOTAL(103,$B$3:B255))</f>
        <v/>
      </c>
      <c r="B255" s="293" t="n"/>
      <c r="C255" s="293" t="n"/>
      <c r="D255" s="293" t="n"/>
      <c r="E255" s="293" t="n"/>
      <c r="F255" s="293" t="n"/>
      <c r="G255" s="294" t="n"/>
      <c r="H255" s="294" t="n"/>
      <c r="I255" s="293" t="n"/>
      <c r="J255" s="276" t="n"/>
      <c r="K255" s="276" t="n"/>
      <c r="L255" s="293" t="n"/>
      <c r="M255" s="294" t="n"/>
      <c r="N255" s="293" t="n"/>
      <c r="O255" s="276" t="n"/>
      <c r="P255" s="276" t="n"/>
      <c r="Q255" s="276" t="n"/>
      <c r="R255" s="277">
        <f>IF($H255="","",IF($H255&lt;TODAY(),"VENCIDO",IF($H255&lt;=TODAY()+15,"PROXIMO","FUTURO")))</f>
        <v/>
      </c>
      <c r="S255" s="278">
        <f>IF($H255="","",$H255-TODAY())</f>
        <v/>
      </c>
      <c r="T255" s="277">
        <f>IF(LISTADO!$A253="","",LISTADO!$A253)</f>
        <v/>
      </c>
      <c r="U255" s="276" t="n"/>
    </row>
    <row r="256">
      <c r="A256" s="291">
        <f>IF($B256="","",SUBTOTAL(103,$B$3:B256))</f>
        <v/>
      </c>
      <c r="B256" s="291" t="n"/>
      <c r="C256" s="291" t="n"/>
      <c r="D256" s="291" t="n"/>
      <c r="E256" s="291" t="n"/>
      <c r="F256" s="291" t="n"/>
      <c r="G256" s="292" t="n"/>
      <c r="H256" s="292" t="n"/>
      <c r="I256" s="291" t="n"/>
      <c r="J256" s="282" t="n"/>
      <c r="K256" s="282" t="n"/>
      <c r="L256" s="291" t="n"/>
      <c r="M256" s="292" t="n"/>
      <c r="N256" s="291" t="n"/>
      <c r="O256" s="282" t="n"/>
      <c r="P256" s="282" t="n"/>
      <c r="Q256" s="282" t="n"/>
      <c r="R256" s="284">
        <f>IF($H256="","",IF($H256&lt;TODAY(),"VENCIDO",IF($H256&lt;=TODAY()+15,"PROXIMO","FUTURO")))</f>
        <v/>
      </c>
      <c r="S256" s="285">
        <f>IF($H256="","",$H256-TODAY())</f>
        <v/>
      </c>
      <c r="T256" s="284">
        <f>IF(LISTADO!$A254="","",LISTADO!$A254)</f>
        <v/>
      </c>
      <c r="U256" s="282" t="n"/>
    </row>
    <row r="257">
      <c r="A257" s="293">
        <f>IF($B257="","",SUBTOTAL(103,$B$3:B257))</f>
        <v/>
      </c>
      <c r="B257" s="293" t="n"/>
      <c r="C257" s="293" t="n"/>
      <c r="D257" s="293" t="n"/>
      <c r="E257" s="293" t="n"/>
      <c r="F257" s="293" t="n"/>
      <c r="G257" s="294" t="n"/>
      <c r="H257" s="294" t="n"/>
      <c r="I257" s="293" t="n"/>
      <c r="J257" s="276" t="n"/>
      <c r="K257" s="276" t="n"/>
      <c r="L257" s="293" t="n"/>
      <c r="M257" s="294" t="n"/>
      <c r="N257" s="293" t="n"/>
      <c r="O257" s="276" t="n"/>
      <c r="P257" s="276" t="n"/>
      <c r="Q257" s="276" t="n"/>
      <c r="R257" s="277">
        <f>IF($H257="","",IF($H257&lt;TODAY(),"VENCIDO",IF($H257&lt;=TODAY()+15,"PROXIMO","FUTURO")))</f>
        <v/>
      </c>
      <c r="S257" s="278">
        <f>IF($H257="","",$H257-TODAY())</f>
        <v/>
      </c>
      <c r="T257" s="277">
        <f>IF(LISTADO!$A255="","",LISTADO!$A255)</f>
        <v/>
      </c>
      <c r="U257" s="276" t="n"/>
    </row>
    <row r="258">
      <c r="A258" s="291">
        <f>IF($B258="","",SUBTOTAL(103,$B$3:B258))</f>
        <v/>
      </c>
      <c r="B258" s="291" t="n"/>
      <c r="C258" s="291" t="n"/>
      <c r="D258" s="291" t="n"/>
      <c r="E258" s="291" t="n"/>
      <c r="F258" s="291" t="n"/>
      <c r="G258" s="292" t="n"/>
      <c r="H258" s="292" t="n"/>
      <c r="I258" s="291" t="n"/>
      <c r="J258" s="282" t="n"/>
      <c r="K258" s="282" t="n"/>
      <c r="L258" s="291" t="n"/>
      <c r="M258" s="292" t="n"/>
      <c r="N258" s="291" t="n"/>
      <c r="O258" s="282" t="n"/>
      <c r="P258" s="282" t="n"/>
      <c r="Q258" s="282" t="n"/>
      <c r="R258" s="284">
        <f>IF($H258="","",IF($H258&lt;TODAY(),"VENCIDO",IF($H258&lt;=TODAY()+15,"PROXIMO","FUTURO")))</f>
        <v/>
      </c>
      <c r="S258" s="285">
        <f>IF($H258="","",$H258-TODAY())</f>
        <v/>
      </c>
      <c r="T258" s="284">
        <f>IF(LISTADO!$A256="","",LISTADO!$A256)</f>
        <v/>
      </c>
      <c r="U258" s="282" t="n"/>
    </row>
    <row r="259">
      <c r="A259" s="293">
        <f>IF($B259="","",SUBTOTAL(103,$B$3:B259))</f>
        <v/>
      </c>
      <c r="B259" s="293" t="n"/>
      <c r="C259" s="293" t="n"/>
      <c r="D259" s="293" t="n"/>
      <c r="E259" s="293" t="n"/>
      <c r="F259" s="293" t="n"/>
      <c r="G259" s="294" t="n"/>
      <c r="H259" s="294" t="n"/>
      <c r="I259" s="293" t="n"/>
      <c r="J259" s="276" t="n"/>
      <c r="K259" s="276" t="n"/>
      <c r="L259" s="293" t="n"/>
      <c r="M259" s="294" t="n"/>
      <c r="N259" s="293" t="n"/>
      <c r="O259" s="276" t="n"/>
      <c r="P259" s="276" t="n"/>
      <c r="Q259" s="276" t="n"/>
      <c r="R259" s="277">
        <f>IF($H259="","",IF($H259&lt;TODAY(),"VENCIDO",IF($H259&lt;=TODAY()+15,"PROXIMO","FUTURO")))</f>
        <v/>
      </c>
      <c r="S259" s="278">
        <f>IF($H259="","",$H259-TODAY())</f>
        <v/>
      </c>
      <c r="T259" s="277">
        <f>IF(LISTADO!$A257="","",LISTADO!$A257)</f>
        <v/>
      </c>
      <c r="U259" s="276" t="n"/>
    </row>
    <row r="260">
      <c r="A260" s="291">
        <f>IF($B260="","",SUBTOTAL(103,$B$3:B260))</f>
        <v/>
      </c>
      <c r="B260" s="291" t="n"/>
      <c r="C260" s="291" t="n"/>
      <c r="D260" s="291" t="n"/>
      <c r="E260" s="291" t="n"/>
      <c r="F260" s="291" t="n"/>
      <c r="G260" s="292" t="n"/>
      <c r="H260" s="292" t="n"/>
      <c r="I260" s="291" t="n"/>
      <c r="J260" s="282" t="n"/>
      <c r="K260" s="282" t="n"/>
      <c r="L260" s="291" t="n"/>
      <c r="M260" s="292" t="n"/>
      <c r="N260" s="291" t="n"/>
      <c r="O260" s="282" t="n"/>
      <c r="P260" s="282" t="n"/>
      <c r="Q260" s="282" t="n"/>
      <c r="R260" s="284">
        <f>IF($H260="","",IF($H260&lt;TODAY(),"VENCIDO",IF($H260&lt;=TODAY()+15,"PROXIMO","FUTURO")))</f>
        <v/>
      </c>
      <c r="S260" s="285">
        <f>IF($H260="","",$H260-TODAY())</f>
        <v/>
      </c>
      <c r="T260" s="284">
        <f>IF(LISTADO!$A258="","",LISTADO!$A258)</f>
        <v/>
      </c>
      <c r="U260" s="282" t="n"/>
    </row>
    <row r="261">
      <c r="A261" s="293">
        <f>IF($B261="","",SUBTOTAL(103,$B$3:B261))</f>
        <v/>
      </c>
      <c r="B261" s="293" t="n"/>
      <c r="C261" s="293" t="n"/>
      <c r="D261" s="293" t="n"/>
      <c r="E261" s="293" t="n"/>
      <c r="F261" s="293" t="n"/>
      <c r="G261" s="294" t="n"/>
      <c r="H261" s="294" t="n"/>
      <c r="I261" s="293" t="n"/>
      <c r="J261" s="276" t="n"/>
      <c r="K261" s="276" t="n"/>
      <c r="L261" s="293" t="n"/>
      <c r="M261" s="294" t="n"/>
      <c r="N261" s="293" t="n"/>
      <c r="O261" s="276" t="n"/>
      <c r="P261" s="276" t="n"/>
      <c r="Q261" s="276" t="n"/>
      <c r="R261" s="277">
        <f>IF($H261="","",IF($H261&lt;TODAY(),"VENCIDO",IF($H261&lt;=TODAY()+15,"PROXIMO","FUTURO")))</f>
        <v/>
      </c>
      <c r="S261" s="278">
        <f>IF($H261="","",$H261-TODAY())</f>
        <v/>
      </c>
      <c r="T261" s="277">
        <f>IF(LISTADO!$A259="","",LISTADO!$A259)</f>
        <v/>
      </c>
      <c r="U261" s="276" t="n"/>
    </row>
    <row r="262">
      <c r="A262" s="291">
        <f>IF($B262="","",SUBTOTAL(103,$B$3:B262))</f>
        <v/>
      </c>
      <c r="B262" s="291" t="n"/>
      <c r="C262" s="291" t="n"/>
      <c r="D262" s="291" t="n"/>
      <c r="E262" s="291" t="n"/>
      <c r="F262" s="291" t="n"/>
      <c r="G262" s="292" t="n"/>
      <c r="H262" s="292" t="n"/>
      <c r="I262" s="291" t="n"/>
      <c r="J262" s="282" t="n"/>
      <c r="K262" s="282" t="n"/>
      <c r="L262" s="291" t="n"/>
      <c r="M262" s="292" t="n"/>
      <c r="N262" s="291" t="n"/>
      <c r="O262" s="282" t="n"/>
      <c r="P262" s="282" t="n"/>
      <c r="Q262" s="282" t="n"/>
      <c r="R262" s="284">
        <f>IF($H262="","",IF($H262&lt;TODAY(),"VENCIDO",IF($H262&lt;=TODAY()+15,"PROXIMO","FUTURO")))</f>
        <v/>
      </c>
      <c r="S262" s="285">
        <f>IF($H262="","",$H262-TODAY())</f>
        <v/>
      </c>
      <c r="T262" s="284">
        <f>IF(LISTADO!$A260="","",LISTADO!$A260)</f>
        <v/>
      </c>
      <c r="U262" s="282" t="n"/>
    </row>
    <row r="263">
      <c r="A263" s="293">
        <f>IF($B263="","",SUBTOTAL(103,$B$3:B263))</f>
        <v/>
      </c>
      <c r="B263" s="293" t="n"/>
      <c r="C263" s="293" t="n"/>
      <c r="D263" s="293" t="n"/>
      <c r="E263" s="293" t="n"/>
      <c r="F263" s="293" t="n"/>
      <c r="G263" s="294" t="n"/>
      <c r="H263" s="294" t="n"/>
      <c r="I263" s="293" t="n"/>
      <c r="J263" s="276" t="n"/>
      <c r="K263" s="276" t="n"/>
      <c r="L263" s="293" t="n"/>
      <c r="M263" s="294" t="n"/>
      <c r="N263" s="293" t="n"/>
      <c r="O263" s="276" t="n"/>
      <c r="P263" s="276" t="n"/>
      <c r="Q263" s="276" t="n"/>
      <c r="R263" s="277">
        <f>IF($H263="","",IF($H263&lt;TODAY(),"VENCIDO",IF($H263&lt;=TODAY()+15,"PROXIMO","FUTURO")))</f>
        <v/>
      </c>
      <c r="S263" s="278">
        <f>IF($H263="","",$H263-TODAY())</f>
        <v/>
      </c>
      <c r="T263" s="277">
        <f>IF(LISTADO!$A261="","",LISTADO!$A261)</f>
        <v/>
      </c>
      <c r="U263" s="276" t="n"/>
    </row>
    <row r="264">
      <c r="A264" s="291">
        <f>IF($B264="","",SUBTOTAL(103,$B$3:B264))</f>
        <v/>
      </c>
      <c r="B264" s="291" t="n"/>
      <c r="C264" s="291" t="n"/>
      <c r="D264" s="291" t="n"/>
      <c r="E264" s="291" t="n"/>
      <c r="F264" s="291" t="n"/>
      <c r="G264" s="292" t="n"/>
      <c r="H264" s="292" t="n"/>
      <c r="I264" s="291" t="n"/>
      <c r="J264" s="282" t="n"/>
      <c r="K264" s="282" t="n"/>
      <c r="L264" s="291" t="n"/>
      <c r="M264" s="292" t="n"/>
      <c r="N264" s="291" t="n"/>
      <c r="O264" s="282" t="n"/>
      <c r="P264" s="282" t="n"/>
      <c r="Q264" s="282" t="n"/>
      <c r="R264" s="284">
        <f>IF($H264="","",IF($H264&lt;TODAY(),"VENCIDO",IF($H264&lt;=TODAY()+15,"PROXIMO","FUTURO")))</f>
        <v/>
      </c>
      <c r="S264" s="285">
        <f>IF($H264="","",$H264-TODAY())</f>
        <v/>
      </c>
      <c r="T264" s="284">
        <f>IF(LISTADO!$A262="","",LISTADO!$A262)</f>
        <v/>
      </c>
      <c r="U264" s="282" t="n"/>
    </row>
    <row r="265">
      <c r="A265" s="293">
        <f>IF($B265="","",SUBTOTAL(103,$B$3:B265))</f>
        <v/>
      </c>
      <c r="B265" s="293" t="n"/>
      <c r="C265" s="293" t="n"/>
      <c r="D265" s="293" t="n"/>
      <c r="E265" s="293" t="n"/>
      <c r="F265" s="293" t="n"/>
      <c r="G265" s="294" t="n"/>
      <c r="H265" s="294" t="n"/>
      <c r="I265" s="293" t="n"/>
      <c r="J265" s="276" t="n"/>
      <c r="K265" s="276" t="n"/>
      <c r="L265" s="293" t="n"/>
      <c r="M265" s="294" t="n"/>
      <c r="N265" s="293" t="n"/>
      <c r="O265" s="276" t="n"/>
      <c r="P265" s="276" t="n"/>
      <c r="Q265" s="276" t="n"/>
      <c r="R265" s="277">
        <f>IF($H265="","",IF($H265&lt;TODAY(),"VENCIDO",IF($H265&lt;=TODAY()+15,"PROXIMO","FUTURO")))</f>
        <v/>
      </c>
      <c r="S265" s="278">
        <f>IF($H265="","",$H265-TODAY())</f>
        <v/>
      </c>
      <c r="T265" s="277">
        <f>IF(LISTADO!$A263="","",LISTADO!$A263)</f>
        <v/>
      </c>
      <c r="U265" s="276" t="n"/>
    </row>
    <row r="266">
      <c r="A266" s="291">
        <f>IF($B266="","",SUBTOTAL(103,$B$3:B266))</f>
        <v/>
      </c>
      <c r="B266" s="291" t="n"/>
      <c r="C266" s="291" t="n"/>
      <c r="D266" s="291" t="n"/>
      <c r="E266" s="291" t="n"/>
      <c r="F266" s="291" t="n"/>
      <c r="G266" s="292" t="n"/>
      <c r="H266" s="292" t="n"/>
      <c r="I266" s="291" t="n"/>
      <c r="J266" s="282" t="n"/>
      <c r="K266" s="282" t="n"/>
      <c r="L266" s="291" t="n"/>
      <c r="M266" s="292" t="n"/>
      <c r="N266" s="291" t="n"/>
      <c r="O266" s="282" t="n"/>
      <c r="P266" s="282" t="n"/>
      <c r="Q266" s="282" t="n"/>
      <c r="R266" s="284">
        <f>IF($H266="","",IF($H266&lt;TODAY(),"VENCIDO",IF($H266&lt;=TODAY()+15,"PROXIMO","FUTURO")))</f>
        <v/>
      </c>
      <c r="S266" s="285">
        <f>IF($H266="","",$H266-TODAY())</f>
        <v/>
      </c>
      <c r="T266" s="284">
        <f>IF(LISTADO!$A264="","",LISTADO!$A264)</f>
        <v/>
      </c>
      <c r="U266" s="282" t="n"/>
    </row>
    <row r="267">
      <c r="A267" s="293">
        <f>IF($B267="","",SUBTOTAL(103,$B$3:B267))</f>
        <v/>
      </c>
      <c r="B267" s="293" t="n"/>
      <c r="C267" s="293" t="n"/>
      <c r="D267" s="293" t="n"/>
      <c r="E267" s="293" t="n"/>
      <c r="F267" s="293" t="n"/>
      <c r="G267" s="294" t="n"/>
      <c r="H267" s="294" t="n"/>
      <c r="I267" s="293" t="n"/>
      <c r="J267" s="276" t="n"/>
      <c r="K267" s="276" t="n"/>
      <c r="L267" s="293" t="n"/>
      <c r="M267" s="294" t="n"/>
      <c r="N267" s="293" t="n"/>
      <c r="O267" s="276" t="n"/>
      <c r="P267" s="276" t="n"/>
      <c r="Q267" s="276" t="n"/>
      <c r="R267" s="277">
        <f>IF($H267="","",IF($H267&lt;TODAY(),"VENCIDO",IF($H267&lt;=TODAY()+15,"PROXIMO","FUTURO")))</f>
        <v/>
      </c>
      <c r="S267" s="278">
        <f>IF($H267="","",$H267-TODAY())</f>
        <v/>
      </c>
      <c r="T267" s="277">
        <f>IF(LISTADO!$A265="","",LISTADO!$A265)</f>
        <v/>
      </c>
      <c r="U267" s="276" t="n"/>
    </row>
    <row r="268">
      <c r="A268" s="291">
        <f>IF($B268="","",SUBTOTAL(103,$B$3:B268))</f>
        <v/>
      </c>
      <c r="B268" s="291" t="n"/>
      <c r="C268" s="291" t="n"/>
      <c r="D268" s="291" t="n"/>
      <c r="E268" s="291" t="n"/>
      <c r="F268" s="291" t="n"/>
      <c r="G268" s="292" t="n"/>
      <c r="H268" s="292" t="n"/>
      <c r="I268" s="291" t="n"/>
      <c r="J268" s="282" t="n"/>
      <c r="K268" s="282" t="n"/>
      <c r="L268" s="291" t="n"/>
      <c r="M268" s="292" t="n"/>
      <c r="N268" s="291" t="n"/>
      <c r="O268" s="282" t="n"/>
      <c r="P268" s="282" t="n"/>
      <c r="Q268" s="282" t="n"/>
      <c r="R268" s="284">
        <f>IF($H268="","",IF($H268&lt;TODAY(),"VENCIDO",IF($H268&lt;=TODAY()+15,"PROXIMO","FUTURO")))</f>
        <v/>
      </c>
      <c r="S268" s="285">
        <f>IF($H268="","",$H268-TODAY())</f>
        <v/>
      </c>
      <c r="T268" s="284">
        <f>IF(LISTADO!$A266="","",LISTADO!$A266)</f>
        <v/>
      </c>
      <c r="U268" s="282" t="n"/>
    </row>
    <row r="269">
      <c r="A269" s="293">
        <f>IF($B269="","",SUBTOTAL(103,$B$3:B269))</f>
        <v/>
      </c>
      <c r="B269" s="293" t="n"/>
      <c r="C269" s="293" t="n"/>
      <c r="D269" s="293" t="n"/>
      <c r="E269" s="293" t="n"/>
      <c r="F269" s="293" t="n"/>
      <c r="G269" s="294" t="n"/>
      <c r="H269" s="294" t="n"/>
      <c r="I269" s="293" t="n"/>
      <c r="J269" s="276" t="n"/>
      <c r="K269" s="276" t="n"/>
      <c r="L269" s="293" t="n"/>
      <c r="M269" s="294" t="n"/>
      <c r="N269" s="293" t="n"/>
      <c r="O269" s="276" t="n"/>
      <c r="P269" s="276" t="n"/>
      <c r="Q269" s="276" t="n"/>
      <c r="R269" s="277">
        <f>IF($H269="","",IF($H269&lt;TODAY(),"VENCIDO",IF($H269&lt;=TODAY()+15,"PROXIMO","FUTURO")))</f>
        <v/>
      </c>
      <c r="S269" s="278">
        <f>IF($H269="","",$H269-TODAY())</f>
        <v/>
      </c>
      <c r="T269" s="277">
        <f>IF(LISTADO!$A267="","",LISTADO!$A267)</f>
        <v/>
      </c>
      <c r="U269" s="276" t="n"/>
    </row>
    <row r="270">
      <c r="A270" s="291">
        <f>IF($B270="","",SUBTOTAL(103,$B$3:B270))</f>
        <v/>
      </c>
      <c r="B270" s="291" t="n"/>
      <c r="C270" s="291" t="n"/>
      <c r="D270" s="291" t="n"/>
      <c r="E270" s="291" t="n"/>
      <c r="F270" s="291" t="n"/>
      <c r="G270" s="292" t="n"/>
      <c r="H270" s="292" t="n"/>
      <c r="I270" s="291" t="n"/>
      <c r="J270" s="282" t="n"/>
      <c r="K270" s="282" t="n"/>
      <c r="L270" s="291" t="n"/>
      <c r="M270" s="292" t="n"/>
      <c r="N270" s="291" t="n"/>
      <c r="O270" s="282" t="n"/>
      <c r="P270" s="282" t="n"/>
      <c r="Q270" s="282" t="n"/>
      <c r="R270" s="284">
        <f>IF($H270="","",IF($H270&lt;TODAY(),"VENCIDO",IF($H270&lt;=TODAY()+15,"PROXIMO","FUTURO")))</f>
        <v/>
      </c>
      <c r="S270" s="285">
        <f>IF($H270="","",$H270-TODAY())</f>
        <v/>
      </c>
      <c r="T270" s="284">
        <f>IF(LISTADO!$A268="","",LISTADO!$A268)</f>
        <v/>
      </c>
      <c r="U270" s="282" t="n"/>
    </row>
    <row r="271">
      <c r="A271" s="293">
        <f>IF($B271="","",SUBTOTAL(103,$B$3:B271))</f>
        <v/>
      </c>
      <c r="B271" s="293" t="n"/>
      <c r="C271" s="293" t="n"/>
      <c r="D271" s="293" t="n"/>
      <c r="E271" s="293" t="n"/>
      <c r="F271" s="293" t="n"/>
      <c r="G271" s="294" t="n"/>
      <c r="H271" s="294" t="n"/>
      <c r="I271" s="293" t="n"/>
      <c r="J271" s="276" t="n"/>
      <c r="K271" s="276" t="n"/>
      <c r="L271" s="293" t="n"/>
      <c r="M271" s="294" t="n"/>
      <c r="N271" s="293" t="n"/>
      <c r="O271" s="276" t="n"/>
      <c r="P271" s="276" t="n"/>
      <c r="Q271" s="276" t="n"/>
      <c r="R271" s="277">
        <f>IF($H271="","",IF($H271&lt;TODAY(),"VENCIDO",IF($H271&lt;=TODAY()+15,"PROXIMO","FUTURO")))</f>
        <v/>
      </c>
      <c r="S271" s="278">
        <f>IF($H271="","",$H271-TODAY())</f>
        <v/>
      </c>
      <c r="T271" s="277">
        <f>IF(LISTADO!$A269="","",LISTADO!$A269)</f>
        <v/>
      </c>
      <c r="U271" s="276" t="n"/>
    </row>
    <row r="272">
      <c r="A272" s="291">
        <f>IF($B272="","",SUBTOTAL(103,$B$3:B272))</f>
        <v/>
      </c>
      <c r="B272" s="291" t="n"/>
      <c r="C272" s="291" t="n"/>
      <c r="D272" s="291" t="n"/>
      <c r="E272" s="291" t="n"/>
      <c r="F272" s="291" t="n"/>
      <c r="G272" s="292" t="n"/>
      <c r="H272" s="292" t="n"/>
      <c r="I272" s="291" t="n"/>
      <c r="J272" s="282" t="n"/>
      <c r="K272" s="282" t="n"/>
      <c r="L272" s="291" t="n"/>
      <c r="M272" s="292" t="n"/>
      <c r="N272" s="291" t="n"/>
      <c r="O272" s="282" t="n"/>
      <c r="P272" s="282" t="n"/>
      <c r="Q272" s="282" t="n"/>
      <c r="R272" s="284">
        <f>IF($H272="","",IF($H272&lt;TODAY(),"VENCIDO",IF($H272&lt;=TODAY()+15,"PROXIMO","FUTURO")))</f>
        <v/>
      </c>
      <c r="S272" s="285">
        <f>IF($H272="","",$H272-TODAY())</f>
        <v/>
      </c>
      <c r="T272" s="284">
        <f>IF(LISTADO!$A270="","",LISTADO!$A270)</f>
        <v/>
      </c>
      <c r="U272" s="282" t="n"/>
    </row>
    <row r="273">
      <c r="A273" s="293">
        <f>IF($B273="","",SUBTOTAL(103,$B$3:B273))</f>
        <v/>
      </c>
      <c r="B273" s="293" t="n"/>
      <c r="C273" s="293" t="n"/>
      <c r="D273" s="293" t="n"/>
      <c r="E273" s="293" t="n"/>
      <c r="F273" s="293" t="n"/>
      <c r="G273" s="294" t="n"/>
      <c r="H273" s="294" t="n"/>
      <c r="I273" s="293" t="n"/>
      <c r="J273" s="276" t="n"/>
      <c r="K273" s="276" t="n"/>
      <c r="L273" s="293" t="n"/>
      <c r="M273" s="294" t="n"/>
      <c r="N273" s="293" t="n"/>
      <c r="O273" s="276" t="n"/>
      <c r="P273" s="276" t="n"/>
      <c r="Q273" s="276" t="n"/>
      <c r="R273" s="277">
        <f>IF($H273="","",IF($H273&lt;TODAY(),"VENCIDO",IF($H273&lt;=TODAY()+15,"PROXIMO","FUTURO")))</f>
        <v/>
      </c>
      <c r="S273" s="278">
        <f>IF($H273="","",$H273-TODAY())</f>
        <v/>
      </c>
      <c r="T273" s="277">
        <f>IF(LISTADO!$A271="","",LISTADO!$A271)</f>
        <v/>
      </c>
      <c r="U273" s="276" t="n"/>
    </row>
    <row r="274">
      <c r="A274" s="291">
        <f>IF($B274="","",SUBTOTAL(103,$B$3:B274))</f>
        <v/>
      </c>
      <c r="B274" s="291" t="n"/>
      <c r="C274" s="291" t="n"/>
      <c r="D274" s="291" t="n"/>
      <c r="E274" s="291" t="n"/>
      <c r="F274" s="291" t="n"/>
      <c r="G274" s="292" t="n"/>
      <c r="H274" s="292" t="n"/>
      <c r="I274" s="291" t="n"/>
      <c r="J274" s="282" t="n"/>
      <c r="K274" s="282" t="n"/>
      <c r="L274" s="291" t="n"/>
      <c r="M274" s="292" t="n"/>
      <c r="N274" s="291" t="n"/>
      <c r="O274" s="282" t="n"/>
      <c r="P274" s="282" t="n"/>
      <c r="Q274" s="282" t="n"/>
      <c r="R274" s="284">
        <f>IF($H274="","",IF($H274&lt;TODAY(),"VENCIDO",IF($H274&lt;=TODAY()+15,"PROXIMO","FUTURO")))</f>
        <v/>
      </c>
      <c r="S274" s="285">
        <f>IF($H274="","",$H274-TODAY())</f>
        <v/>
      </c>
      <c r="T274" s="284">
        <f>IF(LISTADO!$A272="","",LISTADO!$A272)</f>
        <v/>
      </c>
      <c r="U274" s="282" t="n"/>
    </row>
    <row r="275">
      <c r="A275" s="293">
        <f>IF($B275="","",SUBTOTAL(103,$B$3:B275))</f>
        <v/>
      </c>
      <c r="B275" s="293" t="n"/>
      <c r="C275" s="293" t="n"/>
      <c r="D275" s="293" t="n"/>
      <c r="E275" s="293" t="n"/>
      <c r="F275" s="293" t="n"/>
      <c r="G275" s="294" t="n"/>
      <c r="H275" s="294" t="n"/>
      <c r="I275" s="293" t="n"/>
      <c r="J275" s="276" t="n"/>
      <c r="K275" s="276" t="n"/>
      <c r="L275" s="293" t="n"/>
      <c r="M275" s="294" t="n"/>
      <c r="N275" s="293" t="n"/>
      <c r="O275" s="276" t="n"/>
      <c r="P275" s="276" t="n"/>
      <c r="Q275" s="276" t="n"/>
      <c r="R275" s="277">
        <f>IF($H275="","",IF($H275&lt;TODAY(),"VENCIDO",IF($H275&lt;=TODAY()+15,"PROXIMO","FUTURO")))</f>
        <v/>
      </c>
      <c r="S275" s="278">
        <f>IF($H275="","",$H275-TODAY())</f>
        <v/>
      </c>
      <c r="T275" s="277">
        <f>IF(LISTADO!$A273="","",LISTADO!$A273)</f>
        <v/>
      </c>
      <c r="U275" s="276" t="n"/>
    </row>
    <row r="276">
      <c r="A276" s="291">
        <f>IF($B276="","",SUBTOTAL(103,$B$3:B276))</f>
        <v/>
      </c>
      <c r="B276" s="291" t="n"/>
      <c r="C276" s="291" t="n"/>
      <c r="D276" s="291" t="n"/>
      <c r="E276" s="291" t="n"/>
      <c r="F276" s="291" t="n"/>
      <c r="G276" s="292" t="n"/>
      <c r="H276" s="292" t="n"/>
      <c r="I276" s="291" t="n"/>
      <c r="J276" s="282" t="n"/>
      <c r="K276" s="282" t="n"/>
      <c r="L276" s="291" t="n"/>
      <c r="M276" s="292" t="n"/>
      <c r="N276" s="291" t="n"/>
      <c r="O276" s="282" t="n"/>
      <c r="P276" s="282" t="n"/>
      <c r="Q276" s="282" t="n"/>
      <c r="R276" s="284">
        <f>IF($H276="","",IF($H276&lt;TODAY(),"VENCIDO",IF($H276&lt;=TODAY()+15,"PROXIMO","FUTURO")))</f>
        <v/>
      </c>
      <c r="S276" s="285">
        <f>IF($H276="","",$H276-TODAY())</f>
        <v/>
      </c>
      <c r="T276" s="284">
        <f>IF(LISTADO!$A274="","",LISTADO!$A274)</f>
        <v/>
      </c>
      <c r="U276" s="282" t="n"/>
    </row>
    <row r="277">
      <c r="A277" s="293">
        <f>IF($B277="","",SUBTOTAL(103,$B$3:B277))</f>
        <v/>
      </c>
      <c r="B277" s="293" t="n"/>
      <c r="C277" s="293" t="n"/>
      <c r="D277" s="293" t="n"/>
      <c r="E277" s="293" t="n"/>
      <c r="F277" s="293" t="n"/>
      <c r="G277" s="294" t="n"/>
      <c r="H277" s="294" t="n"/>
      <c r="I277" s="293" t="n"/>
      <c r="J277" s="276" t="n"/>
      <c r="K277" s="276" t="n"/>
      <c r="L277" s="293" t="n"/>
      <c r="M277" s="294" t="n"/>
      <c r="N277" s="293" t="n"/>
      <c r="O277" s="276" t="n"/>
      <c r="P277" s="276" t="n"/>
      <c r="Q277" s="276" t="n"/>
      <c r="R277" s="277">
        <f>IF($H277="","",IF($H277&lt;TODAY(),"VENCIDO",IF($H277&lt;=TODAY()+15,"PROXIMO","FUTURO")))</f>
        <v/>
      </c>
      <c r="S277" s="278">
        <f>IF($H277="","",$H277-TODAY())</f>
        <v/>
      </c>
      <c r="T277" s="277">
        <f>IF(LISTADO!$A275="","",LISTADO!$A275)</f>
        <v/>
      </c>
      <c r="U277" s="276" t="n"/>
    </row>
    <row r="278">
      <c r="A278" s="291">
        <f>IF($B278="","",SUBTOTAL(103,$B$3:B278))</f>
        <v/>
      </c>
      <c r="B278" s="291" t="n"/>
      <c r="C278" s="291" t="n"/>
      <c r="D278" s="291" t="n"/>
      <c r="E278" s="291" t="n"/>
      <c r="F278" s="291" t="n"/>
      <c r="G278" s="292" t="n"/>
      <c r="H278" s="292" t="n"/>
      <c r="I278" s="291" t="n"/>
      <c r="J278" s="282" t="n"/>
      <c r="K278" s="282" t="n"/>
      <c r="L278" s="291" t="n"/>
      <c r="M278" s="292" t="n"/>
      <c r="N278" s="291" t="n"/>
      <c r="O278" s="282" t="n"/>
      <c r="P278" s="282" t="n"/>
      <c r="Q278" s="282" t="n"/>
      <c r="R278" s="284">
        <f>IF($H278="","",IF($H278&lt;TODAY(),"VENCIDO",IF($H278&lt;=TODAY()+15,"PROXIMO","FUTURO")))</f>
        <v/>
      </c>
      <c r="S278" s="285">
        <f>IF($H278="","",$H278-TODAY())</f>
        <v/>
      </c>
      <c r="T278" s="284">
        <f>IF(LISTADO!$A276="","",LISTADO!$A276)</f>
        <v/>
      </c>
      <c r="U278" s="282" t="n"/>
    </row>
    <row r="279">
      <c r="A279" s="293">
        <f>IF($B279="","",SUBTOTAL(103,$B$3:B279))</f>
        <v/>
      </c>
      <c r="B279" s="293" t="n"/>
      <c r="C279" s="293" t="n"/>
      <c r="D279" s="293" t="n"/>
      <c r="E279" s="293" t="n"/>
      <c r="F279" s="293" t="n"/>
      <c r="G279" s="294" t="n"/>
      <c r="H279" s="294" t="n"/>
      <c r="I279" s="293" t="n"/>
      <c r="J279" s="276" t="n"/>
      <c r="K279" s="276" t="n"/>
      <c r="L279" s="293" t="n"/>
      <c r="M279" s="294" t="n"/>
      <c r="N279" s="293" t="n"/>
      <c r="O279" s="276" t="n"/>
      <c r="P279" s="276" t="n"/>
      <c r="Q279" s="276" t="n"/>
      <c r="R279" s="277">
        <f>IF($H279="","",IF($H279&lt;TODAY(),"VENCIDO",IF($H279&lt;=TODAY()+15,"PROXIMO","FUTURO")))</f>
        <v/>
      </c>
      <c r="S279" s="278">
        <f>IF($H279="","",$H279-TODAY())</f>
        <v/>
      </c>
      <c r="T279" s="277">
        <f>IF(LISTADO!$A277="","",LISTADO!$A277)</f>
        <v/>
      </c>
      <c r="U279" s="276" t="n"/>
    </row>
    <row r="280">
      <c r="A280" s="291">
        <f>IF($B280="","",SUBTOTAL(103,$B$3:B280))</f>
        <v/>
      </c>
      <c r="B280" s="291" t="n"/>
      <c r="C280" s="291" t="n"/>
      <c r="D280" s="291" t="n"/>
      <c r="E280" s="291" t="n"/>
      <c r="F280" s="291" t="n"/>
      <c r="G280" s="292" t="n"/>
      <c r="H280" s="292" t="n"/>
      <c r="I280" s="291" t="n"/>
      <c r="J280" s="282" t="n"/>
      <c r="K280" s="282" t="n"/>
      <c r="L280" s="291" t="n"/>
      <c r="M280" s="292" t="n"/>
      <c r="N280" s="291" t="n"/>
      <c r="O280" s="282" t="n"/>
      <c r="P280" s="282" t="n"/>
      <c r="Q280" s="282" t="n"/>
      <c r="R280" s="284">
        <f>IF($H280="","",IF($H280&lt;TODAY(),"VENCIDO",IF($H280&lt;=TODAY()+15,"PROXIMO","FUTURO")))</f>
        <v/>
      </c>
      <c r="S280" s="285">
        <f>IF($H280="","",$H280-TODAY())</f>
        <v/>
      </c>
      <c r="T280" s="284">
        <f>IF(LISTADO!$A278="","",LISTADO!$A278)</f>
        <v/>
      </c>
      <c r="U280" s="282" t="n"/>
    </row>
    <row r="281">
      <c r="A281" s="293">
        <f>IF($B281="","",SUBTOTAL(103,$B$3:B281))</f>
        <v/>
      </c>
      <c r="B281" s="293" t="n"/>
      <c r="C281" s="293" t="n"/>
      <c r="D281" s="293" t="n"/>
      <c r="E281" s="293" t="n"/>
      <c r="F281" s="293" t="n"/>
      <c r="G281" s="294" t="n"/>
      <c r="H281" s="294" t="n"/>
      <c r="I281" s="293" t="n"/>
      <c r="J281" s="276" t="n"/>
      <c r="K281" s="276" t="n"/>
      <c r="L281" s="293" t="n"/>
      <c r="M281" s="294" t="n"/>
      <c r="N281" s="293" t="n"/>
      <c r="O281" s="276" t="n"/>
      <c r="P281" s="276" t="n"/>
      <c r="Q281" s="276" t="n"/>
      <c r="R281" s="277">
        <f>IF($H281="","",IF($H281&lt;TODAY(),"VENCIDO",IF($H281&lt;=TODAY()+15,"PROXIMO","FUTURO")))</f>
        <v/>
      </c>
      <c r="S281" s="278">
        <f>IF($H281="","",$H281-TODAY())</f>
        <v/>
      </c>
      <c r="T281" s="277">
        <f>IF(LISTADO!$A279="","",LISTADO!$A279)</f>
        <v/>
      </c>
      <c r="U281" s="276" t="n"/>
    </row>
    <row r="282">
      <c r="A282" s="291">
        <f>IF($B282="","",SUBTOTAL(103,$B$3:B282))</f>
        <v/>
      </c>
      <c r="B282" s="291" t="n"/>
      <c r="C282" s="291" t="n"/>
      <c r="D282" s="291" t="n"/>
      <c r="E282" s="291" t="n"/>
      <c r="F282" s="291" t="n"/>
      <c r="G282" s="292" t="n"/>
      <c r="H282" s="292" t="n"/>
      <c r="I282" s="291" t="n"/>
      <c r="J282" s="282" t="n"/>
      <c r="K282" s="282" t="n"/>
      <c r="L282" s="291" t="n"/>
      <c r="M282" s="292" t="n"/>
      <c r="N282" s="291" t="n"/>
      <c r="O282" s="282" t="n"/>
      <c r="P282" s="282" t="n"/>
      <c r="Q282" s="282" t="n"/>
      <c r="R282" s="284">
        <f>IF($H282="","",IF($H282&lt;TODAY(),"VENCIDO",IF($H282&lt;=TODAY()+15,"PROXIMO","FUTURO")))</f>
        <v/>
      </c>
      <c r="S282" s="285">
        <f>IF($H282="","",$H282-TODAY())</f>
        <v/>
      </c>
      <c r="T282" s="284">
        <f>IF(LISTADO!$A280="","",LISTADO!$A280)</f>
        <v/>
      </c>
      <c r="U282" s="282" t="n"/>
    </row>
    <row r="283">
      <c r="A283" s="293">
        <f>IF($B283="","",SUBTOTAL(103,$B$3:B283))</f>
        <v/>
      </c>
      <c r="B283" s="293" t="n"/>
      <c r="C283" s="293" t="n"/>
      <c r="D283" s="293" t="n"/>
      <c r="E283" s="293" t="n"/>
      <c r="F283" s="293" t="n"/>
      <c r="G283" s="294" t="n"/>
      <c r="H283" s="294" t="n"/>
      <c r="I283" s="293" t="n"/>
      <c r="J283" s="276" t="n"/>
      <c r="K283" s="276" t="n"/>
      <c r="L283" s="293" t="n"/>
      <c r="M283" s="294" t="n"/>
      <c r="N283" s="293" t="n"/>
      <c r="O283" s="276" t="n"/>
      <c r="P283" s="276" t="n"/>
      <c r="Q283" s="276" t="n"/>
      <c r="R283" s="277">
        <f>IF($H283="","",IF($H283&lt;TODAY(),"VENCIDO",IF($H283&lt;=TODAY()+15,"PROXIMO","FUTURO")))</f>
        <v/>
      </c>
      <c r="S283" s="278">
        <f>IF($H283="","",$H283-TODAY())</f>
        <v/>
      </c>
      <c r="T283" s="277">
        <f>IF(LISTADO!$A281="","",LISTADO!$A281)</f>
        <v/>
      </c>
      <c r="U283" s="276" t="n"/>
    </row>
    <row r="284">
      <c r="A284" s="291">
        <f>IF($B284="","",SUBTOTAL(103,$B$3:B284))</f>
        <v/>
      </c>
      <c r="B284" s="291" t="n"/>
      <c r="C284" s="291" t="n"/>
      <c r="D284" s="291" t="n"/>
      <c r="E284" s="291" t="n"/>
      <c r="F284" s="291" t="n"/>
      <c r="G284" s="292" t="n"/>
      <c r="H284" s="292" t="n"/>
      <c r="I284" s="291" t="n"/>
      <c r="J284" s="282" t="n"/>
      <c r="K284" s="282" t="n"/>
      <c r="L284" s="291" t="n"/>
      <c r="M284" s="292" t="n"/>
      <c r="N284" s="291" t="n"/>
      <c r="O284" s="282" t="n"/>
      <c r="P284" s="282" t="n"/>
      <c r="Q284" s="282" t="n"/>
      <c r="R284" s="284">
        <f>IF($H284="","",IF($H284&lt;TODAY(),"VENCIDO",IF($H284&lt;=TODAY()+15,"PROXIMO","FUTURO")))</f>
        <v/>
      </c>
      <c r="S284" s="285">
        <f>IF($H284="","",$H284-TODAY())</f>
        <v/>
      </c>
      <c r="T284" s="284">
        <f>IF(LISTADO!$A282="","",LISTADO!$A282)</f>
        <v/>
      </c>
      <c r="U284" s="282" t="n"/>
    </row>
    <row r="285">
      <c r="A285" s="293">
        <f>IF($B285="","",SUBTOTAL(103,$B$3:B285))</f>
        <v/>
      </c>
      <c r="B285" s="293" t="n"/>
      <c r="C285" s="293" t="n"/>
      <c r="D285" s="293" t="n"/>
      <c r="E285" s="293" t="n"/>
      <c r="F285" s="293" t="n"/>
      <c r="G285" s="294" t="n"/>
      <c r="H285" s="294" t="n"/>
      <c r="I285" s="293" t="n"/>
      <c r="J285" s="276" t="n"/>
      <c r="K285" s="276" t="n"/>
      <c r="L285" s="293" t="n"/>
      <c r="M285" s="294" t="n"/>
      <c r="N285" s="293" t="n"/>
      <c r="O285" s="276" t="n"/>
      <c r="P285" s="276" t="n"/>
      <c r="Q285" s="276" t="n"/>
      <c r="R285" s="277">
        <f>IF($H285="","",IF($H285&lt;TODAY(),"VENCIDO",IF($H285&lt;=TODAY()+15,"PROXIMO","FUTURO")))</f>
        <v/>
      </c>
      <c r="S285" s="278">
        <f>IF($H285="","",$H285-TODAY())</f>
        <v/>
      </c>
      <c r="T285" s="277">
        <f>IF(LISTADO!$A283="","",LISTADO!$A283)</f>
        <v/>
      </c>
      <c r="U285" s="276" t="n"/>
    </row>
    <row r="286">
      <c r="A286" s="291">
        <f>IF($B286="","",SUBTOTAL(103,$B$3:B286))</f>
        <v/>
      </c>
      <c r="B286" s="291" t="n"/>
      <c r="C286" s="291" t="n"/>
      <c r="D286" s="291" t="n"/>
      <c r="E286" s="291" t="n"/>
      <c r="F286" s="291" t="n"/>
      <c r="G286" s="292" t="n"/>
      <c r="H286" s="292" t="n"/>
      <c r="I286" s="291" t="n"/>
      <c r="J286" s="282" t="n"/>
      <c r="K286" s="282" t="n"/>
      <c r="L286" s="291" t="n"/>
      <c r="M286" s="292" t="n"/>
      <c r="N286" s="291" t="n"/>
      <c r="O286" s="282" t="n"/>
      <c r="P286" s="282" t="n"/>
      <c r="Q286" s="282" t="n"/>
      <c r="R286" s="284">
        <f>IF($H286="","",IF($H286&lt;TODAY(),"VENCIDO",IF($H286&lt;=TODAY()+15,"PROXIMO","FUTURO")))</f>
        <v/>
      </c>
      <c r="S286" s="285">
        <f>IF($H286="","",$H286-TODAY())</f>
        <v/>
      </c>
      <c r="T286" s="284">
        <f>IF(LISTADO!$A284="","",LISTADO!$A284)</f>
        <v/>
      </c>
      <c r="U286" s="282" t="n"/>
    </row>
    <row r="287">
      <c r="A287" s="293">
        <f>IF($B287="","",SUBTOTAL(103,$B$3:B287))</f>
        <v/>
      </c>
      <c r="B287" s="293" t="n"/>
      <c r="C287" s="293" t="n"/>
      <c r="D287" s="293" t="n"/>
      <c r="E287" s="293" t="n"/>
      <c r="F287" s="293" t="n"/>
      <c r="G287" s="294" t="n"/>
      <c r="H287" s="294" t="n"/>
      <c r="I287" s="293" t="n"/>
      <c r="J287" s="276" t="n"/>
      <c r="K287" s="276" t="n"/>
      <c r="L287" s="293" t="n"/>
      <c r="M287" s="294" t="n"/>
      <c r="N287" s="293" t="n"/>
      <c r="O287" s="276" t="n"/>
      <c r="P287" s="276" t="n"/>
      <c r="Q287" s="276" t="n"/>
      <c r="R287" s="277">
        <f>IF($H287="","",IF($H287&lt;TODAY(),"VENCIDO",IF($H287&lt;=TODAY()+15,"PROXIMO","FUTURO")))</f>
        <v/>
      </c>
      <c r="S287" s="278">
        <f>IF($H287="","",$H287-TODAY())</f>
        <v/>
      </c>
      <c r="T287" s="277">
        <f>IF(LISTADO!$A285="","",LISTADO!$A285)</f>
        <v/>
      </c>
      <c r="U287" s="276" t="n"/>
    </row>
    <row r="288">
      <c r="A288" s="291">
        <f>IF($B288="","",SUBTOTAL(103,$B$3:B288))</f>
        <v/>
      </c>
      <c r="B288" s="291" t="n"/>
      <c r="C288" s="291" t="n"/>
      <c r="D288" s="291" t="n"/>
      <c r="E288" s="291" t="n"/>
      <c r="F288" s="291" t="n"/>
      <c r="G288" s="292" t="n"/>
      <c r="H288" s="292" t="n"/>
      <c r="I288" s="291" t="n"/>
      <c r="J288" s="282" t="n"/>
      <c r="K288" s="282" t="n"/>
      <c r="L288" s="291" t="n"/>
      <c r="M288" s="292" t="n"/>
      <c r="N288" s="291" t="n"/>
      <c r="O288" s="282" t="n"/>
      <c r="P288" s="282" t="n"/>
      <c r="Q288" s="282" t="n"/>
      <c r="R288" s="284">
        <f>IF($H288="","",IF($H288&lt;TODAY(),"VENCIDO",IF($H288&lt;=TODAY()+15,"PROXIMO","FUTURO")))</f>
        <v/>
      </c>
      <c r="S288" s="285">
        <f>IF($H288="","",$H288-TODAY())</f>
        <v/>
      </c>
      <c r="T288" s="284">
        <f>IF(LISTADO!$A286="","",LISTADO!$A286)</f>
        <v/>
      </c>
      <c r="U288" s="282" t="n"/>
    </row>
    <row r="289">
      <c r="A289" s="293">
        <f>IF($B289="","",SUBTOTAL(103,$B$3:B289))</f>
        <v/>
      </c>
      <c r="B289" s="293" t="n"/>
      <c r="C289" s="293" t="n"/>
      <c r="D289" s="293" t="n"/>
      <c r="E289" s="293" t="n"/>
      <c r="F289" s="293" t="n"/>
      <c r="G289" s="294" t="n"/>
      <c r="H289" s="294" t="n"/>
      <c r="I289" s="293" t="n"/>
      <c r="J289" s="276" t="n"/>
      <c r="K289" s="276" t="n"/>
      <c r="L289" s="293" t="n"/>
      <c r="M289" s="294" t="n"/>
      <c r="N289" s="293" t="n"/>
      <c r="O289" s="276" t="n"/>
      <c r="P289" s="276" t="n"/>
      <c r="Q289" s="276" t="n"/>
      <c r="R289" s="277">
        <f>IF($H289="","",IF($H289&lt;TODAY(),"VENCIDO",IF($H289&lt;=TODAY()+15,"PROXIMO","FUTURO")))</f>
        <v/>
      </c>
      <c r="S289" s="278">
        <f>IF($H289="","",$H289-TODAY())</f>
        <v/>
      </c>
      <c r="T289" s="277">
        <f>IF(LISTADO!$A287="","",LISTADO!$A287)</f>
        <v/>
      </c>
      <c r="U289" s="276" t="n"/>
    </row>
    <row r="290">
      <c r="A290" s="291">
        <f>IF($B290="","",SUBTOTAL(103,$B$3:B290))</f>
        <v/>
      </c>
      <c r="B290" s="291" t="n"/>
      <c r="C290" s="291" t="n"/>
      <c r="D290" s="291" t="n"/>
      <c r="E290" s="291" t="n"/>
      <c r="F290" s="291" t="n"/>
      <c r="G290" s="292" t="n"/>
      <c r="H290" s="292" t="n"/>
      <c r="I290" s="291" t="n"/>
      <c r="J290" s="282" t="n"/>
      <c r="K290" s="282" t="n"/>
      <c r="L290" s="291" t="n"/>
      <c r="M290" s="292" t="n"/>
      <c r="N290" s="291" t="n"/>
      <c r="O290" s="282" t="n"/>
      <c r="P290" s="282" t="n"/>
      <c r="Q290" s="282" t="n"/>
      <c r="R290" s="284">
        <f>IF($H290="","",IF($H290&lt;TODAY(),"VENCIDO",IF($H290&lt;=TODAY()+15,"PROXIMO","FUTURO")))</f>
        <v/>
      </c>
      <c r="S290" s="285">
        <f>IF($H290="","",$H290-TODAY())</f>
        <v/>
      </c>
      <c r="T290" s="284">
        <f>IF(LISTADO!$A288="","",LISTADO!$A288)</f>
        <v/>
      </c>
      <c r="U290" s="282" t="n"/>
    </row>
    <row r="291">
      <c r="A291" s="293">
        <f>IF($B291="","",SUBTOTAL(103,$B$3:B291))</f>
        <v/>
      </c>
      <c r="B291" s="293" t="n"/>
      <c r="C291" s="293" t="n"/>
      <c r="D291" s="293" t="n"/>
      <c r="E291" s="293" t="n"/>
      <c r="F291" s="293" t="n"/>
      <c r="G291" s="294" t="n"/>
      <c r="H291" s="294" t="n"/>
      <c r="I291" s="293" t="n"/>
      <c r="J291" s="276" t="n"/>
      <c r="K291" s="276" t="n"/>
      <c r="L291" s="293" t="n"/>
      <c r="M291" s="294" t="n"/>
      <c r="N291" s="293" t="n"/>
      <c r="O291" s="276" t="n"/>
      <c r="P291" s="276" t="n"/>
      <c r="Q291" s="276" t="n"/>
      <c r="R291" s="277">
        <f>IF($H291="","",IF($H291&lt;TODAY(),"VENCIDO",IF($H291&lt;=TODAY()+15,"PROXIMO","FUTURO")))</f>
        <v/>
      </c>
      <c r="S291" s="278">
        <f>IF($H291="","",$H291-TODAY())</f>
        <v/>
      </c>
      <c r="T291" s="277">
        <f>IF(LISTADO!$A289="","",LISTADO!$A289)</f>
        <v/>
      </c>
      <c r="U291" s="276" t="n"/>
    </row>
    <row r="292">
      <c r="A292" s="291">
        <f>IF($B292="","",SUBTOTAL(103,$B$3:B292))</f>
        <v/>
      </c>
      <c r="B292" s="291" t="n"/>
      <c r="C292" s="291" t="n"/>
      <c r="D292" s="291" t="n"/>
      <c r="E292" s="291" t="n"/>
      <c r="F292" s="291" t="n"/>
      <c r="G292" s="292" t="n"/>
      <c r="H292" s="292" t="n"/>
      <c r="I292" s="291" t="n"/>
      <c r="J292" s="282" t="n"/>
      <c r="K292" s="282" t="n"/>
      <c r="L292" s="291" t="n"/>
      <c r="M292" s="292" t="n"/>
      <c r="N292" s="291" t="n"/>
      <c r="O292" s="282" t="n"/>
      <c r="P292" s="282" t="n"/>
      <c r="Q292" s="282" t="n"/>
      <c r="R292" s="284">
        <f>IF($H292="","",IF($H292&lt;TODAY(),"VENCIDO",IF($H292&lt;=TODAY()+15,"PROXIMO","FUTURO")))</f>
        <v/>
      </c>
      <c r="S292" s="285">
        <f>IF($H292="","",$H292-TODAY())</f>
        <v/>
      </c>
      <c r="T292" s="284">
        <f>IF(LISTADO!$A290="","",LISTADO!$A290)</f>
        <v/>
      </c>
      <c r="U292" s="282" t="n"/>
    </row>
    <row r="293">
      <c r="A293" s="293">
        <f>IF($B293="","",SUBTOTAL(103,$B$3:B293))</f>
        <v/>
      </c>
      <c r="B293" s="293" t="n"/>
      <c r="C293" s="293" t="n"/>
      <c r="D293" s="293" t="n"/>
      <c r="E293" s="293" t="n"/>
      <c r="F293" s="293" t="n"/>
      <c r="G293" s="294" t="n"/>
      <c r="H293" s="294" t="n"/>
      <c r="I293" s="293" t="n"/>
      <c r="J293" s="276" t="n"/>
      <c r="K293" s="276" t="n"/>
      <c r="L293" s="293" t="n"/>
      <c r="M293" s="294" t="n"/>
      <c r="N293" s="293" t="n"/>
      <c r="O293" s="276" t="n"/>
      <c r="P293" s="276" t="n"/>
      <c r="Q293" s="276" t="n"/>
      <c r="R293" s="277">
        <f>IF($H293="","",IF($H293&lt;TODAY(),"VENCIDO",IF($H293&lt;=TODAY()+15,"PROXIMO","FUTURO")))</f>
        <v/>
      </c>
      <c r="S293" s="278">
        <f>IF($H293="","",$H293-TODAY())</f>
        <v/>
      </c>
      <c r="T293" s="277">
        <f>IF(LISTADO!$A291="","",LISTADO!$A291)</f>
        <v/>
      </c>
      <c r="U293" s="276" t="n"/>
    </row>
    <row r="294">
      <c r="A294" s="291">
        <f>IF($B294="","",SUBTOTAL(103,$B$3:B294))</f>
        <v/>
      </c>
      <c r="B294" s="291" t="n"/>
      <c r="C294" s="291" t="n"/>
      <c r="D294" s="291" t="n"/>
      <c r="E294" s="291" t="n"/>
      <c r="F294" s="291" t="n"/>
      <c r="G294" s="292" t="n"/>
      <c r="H294" s="292" t="n"/>
      <c r="I294" s="291" t="n"/>
      <c r="J294" s="282" t="n"/>
      <c r="K294" s="282" t="n"/>
      <c r="L294" s="291" t="n"/>
      <c r="M294" s="292" t="n"/>
      <c r="N294" s="291" t="n"/>
      <c r="O294" s="282" t="n"/>
      <c r="P294" s="282" t="n"/>
      <c r="Q294" s="282" t="n"/>
      <c r="R294" s="284">
        <f>IF($H294="","",IF($H294&lt;TODAY(),"VENCIDO",IF($H294&lt;=TODAY()+15,"PROXIMO","FUTURO")))</f>
        <v/>
      </c>
      <c r="S294" s="285">
        <f>IF($H294="","",$H294-TODAY())</f>
        <v/>
      </c>
      <c r="T294" s="284">
        <f>IF(LISTADO!$A292="","",LISTADO!$A292)</f>
        <v/>
      </c>
      <c r="U294" s="282" t="n"/>
    </row>
    <row r="295">
      <c r="A295" s="293">
        <f>IF($B295="","",SUBTOTAL(103,$B$3:B295))</f>
        <v/>
      </c>
      <c r="B295" s="293" t="n"/>
      <c r="C295" s="293" t="n"/>
      <c r="D295" s="293" t="n"/>
      <c r="E295" s="293" t="n"/>
      <c r="F295" s="293" t="n"/>
      <c r="G295" s="294" t="n"/>
      <c r="H295" s="294" t="n"/>
      <c r="I295" s="293" t="n"/>
      <c r="J295" s="276" t="n"/>
      <c r="K295" s="276" t="n"/>
      <c r="L295" s="293" t="n"/>
      <c r="M295" s="294" t="n"/>
      <c r="N295" s="293" t="n"/>
      <c r="O295" s="276" t="n"/>
      <c r="P295" s="276" t="n"/>
      <c r="Q295" s="276" t="n"/>
      <c r="R295" s="277">
        <f>IF($H295="","",IF($H295&lt;TODAY(),"VENCIDO",IF($H295&lt;=TODAY()+15,"PROXIMO","FUTURO")))</f>
        <v/>
      </c>
      <c r="S295" s="278">
        <f>IF($H295="","",$H295-TODAY())</f>
        <v/>
      </c>
      <c r="T295" s="277">
        <f>IF(LISTADO!$A293="","",LISTADO!$A293)</f>
        <v/>
      </c>
      <c r="U295" s="276" t="n"/>
    </row>
    <row r="296">
      <c r="A296" s="291">
        <f>IF($B296="","",SUBTOTAL(103,$B$3:B296))</f>
        <v/>
      </c>
      <c r="B296" s="291" t="n"/>
      <c r="C296" s="291" t="n"/>
      <c r="D296" s="291" t="n"/>
      <c r="E296" s="291" t="n"/>
      <c r="F296" s="291" t="n"/>
      <c r="G296" s="292" t="n"/>
      <c r="H296" s="292" t="n"/>
      <c r="I296" s="291" t="n"/>
      <c r="J296" s="282" t="n"/>
      <c r="K296" s="282" t="n"/>
      <c r="L296" s="291" t="n"/>
      <c r="M296" s="292" t="n"/>
      <c r="N296" s="291" t="n"/>
      <c r="O296" s="282" t="n"/>
      <c r="P296" s="282" t="n"/>
      <c r="Q296" s="282" t="n"/>
      <c r="R296" s="284">
        <f>IF($H296="","",IF($H296&lt;TODAY(),"VENCIDO",IF($H296&lt;=TODAY()+15,"PROXIMO","FUTURO")))</f>
        <v/>
      </c>
      <c r="S296" s="285">
        <f>IF($H296="","",$H296-TODAY())</f>
        <v/>
      </c>
      <c r="T296" s="284">
        <f>IF(LISTADO!$A294="","",LISTADO!$A294)</f>
        <v/>
      </c>
      <c r="U296" s="282" t="n"/>
    </row>
    <row r="297">
      <c r="A297" s="293">
        <f>IF($B297="","",SUBTOTAL(103,$B$3:B297))</f>
        <v/>
      </c>
      <c r="B297" s="293" t="n"/>
      <c r="C297" s="293" t="n"/>
      <c r="D297" s="293" t="n"/>
      <c r="E297" s="293" t="n"/>
      <c r="F297" s="293" t="n"/>
      <c r="G297" s="294" t="n"/>
      <c r="H297" s="294" t="n"/>
      <c r="I297" s="293" t="n"/>
      <c r="J297" s="276" t="n"/>
      <c r="K297" s="276" t="n"/>
      <c r="L297" s="293" t="n"/>
      <c r="M297" s="294" t="n"/>
      <c r="N297" s="293" t="n"/>
      <c r="O297" s="276" t="n"/>
      <c r="P297" s="276" t="n"/>
      <c r="Q297" s="276" t="n"/>
      <c r="R297" s="277">
        <f>IF($H297="","",IF($H297&lt;TODAY(),"VENCIDO",IF($H297&lt;=TODAY()+15,"PROXIMO","FUTURO")))</f>
        <v/>
      </c>
      <c r="S297" s="278">
        <f>IF($H297="","",$H297-TODAY())</f>
        <v/>
      </c>
      <c r="T297" s="277">
        <f>IF(LISTADO!$A295="","",LISTADO!$A295)</f>
        <v/>
      </c>
      <c r="U297" s="276" t="n"/>
    </row>
    <row r="298">
      <c r="A298" s="291">
        <f>IF($B298="","",SUBTOTAL(103,$B$3:B298))</f>
        <v/>
      </c>
      <c r="B298" s="291" t="n"/>
      <c r="C298" s="291" t="n"/>
      <c r="D298" s="291" t="n"/>
      <c r="E298" s="291" t="n"/>
      <c r="F298" s="291" t="n"/>
      <c r="G298" s="292" t="n"/>
      <c r="H298" s="292" t="n"/>
      <c r="I298" s="291" t="n"/>
      <c r="J298" s="282" t="n"/>
      <c r="K298" s="282" t="n"/>
      <c r="L298" s="291" t="n"/>
      <c r="M298" s="292" t="n"/>
      <c r="N298" s="291" t="n"/>
      <c r="O298" s="282" t="n"/>
      <c r="P298" s="282" t="n"/>
      <c r="Q298" s="282" t="n"/>
      <c r="R298" s="284">
        <f>IF($H298="","",IF($H298&lt;TODAY(),"VENCIDO",IF($H298&lt;=TODAY()+15,"PROXIMO","FUTURO")))</f>
        <v/>
      </c>
      <c r="S298" s="285">
        <f>IF($H298="","",$H298-TODAY())</f>
        <v/>
      </c>
      <c r="T298" s="284">
        <f>IF(LISTADO!$A296="","",LISTADO!$A296)</f>
        <v/>
      </c>
      <c r="U298" s="282" t="n"/>
    </row>
    <row r="299">
      <c r="A299" s="293">
        <f>IF($B299="","",SUBTOTAL(103,$B$3:B299))</f>
        <v/>
      </c>
      <c r="B299" s="293" t="n"/>
      <c r="C299" s="293" t="n"/>
      <c r="D299" s="293" t="n"/>
      <c r="E299" s="293" t="n"/>
      <c r="F299" s="293" t="n"/>
      <c r="G299" s="294" t="n"/>
      <c r="H299" s="294" t="n"/>
      <c r="I299" s="293" t="n"/>
      <c r="J299" s="276" t="n"/>
      <c r="K299" s="276" t="n"/>
      <c r="L299" s="293" t="n"/>
      <c r="M299" s="294" t="n"/>
      <c r="N299" s="293" t="n"/>
      <c r="O299" s="276" t="n"/>
      <c r="P299" s="276" t="n"/>
      <c r="Q299" s="276" t="n"/>
      <c r="R299" s="277">
        <f>IF($H299="","",IF($H299&lt;TODAY(),"VENCIDO",IF($H299&lt;=TODAY()+15,"PROXIMO","FUTURO")))</f>
        <v/>
      </c>
      <c r="S299" s="278">
        <f>IF($H299="","",$H299-TODAY())</f>
        <v/>
      </c>
      <c r="T299" s="277">
        <f>IF(LISTADO!$A297="","",LISTADO!$A297)</f>
        <v/>
      </c>
      <c r="U299" s="276" t="n"/>
    </row>
    <row r="300">
      <c r="A300" s="291">
        <f>IF($B300="","",SUBTOTAL(103,$B$3:B300))</f>
        <v/>
      </c>
      <c r="B300" s="291" t="n"/>
      <c r="C300" s="291" t="n"/>
      <c r="D300" s="291" t="n"/>
      <c r="E300" s="291" t="n"/>
      <c r="F300" s="291" t="n"/>
      <c r="G300" s="292" t="n"/>
      <c r="H300" s="292" t="n"/>
      <c r="I300" s="291" t="n"/>
      <c r="J300" s="282" t="n"/>
      <c r="K300" s="282" t="n"/>
      <c r="L300" s="291" t="n"/>
      <c r="M300" s="292" t="n"/>
      <c r="N300" s="291" t="n"/>
      <c r="O300" s="282" t="n"/>
      <c r="P300" s="282" t="n"/>
      <c r="Q300" s="282" t="n"/>
      <c r="R300" s="284">
        <f>IF($H300="","",IF($H300&lt;TODAY(),"VENCIDO",IF($H300&lt;=TODAY()+15,"PROXIMO","FUTURO")))</f>
        <v/>
      </c>
      <c r="S300" s="285">
        <f>IF($H300="","",$H300-TODAY())</f>
        <v/>
      </c>
      <c r="T300" s="284">
        <f>IF(LISTADO!$A298="","",LISTADO!$A298)</f>
        <v/>
      </c>
      <c r="U300" s="282" t="n"/>
    </row>
    <row r="301">
      <c r="A301" s="293">
        <f>IF($B301="","",SUBTOTAL(103,$B$3:B301))</f>
        <v/>
      </c>
      <c r="B301" s="293" t="n"/>
      <c r="C301" s="293" t="n"/>
      <c r="D301" s="293" t="n"/>
      <c r="E301" s="293" t="n"/>
      <c r="F301" s="293" t="n"/>
      <c r="G301" s="294" t="n"/>
      <c r="H301" s="294" t="n"/>
      <c r="I301" s="293" t="n"/>
      <c r="J301" s="276" t="n"/>
      <c r="K301" s="276" t="n"/>
      <c r="L301" s="293" t="n"/>
      <c r="M301" s="294" t="n"/>
      <c r="N301" s="293" t="n"/>
      <c r="O301" s="276" t="n"/>
      <c r="P301" s="276" t="n"/>
      <c r="Q301" s="276" t="n"/>
      <c r="R301" s="277">
        <f>IF($H301="","",IF($H301&lt;TODAY(),"VENCIDO",IF($H301&lt;=TODAY()+15,"PROXIMO","FUTURO")))</f>
        <v/>
      </c>
      <c r="S301" s="278">
        <f>IF($H301="","",$H301-TODAY())</f>
        <v/>
      </c>
      <c r="T301" s="277">
        <f>IF(LISTADO!$A299="","",LISTADO!$A299)</f>
        <v/>
      </c>
      <c r="U301" s="276" t="n"/>
    </row>
    <row r="302">
      <c r="A302" s="291">
        <f>IF($B302="","",SUBTOTAL(103,$B$3:B302))</f>
        <v/>
      </c>
      <c r="B302" s="291" t="n"/>
      <c r="C302" s="291" t="n"/>
      <c r="D302" s="291" t="n"/>
      <c r="E302" s="291" t="n"/>
      <c r="F302" s="291" t="n"/>
      <c r="G302" s="292" t="n"/>
      <c r="H302" s="292" t="n"/>
      <c r="I302" s="291" t="n"/>
      <c r="J302" s="282" t="n"/>
      <c r="K302" s="282" t="n"/>
      <c r="L302" s="291" t="n"/>
      <c r="M302" s="292" t="n"/>
      <c r="N302" s="291" t="n"/>
      <c r="O302" s="282" t="n"/>
      <c r="P302" s="282" t="n"/>
      <c r="Q302" s="282" t="n"/>
      <c r="R302" s="284">
        <f>IF($H302="","",IF($H302&lt;TODAY(),"VENCIDO",IF($H302&lt;=TODAY()+15,"PROXIMO","FUTURO")))</f>
        <v/>
      </c>
      <c r="S302" s="285">
        <f>IF($H302="","",$H302-TODAY())</f>
        <v/>
      </c>
      <c r="T302" s="284">
        <f>IF(LISTADO!$A300="","",LISTADO!$A300)</f>
        <v/>
      </c>
      <c r="U302" s="282" t="n"/>
    </row>
    <row r="303">
      <c r="A303" s="293">
        <f>IF($B303="","",SUBTOTAL(103,$B$3:B303))</f>
        <v/>
      </c>
      <c r="B303" s="293" t="n"/>
      <c r="C303" s="293" t="n"/>
      <c r="D303" s="293" t="n"/>
      <c r="E303" s="293" t="n"/>
      <c r="F303" s="293" t="n"/>
      <c r="G303" s="294" t="n"/>
      <c r="H303" s="294" t="n"/>
      <c r="I303" s="293" t="n"/>
      <c r="J303" s="276" t="n"/>
      <c r="K303" s="276" t="n"/>
      <c r="L303" s="293" t="n"/>
      <c r="M303" s="294" t="n"/>
      <c r="N303" s="293" t="n"/>
      <c r="O303" s="276" t="n"/>
      <c r="P303" s="276" t="n"/>
      <c r="Q303" s="276" t="n"/>
      <c r="R303" s="277">
        <f>IF($H303="","",IF($H303&lt;TODAY(),"VENCIDO",IF($H303&lt;=TODAY()+15,"PROXIMO","FUTURO")))</f>
        <v/>
      </c>
      <c r="S303" s="278">
        <f>IF($H303="","",$H303-TODAY())</f>
        <v/>
      </c>
      <c r="T303" s="277">
        <f>IF(LISTADO!$A301="","",LISTADO!$A301)</f>
        <v/>
      </c>
      <c r="U303" s="276" t="n"/>
    </row>
    <row r="304">
      <c r="A304" s="291">
        <f>IF($B304="","",SUBTOTAL(103,$B$3:B304))</f>
        <v/>
      </c>
      <c r="B304" s="291" t="n"/>
      <c r="C304" s="291" t="n"/>
      <c r="D304" s="291" t="n"/>
      <c r="E304" s="291" t="n"/>
      <c r="F304" s="291" t="n"/>
      <c r="G304" s="292" t="n"/>
      <c r="H304" s="292" t="n"/>
      <c r="I304" s="291" t="n"/>
      <c r="J304" s="282" t="n"/>
      <c r="K304" s="282" t="n"/>
      <c r="L304" s="291" t="n"/>
      <c r="M304" s="292" t="n"/>
      <c r="N304" s="291" t="n"/>
      <c r="O304" s="282" t="n"/>
      <c r="P304" s="282" t="n"/>
      <c r="Q304" s="282" t="n"/>
      <c r="R304" s="284">
        <f>IF($H304="","",IF($H304&lt;TODAY(),"VENCIDO",IF($H304&lt;=TODAY()+15,"PROXIMO","FUTURO")))</f>
        <v/>
      </c>
      <c r="S304" s="285">
        <f>IF($H304="","",$H304-TODAY())</f>
        <v/>
      </c>
      <c r="T304" s="284">
        <f>IF(LISTADO!$A302="","",LISTADO!$A302)</f>
        <v/>
      </c>
      <c r="U304" s="282" t="n"/>
    </row>
    <row r="305">
      <c r="A305" s="293">
        <f>IF($B305="","",SUBTOTAL(103,$B$3:B305))</f>
        <v/>
      </c>
      <c r="B305" s="293" t="n"/>
      <c r="C305" s="293" t="n"/>
      <c r="D305" s="293" t="n"/>
      <c r="E305" s="293" t="n"/>
      <c r="F305" s="293" t="n"/>
      <c r="G305" s="294" t="n"/>
      <c r="H305" s="294" t="n"/>
      <c r="I305" s="293" t="n"/>
      <c r="J305" s="276" t="n"/>
      <c r="K305" s="276" t="n"/>
      <c r="L305" s="293" t="n"/>
      <c r="M305" s="294" t="n"/>
      <c r="N305" s="293" t="n"/>
      <c r="O305" s="276" t="n"/>
      <c r="P305" s="276" t="n"/>
      <c r="Q305" s="276" t="n"/>
      <c r="R305" s="277">
        <f>IF($H305="","",IF($H305&lt;TODAY(),"VENCIDO",IF($H305&lt;=TODAY()+15,"PROXIMO","FUTURO")))</f>
        <v/>
      </c>
      <c r="S305" s="278">
        <f>IF($H305="","",$H305-TODAY())</f>
        <v/>
      </c>
      <c r="T305" s="277">
        <f>IF(LISTADO!$A303="","",LISTADO!$A303)</f>
        <v/>
      </c>
      <c r="U305" s="276" t="n"/>
    </row>
    <row r="306">
      <c r="A306" s="291">
        <f>IF($B306="","",SUBTOTAL(103,$B$3:B306))</f>
        <v/>
      </c>
      <c r="B306" s="291" t="n"/>
      <c r="C306" s="291" t="n"/>
      <c r="D306" s="291" t="n"/>
      <c r="E306" s="291" t="n"/>
      <c r="F306" s="291" t="n"/>
      <c r="G306" s="292" t="n"/>
      <c r="H306" s="292" t="n"/>
      <c r="I306" s="291" t="n"/>
      <c r="J306" s="282" t="n"/>
      <c r="K306" s="282" t="n"/>
      <c r="L306" s="291" t="n"/>
      <c r="M306" s="292" t="n"/>
      <c r="N306" s="291" t="n"/>
      <c r="O306" s="282" t="n"/>
      <c r="P306" s="282" t="n"/>
      <c r="Q306" s="282" t="n"/>
      <c r="R306" s="284">
        <f>IF($H306="","",IF($H306&lt;TODAY(),"VENCIDO",IF($H306&lt;=TODAY()+15,"PROXIMO","FUTURO")))</f>
        <v/>
      </c>
      <c r="S306" s="285">
        <f>IF($H306="","",$H306-TODAY())</f>
        <v/>
      </c>
      <c r="T306" s="284">
        <f>IF(LISTADO!$A304="","",LISTADO!$A304)</f>
        <v/>
      </c>
      <c r="U306" s="282" t="n"/>
    </row>
    <row r="307">
      <c r="A307" s="293">
        <f>IF($B307="","",SUBTOTAL(103,$B$3:B307))</f>
        <v/>
      </c>
      <c r="B307" s="293" t="n"/>
      <c r="C307" s="293" t="n"/>
      <c r="D307" s="293" t="n"/>
      <c r="E307" s="293" t="n"/>
      <c r="F307" s="293" t="n"/>
      <c r="G307" s="294" t="n"/>
      <c r="H307" s="294" t="n"/>
      <c r="I307" s="293" t="n"/>
      <c r="J307" s="276" t="n"/>
      <c r="K307" s="276" t="n"/>
      <c r="L307" s="293" t="n"/>
      <c r="M307" s="294" t="n"/>
      <c r="N307" s="293" t="n"/>
      <c r="O307" s="276" t="n"/>
      <c r="P307" s="276" t="n"/>
      <c r="Q307" s="276" t="n"/>
      <c r="R307" s="277">
        <f>IF($H307="","",IF($H307&lt;TODAY(),"VENCIDO",IF($H307&lt;=TODAY()+15,"PROXIMO","FUTURO")))</f>
        <v/>
      </c>
      <c r="S307" s="278">
        <f>IF($H307="","",$H307-TODAY())</f>
        <v/>
      </c>
      <c r="T307" s="277">
        <f>IF(LISTADO!$A305="","",LISTADO!$A305)</f>
        <v/>
      </c>
      <c r="U307" s="276" t="n"/>
    </row>
    <row r="308">
      <c r="A308" s="291">
        <f>IF($B308="","",SUBTOTAL(103,$B$3:B308))</f>
        <v/>
      </c>
      <c r="B308" s="291" t="n"/>
      <c r="C308" s="291" t="n"/>
      <c r="D308" s="291" t="n"/>
      <c r="E308" s="291" t="n"/>
      <c r="F308" s="291" t="n"/>
      <c r="G308" s="292" t="n"/>
      <c r="H308" s="292" t="n"/>
      <c r="I308" s="291" t="n"/>
      <c r="J308" s="282" t="n"/>
      <c r="K308" s="282" t="n"/>
      <c r="L308" s="291" t="n"/>
      <c r="M308" s="292" t="n"/>
      <c r="N308" s="291" t="n"/>
      <c r="O308" s="282" t="n"/>
      <c r="P308" s="282" t="n"/>
      <c r="Q308" s="282" t="n"/>
      <c r="R308" s="284">
        <f>IF($H308="","",IF($H308&lt;TODAY(),"VENCIDO",IF($H308&lt;=TODAY()+15,"PROXIMO","FUTURO")))</f>
        <v/>
      </c>
      <c r="S308" s="285">
        <f>IF($H308="","",$H308-TODAY())</f>
        <v/>
      </c>
      <c r="T308" s="284">
        <f>IF(LISTADO!$A306="","",LISTADO!$A306)</f>
        <v/>
      </c>
      <c r="U308" s="282" t="n"/>
    </row>
    <row r="309">
      <c r="A309" s="293">
        <f>IF($B309="","",SUBTOTAL(103,$B$3:B309))</f>
        <v/>
      </c>
      <c r="B309" s="293" t="n"/>
      <c r="C309" s="293" t="n"/>
      <c r="D309" s="293" t="n"/>
      <c r="E309" s="293" t="n"/>
      <c r="F309" s="293" t="n"/>
      <c r="G309" s="294" t="n"/>
      <c r="H309" s="294" t="n"/>
      <c r="I309" s="293" t="n"/>
      <c r="J309" s="276" t="n"/>
      <c r="K309" s="276" t="n"/>
      <c r="L309" s="293" t="n"/>
      <c r="M309" s="294" t="n"/>
      <c r="N309" s="293" t="n"/>
      <c r="O309" s="276" t="n"/>
      <c r="P309" s="276" t="n"/>
      <c r="Q309" s="276" t="n"/>
      <c r="R309" s="277">
        <f>IF($H309="","",IF($H309&lt;TODAY(),"VENCIDO",IF($H309&lt;=TODAY()+15,"PROXIMO","FUTURO")))</f>
        <v/>
      </c>
      <c r="S309" s="278">
        <f>IF($H309="","",$H309-TODAY())</f>
        <v/>
      </c>
      <c r="T309" s="277">
        <f>IF(LISTADO!$A307="","",LISTADO!$A307)</f>
        <v/>
      </c>
      <c r="U309" s="276" t="n"/>
    </row>
    <row r="310">
      <c r="A310" s="291">
        <f>IF($B310="","",SUBTOTAL(103,$B$3:B310))</f>
        <v/>
      </c>
      <c r="B310" s="291" t="n"/>
      <c r="C310" s="291" t="n"/>
      <c r="D310" s="291" t="n"/>
      <c r="E310" s="291" t="n"/>
      <c r="F310" s="291" t="n"/>
      <c r="G310" s="292" t="n"/>
      <c r="H310" s="292" t="n"/>
      <c r="I310" s="291" t="n"/>
      <c r="J310" s="282" t="n"/>
      <c r="K310" s="282" t="n"/>
      <c r="L310" s="291" t="n"/>
      <c r="M310" s="292" t="n"/>
      <c r="N310" s="291" t="n"/>
      <c r="O310" s="282" t="n"/>
      <c r="P310" s="282" t="n"/>
      <c r="Q310" s="282" t="n"/>
      <c r="R310" s="284">
        <f>IF($H310="","",IF($H310&lt;TODAY(),"VENCIDO",IF($H310&lt;=TODAY()+15,"PROXIMO","FUTURO")))</f>
        <v/>
      </c>
      <c r="S310" s="285">
        <f>IF($H310="","",$H310-TODAY())</f>
        <v/>
      </c>
      <c r="T310" s="284">
        <f>IF(LISTADO!$A308="","",LISTADO!$A308)</f>
        <v/>
      </c>
      <c r="U310" s="282" t="n"/>
    </row>
    <row r="311">
      <c r="A311" s="293">
        <f>IF($B311="","",SUBTOTAL(103,$B$3:B311))</f>
        <v/>
      </c>
      <c r="B311" s="293" t="n"/>
      <c r="C311" s="293" t="n"/>
      <c r="D311" s="293" t="n"/>
      <c r="E311" s="293" t="n"/>
      <c r="F311" s="293" t="n"/>
      <c r="G311" s="294" t="n"/>
      <c r="H311" s="294" t="n"/>
      <c r="I311" s="293" t="n"/>
      <c r="J311" s="276" t="n"/>
      <c r="K311" s="276" t="n"/>
      <c r="L311" s="293" t="n"/>
      <c r="M311" s="294" t="n"/>
      <c r="N311" s="293" t="n"/>
      <c r="O311" s="276" t="n"/>
      <c r="P311" s="276" t="n"/>
      <c r="Q311" s="276" t="n"/>
      <c r="R311" s="277">
        <f>IF($H311="","",IF($H311&lt;TODAY(),"VENCIDO",IF($H311&lt;=TODAY()+15,"PROXIMO","FUTURO")))</f>
        <v/>
      </c>
      <c r="S311" s="278">
        <f>IF($H311="","",$H311-TODAY())</f>
        <v/>
      </c>
      <c r="T311" s="277">
        <f>IF(LISTADO!$A309="","",LISTADO!$A309)</f>
        <v/>
      </c>
      <c r="U311" s="276" t="n"/>
    </row>
    <row r="312">
      <c r="A312" s="291">
        <f>IF($B312="","",SUBTOTAL(103,$B$3:B312))</f>
        <v/>
      </c>
      <c r="B312" s="291" t="n"/>
      <c r="C312" s="291" t="n"/>
      <c r="D312" s="291" t="n"/>
      <c r="E312" s="291" t="n"/>
      <c r="F312" s="291" t="n"/>
      <c r="G312" s="292" t="n"/>
      <c r="H312" s="292" t="n"/>
      <c r="I312" s="291" t="n"/>
      <c r="J312" s="282" t="n"/>
      <c r="K312" s="282" t="n"/>
      <c r="L312" s="291" t="n"/>
      <c r="M312" s="292" t="n"/>
      <c r="N312" s="291" t="n"/>
      <c r="O312" s="282" t="n"/>
      <c r="P312" s="282" t="n"/>
      <c r="Q312" s="282" t="n"/>
      <c r="R312" s="284">
        <f>IF($H312="","",IF($H312&lt;TODAY(),"VENCIDO",IF($H312&lt;=TODAY()+15,"PROXIMO","FUTURO")))</f>
        <v/>
      </c>
      <c r="S312" s="285">
        <f>IF($H312="","",$H312-TODAY())</f>
        <v/>
      </c>
      <c r="T312" s="284">
        <f>IF(LISTADO!$A310="","",LISTADO!$A310)</f>
        <v/>
      </c>
      <c r="U312" s="282" t="n"/>
    </row>
    <row r="313">
      <c r="A313" s="293">
        <f>IF($B313="","",SUBTOTAL(103,$B$3:B313))</f>
        <v/>
      </c>
      <c r="B313" s="293" t="n"/>
      <c r="C313" s="293" t="n"/>
      <c r="D313" s="293" t="n"/>
      <c r="E313" s="293" t="n"/>
      <c r="F313" s="293" t="n"/>
      <c r="G313" s="294" t="n"/>
      <c r="H313" s="294" t="n"/>
      <c r="I313" s="293" t="n"/>
      <c r="J313" s="276" t="n"/>
      <c r="K313" s="276" t="n"/>
      <c r="L313" s="293" t="n"/>
      <c r="M313" s="294" t="n"/>
      <c r="N313" s="293" t="n"/>
      <c r="O313" s="276" t="n"/>
      <c r="P313" s="276" t="n"/>
      <c r="Q313" s="276" t="n"/>
      <c r="R313" s="277">
        <f>IF($H313="","",IF($H313&lt;TODAY(),"VENCIDO",IF($H313&lt;=TODAY()+15,"PROXIMO","FUTURO")))</f>
        <v/>
      </c>
      <c r="S313" s="278">
        <f>IF($H313="","",$H313-TODAY())</f>
        <v/>
      </c>
      <c r="T313" s="277">
        <f>IF(LISTADO!$A311="","",LISTADO!$A311)</f>
        <v/>
      </c>
      <c r="U313" s="276" t="n"/>
    </row>
    <row r="314">
      <c r="A314" s="291">
        <f>IF($B314="","",SUBTOTAL(103,$B$3:B314))</f>
        <v/>
      </c>
      <c r="B314" s="291" t="n"/>
      <c r="C314" s="291" t="n"/>
      <c r="D314" s="291" t="n"/>
      <c r="E314" s="291" t="n"/>
      <c r="F314" s="291" t="n"/>
      <c r="G314" s="292" t="n"/>
      <c r="H314" s="292" t="n"/>
      <c r="I314" s="291" t="n"/>
      <c r="J314" s="282" t="n"/>
      <c r="K314" s="282" t="n"/>
      <c r="L314" s="291" t="n"/>
      <c r="M314" s="292" t="n"/>
      <c r="N314" s="291" t="n"/>
      <c r="O314" s="282" t="n"/>
      <c r="P314" s="282" t="n"/>
      <c r="Q314" s="282" t="n"/>
      <c r="R314" s="284">
        <f>IF($H314="","",IF($H314&lt;TODAY(),"VENCIDO",IF($H314&lt;=TODAY()+15,"PROXIMO","FUTURO")))</f>
        <v/>
      </c>
      <c r="S314" s="285">
        <f>IF($H314="","",$H314-TODAY())</f>
        <v/>
      </c>
      <c r="T314" s="284">
        <f>IF(LISTADO!$A312="","",LISTADO!$A312)</f>
        <v/>
      </c>
      <c r="U314" s="282" t="n"/>
    </row>
    <row r="315">
      <c r="A315" s="293">
        <f>IF($B315="","",SUBTOTAL(103,$B$3:B315))</f>
        <v/>
      </c>
      <c r="B315" s="293" t="n"/>
      <c r="C315" s="293" t="n"/>
      <c r="D315" s="293" t="n"/>
      <c r="E315" s="293" t="n"/>
      <c r="F315" s="293" t="n"/>
      <c r="G315" s="294" t="n"/>
      <c r="H315" s="294" t="n"/>
      <c r="I315" s="293" t="n"/>
      <c r="J315" s="276" t="n"/>
      <c r="K315" s="276" t="n"/>
      <c r="L315" s="293" t="n"/>
      <c r="M315" s="294" t="n"/>
      <c r="N315" s="293" t="n"/>
      <c r="O315" s="276" t="n"/>
      <c r="P315" s="276" t="n"/>
      <c r="Q315" s="276" t="n"/>
      <c r="R315" s="277">
        <f>IF($H315="","",IF($H315&lt;TODAY(),"VENCIDO",IF($H315&lt;=TODAY()+15,"PROXIMO","FUTURO")))</f>
        <v/>
      </c>
      <c r="S315" s="278">
        <f>IF($H315="","",$H315-TODAY())</f>
        <v/>
      </c>
      <c r="T315" s="277">
        <f>IF(LISTADO!$A313="","",LISTADO!$A313)</f>
        <v/>
      </c>
      <c r="U315" s="276" t="n"/>
    </row>
    <row r="316">
      <c r="A316" s="291">
        <f>IF($B316="","",SUBTOTAL(103,$B$3:B316))</f>
        <v/>
      </c>
      <c r="B316" s="291" t="n"/>
      <c r="C316" s="291" t="n"/>
      <c r="D316" s="291" t="n"/>
      <c r="E316" s="291" t="n"/>
      <c r="F316" s="291" t="n"/>
      <c r="G316" s="292" t="n"/>
      <c r="H316" s="292" t="n"/>
      <c r="I316" s="291" t="n"/>
      <c r="J316" s="282" t="n"/>
      <c r="K316" s="282" t="n"/>
      <c r="L316" s="291" t="n"/>
      <c r="M316" s="292" t="n"/>
      <c r="N316" s="291" t="n"/>
      <c r="O316" s="282" t="n"/>
      <c r="P316" s="282" t="n"/>
      <c r="Q316" s="282" t="n"/>
      <c r="R316" s="284">
        <f>IF($H316="","",IF($H316&lt;TODAY(),"VENCIDO",IF($H316&lt;=TODAY()+15,"PROXIMO","FUTURO")))</f>
        <v/>
      </c>
      <c r="S316" s="285">
        <f>IF($H316="","",$H316-TODAY())</f>
        <v/>
      </c>
      <c r="T316" s="284">
        <f>IF(LISTADO!$A314="","",LISTADO!$A314)</f>
        <v/>
      </c>
      <c r="U316" s="282" t="n"/>
    </row>
    <row r="317">
      <c r="A317" s="293">
        <f>IF($B317="","",SUBTOTAL(103,$B$3:B317))</f>
        <v/>
      </c>
      <c r="B317" s="293" t="n"/>
      <c r="C317" s="293" t="n"/>
      <c r="D317" s="293" t="n"/>
      <c r="E317" s="293" t="n"/>
      <c r="F317" s="293" t="n"/>
      <c r="G317" s="294" t="n"/>
      <c r="H317" s="294" t="n"/>
      <c r="I317" s="293" t="n"/>
      <c r="J317" s="276" t="n"/>
      <c r="K317" s="276" t="n"/>
      <c r="L317" s="293" t="n"/>
      <c r="M317" s="294" t="n"/>
      <c r="N317" s="293" t="n"/>
      <c r="O317" s="276" t="n"/>
      <c r="P317" s="276" t="n"/>
      <c r="Q317" s="276" t="n"/>
      <c r="R317" s="277">
        <f>IF($H317="","",IF($H317&lt;TODAY(),"VENCIDO",IF($H317&lt;=TODAY()+15,"PROXIMO","FUTURO")))</f>
        <v/>
      </c>
      <c r="S317" s="278">
        <f>IF($H317="","",$H317-TODAY())</f>
        <v/>
      </c>
      <c r="T317" s="277">
        <f>IF(LISTADO!$A315="","",LISTADO!$A315)</f>
        <v/>
      </c>
      <c r="U317" s="276" t="n"/>
    </row>
    <row r="318">
      <c r="A318" s="291">
        <f>IF($B318="","",SUBTOTAL(103,$B$3:B318))</f>
        <v/>
      </c>
      <c r="B318" s="291" t="n"/>
      <c r="C318" s="291" t="n"/>
      <c r="D318" s="291" t="n"/>
      <c r="E318" s="291" t="n"/>
      <c r="F318" s="291" t="n"/>
      <c r="G318" s="292" t="n"/>
      <c r="H318" s="292" t="n"/>
      <c r="I318" s="291" t="n"/>
      <c r="J318" s="282" t="n"/>
      <c r="K318" s="282" t="n"/>
      <c r="L318" s="291" t="n"/>
      <c r="M318" s="292" t="n"/>
      <c r="N318" s="291" t="n"/>
      <c r="O318" s="282" t="n"/>
      <c r="P318" s="282" t="n"/>
      <c r="Q318" s="282" t="n"/>
      <c r="R318" s="284">
        <f>IF($H318="","",IF($H318&lt;TODAY(),"VENCIDO",IF($H318&lt;=TODAY()+15,"PROXIMO","FUTURO")))</f>
        <v/>
      </c>
      <c r="S318" s="285">
        <f>IF($H318="","",$H318-TODAY())</f>
        <v/>
      </c>
      <c r="T318" s="284">
        <f>IF(LISTADO!$A316="","",LISTADO!$A316)</f>
        <v/>
      </c>
      <c r="U318" s="282" t="n"/>
    </row>
    <row r="319">
      <c r="A319" s="293">
        <f>IF($B319="","",SUBTOTAL(103,$B$3:B319))</f>
        <v/>
      </c>
      <c r="B319" s="293" t="n"/>
      <c r="C319" s="293" t="n"/>
      <c r="D319" s="293" t="n"/>
      <c r="E319" s="293" t="n"/>
      <c r="F319" s="293" t="n"/>
      <c r="G319" s="294" t="n"/>
      <c r="H319" s="294" t="n"/>
      <c r="I319" s="293" t="n"/>
      <c r="J319" s="276" t="n"/>
      <c r="K319" s="276" t="n"/>
      <c r="L319" s="293" t="n"/>
      <c r="M319" s="294" t="n"/>
      <c r="N319" s="293" t="n"/>
      <c r="O319" s="276" t="n"/>
      <c r="P319" s="276" t="n"/>
      <c r="Q319" s="276" t="n"/>
      <c r="R319" s="277">
        <f>IF($H319="","",IF($H319&lt;TODAY(),"VENCIDO",IF($H319&lt;=TODAY()+15,"PROXIMO","FUTURO")))</f>
        <v/>
      </c>
      <c r="S319" s="278">
        <f>IF($H319="","",$H319-TODAY())</f>
        <v/>
      </c>
      <c r="T319" s="277">
        <f>IF(LISTADO!$A317="","",LISTADO!$A317)</f>
        <v/>
      </c>
      <c r="U319" s="276" t="n"/>
    </row>
    <row r="320">
      <c r="A320" s="291">
        <f>IF($B320="","",SUBTOTAL(103,$B$3:B320))</f>
        <v/>
      </c>
      <c r="B320" s="291" t="n"/>
      <c r="C320" s="291" t="n"/>
      <c r="D320" s="291" t="n"/>
      <c r="E320" s="291" t="n"/>
      <c r="F320" s="291" t="n"/>
      <c r="G320" s="292" t="n"/>
      <c r="H320" s="292" t="n"/>
      <c r="I320" s="291" t="n"/>
      <c r="J320" s="282" t="n"/>
      <c r="K320" s="282" t="n"/>
      <c r="L320" s="291" t="n"/>
      <c r="M320" s="292" t="n"/>
      <c r="N320" s="291" t="n"/>
      <c r="O320" s="282" t="n"/>
      <c r="P320" s="282" t="n"/>
      <c r="Q320" s="282" t="n"/>
      <c r="R320" s="284">
        <f>IF($H320="","",IF($H320&lt;TODAY(),"VENCIDO",IF($H320&lt;=TODAY()+15,"PROXIMO","FUTURO")))</f>
        <v/>
      </c>
      <c r="S320" s="285">
        <f>IF($H320="","",$H320-TODAY())</f>
        <v/>
      </c>
      <c r="T320" s="284">
        <f>IF(LISTADO!$A318="","",LISTADO!$A318)</f>
        <v/>
      </c>
      <c r="U320" s="282" t="n"/>
    </row>
    <row r="321">
      <c r="A321" s="293">
        <f>IF($B321="","",SUBTOTAL(103,$B$3:B321))</f>
        <v/>
      </c>
      <c r="B321" s="293" t="n"/>
      <c r="C321" s="293" t="n"/>
      <c r="D321" s="293" t="n"/>
      <c r="E321" s="293" t="n"/>
      <c r="F321" s="293" t="n"/>
      <c r="G321" s="294" t="n"/>
      <c r="H321" s="294" t="n"/>
      <c r="I321" s="293" t="n"/>
      <c r="J321" s="276" t="n"/>
      <c r="K321" s="276" t="n"/>
      <c r="L321" s="293" t="n"/>
      <c r="M321" s="294" t="n"/>
      <c r="N321" s="293" t="n"/>
      <c r="O321" s="276" t="n"/>
      <c r="P321" s="276" t="n"/>
      <c r="Q321" s="276" t="n"/>
      <c r="R321" s="277">
        <f>IF($H321="","",IF($H321&lt;TODAY(),"VENCIDO",IF($H321&lt;=TODAY()+15,"PROXIMO","FUTURO")))</f>
        <v/>
      </c>
      <c r="S321" s="278">
        <f>IF($H321="","",$H321-TODAY())</f>
        <v/>
      </c>
      <c r="T321" s="277">
        <f>IF(LISTADO!$A319="","",LISTADO!$A319)</f>
        <v/>
      </c>
      <c r="U321" s="276" t="n"/>
    </row>
    <row r="322">
      <c r="A322" s="291">
        <f>IF($B322="","",SUBTOTAL(103,$B$3:B322))</f>
        <v/>
      </c>
      <c r="B322" s="291" t="n"/>
      <c r="C322" s="291" t="n"/>
      <c r="D322" s="291" t="n"/>
      <c r="E322" s="291" t="n"/>
      <c r="F322" s="291" t="n"/>
      <c r="G322" s="292" t="n"/>
      <c r="H322" s="292" t="n"/>
      <c r="I322" s="291" t="n"/>
      <c r="J322" s="282" t="n"/>
      <c r="K322" s="282" t="n"/>
      <c r="L322" s="291" t="n"/>
      <c r="M322" s="292" t="n"/>
      <c r="N322" s="291" t="n"/>
      <c r="O322" s="282" t="n"/>
      <c r="P322" s="282" t="n"/>
      <c r="Q322" s="282" t="n"/>
      <c r="R322" s="284">
        <f>IF($H322="","",IF($H322&lt;TODAY(),"VENCIDO",IF($H322&lt;=TODAY()+15,"PROXIMO","FUTURO")))</f>
        <v/>
      </c>
      <c r="S322" s="285">
        <f>IF($H322="","",$H322-TODAY())</f>
        <v/>
      </c>
      <c r="T322" s="284">
        <f>IF(LISTADO!$A320="","",LISTADO!$A320)</f>
        <v/>
      </c>
      <c r="U322" s="282" t="n"/>
    </row>
    <row r="323">
      <c r="A323" s="293">
        <f>IF($B323="","",SUBTOTAL(103,$B$3:B323))</f>
        <v/>
      </c>
      <c r="B323" s="293" t="n"/>
      <c r="C323" s="293" t="n"/>
      <c r="D323" s="293" t="n"/>
      <c r="E323" s="293" t="n"/>
      <c r="F323" s="293" t="n"/>
      <c r="G323" s="294" t="n"/>
      <c r="H323" s="294" t="n"/>
      <c r="I323" s="293" t="n"/>
      <c r="J323" s="276" t="n"/>
      <c r="K323" s="276" t="n"/>
      <c r="L323" s="293" t="n"/>
      <c r="M323" s="294" t="n"/>
      <c r="N323" s="293" t="n"/>
      <c r="O323" s="276" t="n"/>
      <c r="P323" s="276" t="n"/>
      <c r="Q323" s="276" t="n"/>
      <c r="R323" s="277">
        <f>IF($H323="","",IF($H323&lt;TODAY(),"VENCIDO",IF($H323&lt;=TODAY()+15,"PROXIMO","FUTURO")))</f>
        <v/>
      </c>
      <c r="S323" s="278">
        <f>IF($H323="","",$H323-TODAY())</f>
        <v/>
      </c>
      <c r="T323" s="277">
        <f>IF(LISTADO!$A321="","",LISTADO!$A321)</f>
        <v/>
      </c>
      <c r="U323" s="276" t="n"/>
    </row>
    <row r="324">
      <c r="A324" s="291">
        <f>IF($B324="","",SUBTOTAL(103,$B$3:B324))</f>
        <v/>
      </c>
      <c r="B324" s="291" t="n"/>
      <c r="C324" s="291" t="n"/>
      <c r="D324" s="291" t="n"/>
      <c r="E324" s="291" t="n"/>
      <c r="F324" s="291" t="n"/>
      <c r="G324" s="292" t="n"/>
      <c r="H324" s="292" t="n"/>
      <c r="I324" s="291" t="n"/>
      <c r="J324" s="282" t="n"/>
      <c r="K324" s="282" t="n"/>
      <c r="L324" s="291" t="n"/>
      <c r="M324" s="292" t="n"/>
      <c r="N324" s="291" t="n"/>
      <c r="O324" s="282" t="n"/>
      <c r="P324" s="282" t="n"/>
      <c r="Q324" s="282" t="n"/>
      <c r="R324" s="284">
        <f>IF($H324="","",IF($H324&lt;TODAY(),"VENCIDO",IF($H324&lt;=TODAY()+15,"PROXIMO","FUTURO")))</f>
        <v/>
      </c>
      <c r="S324" s="285">
        <f>IF($H324="","",$H324-TODAY())</f>
        <v/>
      </c>
      <c r="T324" s="284">
        <f>IF(LISTADO!$A322="","",LISTADO!$A322)</f>
        <v/>
      </c>
      <c r="U324" s="282" t="n"/>
    </row>
    <row r="325">
      <c r="A325" s="293">
        <f>IF($B325="","",SUBTOTAL(103,$B$3:B325))</f>
        <v/>
      </c>
      <c r="B325" s="293" t="n"/>
      <c r="C325" s="293" t="n"/>
      <c r="D325" s="293" t="n"/>
      <c r="E325" s="293" t="n"/>
      <c r="F325" s="293" t="n"/>
      <c r="G325" s="294" t="n"/>
      <c r="H325" s="294" t="n"/>
      <c r="I325" s="293" t="n"/>
      <c r="J325" s="276" t="n"/>
      <c r="K325" s="276" t="n"/>
      <c r="L325" s="293" t="n"/>
      <c r="M325" s="294" t="n"/>
      <c r="N325" s="293" t="n"/>
      <c r="O325" s="276" t="n"/>
      <c r="P325" s="276" t="n"/>
      <c r="Q325" s="276" t="n"/>
      <c r="R325" s="277">
        <f>IF($H325="","",IF($H325&lt;TODAY(),"VENCIDO",IF($H325&lt;=TODAY()+15,"PROXIMO","FUTURO")))</f>
        <v/>
      </c>
      <c r="S325" s="278">
        <f>IF($H325="","",$H325-TODAY())</f>
        <v/>
      </c>
      <c r="T325" s="277">
        <f>IF(LISTADO!$A323="","",LISTADO!$A323)</f>
        <v/>
      </c>
      <c r="U325" s="276" t="n"/>
    </row>
    <row r="326">
      <c r="A326" s="291">
        <f>IF($B326="","",SUBTOTAL(103,$B$3:B326))</f>
        <v/>
      </c>
      <c r="B326" s="291" t="n"/>
      <c r="C326" s="291" t="n"/>
      <c r="D326" s="291" t="n"/>
      <c r="E326" s="291" t="n"/>
      <c r="F326" s="291" t="n"/>
      <c r="G326" s="292" t="n"/>
      <c r="H326" s="292" t="n"/>
      <c r="I326" s="291" t="n"/>
      <c r="J326" s="282" t="n"/>
      <c r="K326" s="282" t="n"/>
      <c r="L326" s="291" t="n"/>
      <c r="M326" s="292" t="n"/>
      <c r="N326" s="291" t="n"/>
      <c r="O326" s="282" t="n"/>
      <c r="P326" s="282" t="n"/>
      <c r="Q326" s="282" t="n"/>
      <c r="R326" s="284">
        <f>IF($H326="","",IF($H326&lt;TODAY(),"VENCIDO",IF($H326&lt;=TODAY()+15,"PROXIMO","FUTURO")))</f>
        <v/>
      </c>
      <c r="S326" s="285">
        <f>IF($H326="","",$H326-TODAY())</f>
        <v/>
      </c>
      <c r="T326" s="284">
        <f>IF(LISTADO!$A324="","",LISTADO!$A324)</f>
        <v/>
      </c>
      <c r="U326" s="282" t="n"/>
    </row>
    <row r="327">
      <c r="A327" s="293">
        <f>IF($B327="","",SUBTOTAL(103,$B$3:B327))</f>
        <v/>
      </c>
      <c r="B327" s="293" t="n"/>
      <c r="C327" s="293" t="n"/>
      <c r="D327" s="293" t="n"/>
      <c r="E327" s="293" t="n"/>
      <c r="F327" s="293" t="n"/>
      <c r="G327" s="294" t="n"/>
      <c r="H327" s="294" t="n"/>
      <c r="I327" s="293" t="n"/>
      <c r="J327" s="276" t="n"/>
      <c r="K327" s="276" t="n"/>
      <c r="L327" s="293" t="n"/>
      <c r="M327" s="294" t="n"/>
      <c r="N327" s="293" t="n"/>
      <c r="O327" s="276" t="n"/>
      <c r="P327" s="276" t="n"/>
      <c r="Q327" s="276" t="n"/>
      <c r="R327" s="277">
        <f>IF($H327="","",IF($H327&lt;TODAY(),"VENCIDO",IF($H327&lt;=TODAY()+15,"PROXIMO","FUTURO")))</f>
        <v/>
      </c>
      <c r="S327" s="278">
        <f>IF($H327="","",$H327-TODAY())</f>
        <v/>
      </c>
      <c r="T327" s="277">
        <f>IF(LISTADO!$A325="","",LISTADO!$A325)</f>
        <v/>
      </c>
      <c r="U327" s="276" t="n"/>
    </row>
    <row r="328">
      <c r="A328" s="291">
        <f>IF($B328="","",SUBTOTAL(103,$B$3:B328))</f>
        <v/>
      </c>
      <c r="B328" s="291" t="n"/>
      <c r="C328" s="291" t="n"/>
      <c r="D328" s="291" t="n"/>
      <c r="E328" s="291" t="n"/>
      <c r="F328" s="291" t="n"/>
      <c r="G328" s="292" t="n"/>
      <c r="H328" s="292" t="n"/>
      <c r="I328" s="291" t="n"/>
      <c r="J328" s="282" t="n"/>
      <c r="K328" s="282" t="n"/>
      <c r="L328" s="291" t="n"/>
      <c r="M328" s="292" t="n"/>
      <c r="N328" s="291" t="n"/>
      <c r="O328" s="282" t="n"/>
      <c r="P328" s="282" t="n"/>
      <c r="Q328" s="282" t="n"/>
      <c r="R328" s="284">
        <f>IF($H328="","",IF($H328&lt;TODAY(),"VENCIDO",IF($H328&lt;=TODAY()+15,"PROXIMO","FUTURO")))</f>
        <v/>
      </c>
      <c r="S328" s="285">
        <f>IF($H328="","",$H328-TODAY())</f>
        <v/>
      </c>
      <c r="T328" s="284">
        <f>IF(LISTADO!$A326="","",LISTADO!$A326)</f>
        <v/>
      </c>
      <c r="U328" s="282" t="n"/>
    </row>
    <row r="329">
      <c r="A329" s="293">
        <f>IF($B329="","",SUBTOTAL(103,$B$3:B329))</f>
        <v/>
      </c>
      <c r="B329" s="293" t="n"/>
      <c r="C329" s="293" t="n"/>
      <c r="D329" s="293" t="n"/>
      <c r="E329" s="293" t="n"/>
      <c r="F329" s="293" t="n"/>
      <c r="G329" s="294" t="n"/>
      <c r="H329" s="294" t="n"/>
      <c r="I329" s="293" t="n"/>
      <c r="J329" s="276" t="n"/>
      <c r="K329" s="276" t="n"/>
      <c r="L329" s="293" t="n"/>
      <c r="M329" s="294" t="n"/>
      <c r="N329" s="293" t="n"/>
      <c r="O329" s="276" t="n"/>
      <c r="P329" s="276" t="n"/>
      <c r="Q329" s="276" t="n"/>
      <c r="R329" s="277">
        <f>IF($H329="","",IF($H329&lt;TODAY(),"VENCIDO",IF($H329&lt;=TODAY()+15,"PROXIMO","FUTURO")))</f>
        <v/>
      </c>
      <c r="S329" s="278">
        <f>IF($H329="","",$H329-TODAY())</f>
        <v/>
      </c>
      <c r="T329" s="277">
        <f>IF(LISTADO!$A327="","",LISTADO!$A327)</f>
        <v/>
      </c>
      <c r="U329" s="276" t="n"/>
    </row>
    <row r="330">
      <c r="A330" s="291">
        <f>IF($B330="","",SUBTOTAL(103,$B$3:B330))</f>
        <v/>
      </c>
      <c r="B330" s="291" t="n"/>
      <c r="C330" s="291" t="n"/>
      <c r="D330" s="291" t="n"/>
      <c r="E330" s="291" t="n"/>
      <c r="F330" s="291" t="n"/>
      <c r="G330" s="292" t="n"/>
      <c r="H330" s="292" t="n"/>
      <c r="I330" s="291" t="n"/>
      <c r="J330" s="282" t="n"/>
      <c r="K330" s="282" t="n"/>
      <c r="L330" s="291" t="n"/>
      <c r="M330" s="292" t="n"/>
      <c r="N330" s="291" t="n"/>
      <c r="O330" s="282" t="n"/>
      <c r="P330" s="282" t="n"/>
      <c r="Q330" s="282" t="n"/>
      <c r="R330" s="284">
        <f>IF($H330="","",IF($H330&lt;TODAY(),"VENCIDO",IF($H330&lt;=TODAY()+15,"PROXIMO","FUTURO")))</f>
        <v/>
      </c>
      <c r="S330" s="285">
        <f>IF($H330="","",$H330-TODAY())</f>
        <v/>
      </c>
      <c r="T330" s="284">
        <f>IF(LISTADO!$A328="","",LISTADO!$A328)</f>
        <v/>
      </c>
      <c r="U330" s="282" t="n"/>
    </row>
    <row r="331">
      <c r="A331" s="293">
        <f>IF($B331="","",SUBTOTAL(103,$B$3:B331))</f>
        <v/>
      </c>
      <c r="B331" s="293" t="n"/>
      <c r="C331" s="293" t="n"/>
      <c r="D331" s="293" t="n"/>
      <c r="E331" s="293" t="n"/>
      <c r="F331" s="293" t="n"/>
      <c r="G331" s="294" t="n"/>
      <c r="H331" s="294" t="n"/>
      <c r="I331" s="293" t="n"/>
      <c r="J331" s="276" t="n"/>
      <c r="K331" s="276" t="n"/>
      <c r="L331" s="293" t="n"/>
      <c r="M331" s="294" t="n"/>
      <c r="N331" s="293" t="n"/>
      <c r="O331" s="276" t="n"/>
      <c r="P331" s="276" t="n"/>
      <c r="Q331" s="276" t="n"/>
      <c r="R331" s="277">
        <f>IF($H331="","",IF($H331&lt;TODAY(),"VENCIDO",IF($H331&lt;=TODAY()+15,"PROXIMO","FUTURO")))</f>
        <v/>
      </c>
      <c r="S331" s="278">
        <f>IF($H331="","",$H331-TODAY())</f>
        <v/>
      </c>
      <c r="T331" s="277">
        <f>IF(LISTADO!$A329="","",LISTADO!$A329)</f>
        <v/>
      </c>
      <c r="U331" s="276" t="n"/>
    </row>
    <row r="332">
      <c r="A332" s="291">
        <f>IF($B332="","",SUBTOTAL(103,$B$3:B332))</f>
        <v/>
      </c>
      <c r="B332" s="291" t="n"/>
      <c r="C332" s="291" t="n"/>
      <c r="D332" s="291" t="n"/>
      <c r="E332" s="291" t="n"/>
      <c r="F332" s="291" t="n"/>
      <c r="G332" s="292" t="n"/>
      <c r="H332" s="292" t="n"/>
      <c r="I332" s="291" t="n"/>
      <c r="J332" s="282" t="n"/>
      <c r="K332" s="282" t="n"/>
      <c r="L332" s="291" t="n"/>
      <c r="M332" s="292" t="n"/>
      <c r="N332" s="291" t="n"/>
      <c r="O332" s="282" t="n"/>
      <c r="P332" s="282" t="n"/>
      <c r="Q332" s="282" t="n"/>
      <c r="R332" s="284">
        <f>IF($H332="","",IF($H332&lt;TODAY(),"VENCIDO",IF($H332&lt;=TODAY()+15,"PROXIMO","FUTURO")))</f>
        <v/>
      </c>
      <c r="S332" s="285">
        <f>IF($H332="","",$H332-TODAY())</f>
        <v/>
      </c>
      <c r="T332" s="284">
        <f>IF(LISTADO!$A330="","",LISTADO!$A330)</f>
        <v/>
      </c>
      <c r="U332" s="282" t="n"/>
    </row>
    <row r="333">
      <c r="A333" s="293">
        <f>IF($B333="","",SUBTOTAL(103,$B$3:B333))</f>
        <v/>
      </c>
      <c r="B333" s="293" t="n"/>
      <c r="C333" s="293" t="n"/>
      <c r="D333" s="293" t="n"/>
      <c r="E333" s="293" t="n"/>
      <c r="F333" s="293" t="n"/>
      <c r="G333" s="294" t="n"/>
      <c r="H333" s="294" t="n"/>
      <c r="I333" s="293" t="n"/>
      <c r="J333" s="276" t="n"/>
      <c r="K333" s="276" t="n"/>
      <c r="L333" s="293" t="n"/>
      <c r="M333" s="294" t="n"/>
      <c r="N333" s="293" t="n"/>
      <c r="O333" s="276" t="n"/>
      <c r="P333" s="276" t="n"/>
      <c r="Q333" s="276" t="n"/>
      <c r="R333" s="277">
        <f>IF($H333="","",IF($H333&lt;TODAY(),"VENCIDO",IF($H333&lt;=TODAY()+15,"PROXIMO","FUTURO")))</f>
        <v/>
      </c>
      <c r="S333" s="278">
        <f>IF($H333="","",$H333-TODAY())</f>
        <v/>
      </c>
      <c r="T333" s="277">
        <f>IF(LISTADO!$A331="","",LISTADO!$A331)</f>
        <v/>
      </c>
      <c r="U333" s="276" t="n"/>
    </row>
    <row r="334">
      <c r="A334" s="291">
        <f>IF($B334="","",SUBTOTAL(103,$B$3:B334))</f>
        <v/>
      </c>
      <c r="B334" s="291" t="n"/>
      <c r="C334" s="291" t="n"/>
      <c r="D334" s="291" t="n"/>
      <c r="E334" s="291" t="n"/>
      <c r="F334" s="291" t="n"/>
      <c r="G334" s="292" t="n"/>
      <c r="H334" s="292" t="n"/>
      <c r="I334" s="291" t="n"/>
      <c r="J334" s="282" t="n"/>
      <c r="K334" s="282" t="n"/>
      <c r="L334" s="291" t="n"/>
      <c r="M334" s="292" t="n"/>
      <c r="N334" s="291" t="n"/>
      <c r="O334" s="282" t="n"/>
      <c r="P334" s="282" t="n"/>
      <c r="Q334" s="282" t="n"/>
      <c r="R334" s="284">
        <f>IF($H334="","",IF($H334&lt;TODAY(),"VENCIDO",IF($H334&lt;=TODAY()+15,"PROXIMO","FUTURO")))</f>
        <v/>
      </c>
      <c r="S334" s="285">
        <f>IF($H334="","",$H334-TODAY())</f>
        <v/>
      </c>
      <c r="T334" s="284">
        <f>IF(LISTADO!$A332="","",LISTADO!$A332)</f>
        <v/>
      </c>
      <c r="U334" s="282" t="n"/>
    </row>
    <row r="335">
      <c r="A335" s="293">
        <f>IF($B335="","",SUBTOTAL(103,$B$3:B335))</f>
        <v/>
      </c>
      <c r="B335" s="293" t="n"/>
      <c r="C335" s="293" t="n"/>
      <c r="D335" s="293" t="n"/>
      <c r="E335" s="293" t="n"/>
      <c r="F335" s="293" t="n"/>
      <c r="G335" s="294" t="n"/>
      <c r="H335" s="294" t="n"/>
      <c r="I335" s="293" t="n"/>
      <c r="J335" s="276" t="n"/>
      <c r="K335" s="276" t="n"/>
      <c r="L335" s="293" t="n"/>
      <c r="M335" s="294" t="n"/>
      <c r="N335" s="293" t="n"/>
      <c r="O335" s="276" t="n"/>
      <c r="P335" s="276" t="n"/>
      <c r="Q335" s="276" t="n"/>
      <c r="R335" s="277">
        <f>IF($H335="","",IF($H335&lt;TODAY(),"VENCIDO",IF($H335&lt;=TODAY()+15,"PROXIMO","FUTURO")))</f>
        <v/>
      </c>
      <c r="S335" s="278">
        <f>IF($H335="","",$H335-TODAY())</f>
        <v/>
      </c>
      <c r="T335" s="277">
        <f>IF(LISTADO!$A333="","",LISTADO!$A333)</f>
        <v/>
      </c>
      <c r="U335" s="276" t="n"/>
    </row>
    <row r="336">
      <c r="A336" s="291">
        <f>IF($B336="","",SUBTOTAL(103,$B$3:B336))</f>
        <v/>
      </c>
      <c r="B336" s="291" t="n"/>
      <c r="C336" s="291" t="n"/>
      <c r="D336" s="291" t="n"/>
      <c r="E336" s="291" t="n"/>
      <c r="F336" s="291" t="n"/>
      <c r="G336" s="292" t="n"/>
      <c r="H336" s="292" t="n"/>
      <c r="I336" s="291" t="n"/>
      <c r="J336" s="282" t="n"/>
      <c r="K336" s="282" t="n"/>
      <c r="L336" s="291" t="n"/>
      <c r="M336" s="292" t="n"/>
      <c r="N336" s="291" t="n"/>
      <c r="O336" s="282" t="n"/>
      <c r="P336" s="282" t="n"/>
      <c r="Q336" s="282" t="n"/>
      <c r="R336" s="284">
        <f>IF($H336="","",IF($H336&lt;TODAY(),"VENCIDO",IF($H336&lt;=TODAY()+15,"PROXIMO","FUTURO")))</f>
        <v/>
      </c>
      <c r="S336" s="285">
        <f>IF($H336="","",$H336-TODAY())</f>
        <v/>
      </c>
      <c r="T336" s="284">
        <f>IF(LISTADO!$A334="","",LISTADO!$A334)</f>
        <v/>
      </c>
      <c r="U336" s="282" t="n"/>
    </row>
    <row r="337">
      <c r="A337" s="293">
        <f>IF($B337="","",SUBTOTAL(103,$B$3:B337))</f>
        <v/>
      </c>
      <c r="B337" s="293" t="n"/>
      <c r="C337" s="293" t="n"/>
      <c r="D337" s="293" t="n"/>
      <c r="E337" s="293" t="n"/>
      <c r="F337" s="293" t="n"/>
      <c r="G337" s="294" t="n"/>
      <c r="H337" s="294" t="n"/>
      <c r="I337" s="293" t="n"/>
      <c r="J337" s="276" t="n"/>
      <c r="K337" s="276" t="n"/>
      <c r="L337" s="293" t="n"/>
      <c r="M337" s="294" t="n"/>
      <c r="N337" s="293" t="n"/>
      <c r="O337" s="276" t="n"/>
      <c r="P337" s="276" t="n"/>
      <c r="Q337" s="276" t="n"/>
      <c r="R337" s="277">
        <f>IF($H337="","",IF($H337&lt;TODAY(),"VENCIDO",IF($H337&lt;=TODAY()+15,"PROXIMO","FUTURO")))</f>
        <v/>
      </c>
      <c r="S337" s="278">
        <f>IF($H337="","",$H337-TODAY())</f>
        <v/>
      </c>
      <c r="T337" s="277">
        <f>IF(LISTADO!$A335="","",LISTADO!$A335)</f>
        <v/>
      </c>
      <c r="U337" s="276" t="n"/>
    </row>
    <row r="338">
      <c r="A338" s="291">
        <f>IF($B338="","",SUBTOTAL(103,$B$3:B338))</f>
        <v/>
      </c>
      <c r="B338" s="291" t="n"/>
      <c r="C338" s="291" t="n"/>
      <c r="D338" s="291" t="n"/>
      <c r="E338" s="291" t="n"/>
      <c r="F338" s="291" t="n"/>
      <c r="G338" s="292" t="n"/>
      <c r="H338" s="292" t="n"/>
      <c r="I338" s="291" t="n"/>
      <c r="J338" s="282" t="n"/>
      <c r="K338" s="282" t="n"/>
      <c r="L338" s="291" t="n"/>
      <c r="M338" s="292" t="n"/>
      <c r="N338" s="291" t="n"/>
      <c r="O338" s="282" t="n"/>
      <c r="P338" s="282" t="n"/>
      <c r="Q338" s="282" t="n"/>
      <c r="R338" s="284">
        <f>IF($H338="","",IF($H338&lt;TODAY(),"VENCIDO",IF($H338&lt;=TODAY()+15,"PROXIMO","FUTURO")))</f>
        <v/>
      </c>
      <c r="S338" s="285">
        <f>IF($H338="","",$H338-TODAY())</f>
        <v/>
      </c>
      <c r="T338" s="284">
        <f>IF(LISTADO!$A336="","",LISTADO!$A336)</f>
        <v/>
      </c>
      <c r="U338" s="282" t="n"/>
    </row>
    <row r="339">
      <c r="A339" s="293">
        <f>IF($B339="","",SUBTOTAL(103,$B$3:B339))</f>
        <v/>
      </c>
      <c r="B339" s="293" t="n"/>
      <c r="C339" s="293" t="n"/>
      <c r="D339" s="293" t="n"/>
      <c r="E339" s="293" t="n"/>
      <c r="F339" s="293" t="n"/>
      <c r="G339" s="294" t="n"/>
      <c r="H339" s="294" t="n"/>
      <c r="I339" s="293" t="n"/>
      <c r="J339" s="276" t="n"/>
      <c r="K339" s="276" t="n"/>
      <c r="L339" s="293" t="n"/>
      <c r="M339" s="294" t="n"/>
      <c r="N339" s="293" t="n"/>
      <c r="O339" s="276" t="n"/>
      <c r="P339" s="276" t="n"/>
      <c r="Q339" s="276" t="n"/>
      <c r="R339" s="277">
        <f>IF($H339="","",IF($H339&lt;TODAY(),"VENCIDO",IF($H339&lt;=TODAY()+15,"PROXIMO","FUTURO")))</f>
        <v/>
      </c>
      <c r="S339" s="278">
        <f>IF($H339="","",$H339-TODAY())</f>
        <v/>
      </c>
      <c r="T339" s="277">
        <f>IF(LISTADO!$A337="","",LISTADO!$A337)</f>
        <v/>
      </c>
      <c r="U339" s="276" t="n"/>
    </row>
    <row r="340">
      <c r="A340" s="291">
        <f>IF($B340="","",SUBTOTAL(103,$B$3:B340))</f>
        <v/>
      </c>
      <c r="B340" s="291" t="n"/>
      <c r="C340" s="291" t="n"/>
      <c r="D340" s="291" t="n"/>
      <c r="E340" s="291" t="n"/>
      <c r="F340" s="291" t="n"/>
      <c r="G340" s="292" t="n"/>
      <c r="H340" s="292" t="n"/>
      <c r="I340" s="291" t="n"/>
      <c r="J340" s="282" t="n"/>
      <c r="K340" s="282" t="n"/>
      <c r="L340" s="291" t="n"/>
      <c r="M340" s="292" t="n"/>
      <c r="N340" s="291" t="n"/>
      <c r="O340" s="282" t="n"/>
      <c r="P340" s="282" t="n"/>
      <c r="Q340" s="282" t="n"/>
      <c r="R340" s="284">
        <f>IF($H340="","",IF($H340&lt;TODAY(),"VENCIDO",IF($H340&lt;=TODAY()+15,"PROXIMO","FUTURO")))</f>
        <v/>
      </c>
      <c r="S340" s="285">
        <f>IF($H340="","",$H340-TODAY())</f>
        <v/>
      </c>
      <c r="T340" s="284">
        <f>IF(LISTADO!$A338="","",LISTADO!$A338)</f>
        <v/>
      </c>
      <c r="U340" s="282" t="n"/>
    </row>
    <row r="341">
      <c r="A341" s="293">
        <f>IF($B341="","",SUBTOTAL(103,$B$3:B341))</f>
        <v/>
      </c>
      <c r="B341" s="293" t="n"/>
      <c r="C341" s="293" t="n"/>
      <c r="D341" s="293" t="n"/>
      <c r="E341" s="293" t="n"/>
      <c r="F341" s="293" t="n"/>
      <c r="G341" s="294" t="n"/>
      <c r="H341" s="294" t="n"/>
      <c r="I341" s="293" t="n"/>
      <c r="J341" s="276" t="n"/>
      <c r="K341" s="276" t="n"/>
      <c r="L341" s="293" t="n"/>
      <c r="M341" s="294" t="n"/>
      <c r="N341" s="293" t="n"/>
      <c r="O341" s="276" t="n"/>
      <c r="P341" s="276" t="n"/>
      <c r="Q341" s="276" t="n"/>
      <c r="R341" s="277">
        <f>IF($H341="","",IF($H341&lt;TODAY(),"VENCIDO",IF($H341&lt;=TODAY()+15,"PROXIMO","FUTURO")))</f>
        <v/>
      </c>
      <c r="S341" s="278">
        <f>IF($H341="","",$H341-TODAY())</f>
        <v/>
      </c>
      <c r="T341" s="277">
        <f>IF(LISTADO!$A339="","",LISTADO!$A339)</f>
        <v/>
      </c>
      <c r="U341" s="276" t="n"/>
    </row>
    <row r="342">
      <c r="A342" s="291">
        <f>IF($B342="","",SUBTOTAL(103,$B$3:B342))</f>
        <v/>
      </c>
      <c r="B342" s="291" t="n"/>
      <c r="C342" s="291" t="n"/>
      <c r="D342" s="291" t="n"/>
      <c r="E342" s="291" t="n"/>
      <c r="F342" s="291" t="n"/>
      <c r="G342" s="292" t="n"/>
      <c r="H342" s="292" t="n"/>
      <c r="I342" s="291" t="n"/>
      <c r="J342" s="282" t="n"/>
      <c r="K342" s="282" t="n"/>
      <c r="L342" s="291" t="n"/>
      <c r="M342" s="292" t="n"/>
      <c r="N342" s="291" t="n"/>
      <c r="O342" s="282" t="n"/>
      <c r="P342" s="282" t="n"/>
      <c r="Q342" s="282" t="n"/>
      <c r="R342" s="284">
        <f>IF($H342="","",IF($H342&lt;TODAY(),"VENCIDO",IF($H342&lt;=TODAY()+15,"PROXIMO","FUTURO")))</f>
        <v/>
      </c>
      <c r="S342" s="285">
        <f>IF($H342="","",$H342-TODAY())</f>
        <v/>
      </c>
      <c r="T342" s="284">
        <f>IF(LISTADO!$A340="","",LISTADO!$A340)</f>
        <v/>
      </c>
      <c r="U342" s="282" t="n"/>
    </row>
    <row r="343">
      <c r="A343" s="293">
        <f>IF($B343="","",SUBTOTAL(103,$B$3:B343))</f>
        <v/>
      </c>
      <c r="B343" s="293" t="n"/>
      <c r="C343" s="293" t="n"/>
      <c r="D343" s="293" t="n"/>
      <c r="E343" s="293" t="n"/>
      <c r="F343" s="293" t="n"/>
      <c r="G343" s="294" t="n"/>
      <c r="H343" s="294" t="n"/>
      <c r="I343" s="293" t="n"/>
      <c r="J343" s="276" t="n"/>
      <c r="K343" s="276" t="n"/>
      <c r="L343" s="293" t="n"/>
      <c r="M343" s="294" t="n"/>
      <c r="N343" s="293" t="n"/>
      <c r="O343" s="276" t="n"/>
      <c r="P343" s="276" t="n"/>
      <c r="Q343" s="276" t="n"/>
      <c r="R343" s="277">
        <f>IF($H343="","",IF($H343&lt;TODAY(),"VENCIDO",IF($H343&lt;=TODAY()+15,"PROXIMO","FUTURO")))</f>
        <v/>
      </c>
      <c r="S343" s="278">
        <f>IF($H343="","",$H343-TODAY())</f>
        <v/>
      </c>
      <c r="T343" s="277">
        <f>IF(LISTADO!$A341="","",LISTADO!$A341)</f>
        <v/>
      </c>
      <c r="U343" s="276" t="n"/>
    </row>
    <row r="344">
      <c r="A344" s="291">
        <f>IF($B344="","",SUBTOTAL(103,$B$3:B344))</f>
        <v/>
      </c>
      <c r="B344" s="291" t="n"/>
      <c r="C344" s="291" t="n"/>
      <c r="D344" s="291" t="n"/>
      <c r="E344" s="291" t="n"/>
      <c r="F344" s="291" t="n"/>
      <c r="G344" s="292" t="n"/>
      <c r="H344" s="292" t="n"/>
      <c r="I344" s="291" t="n"/>
      <c r="J344" s="282" t="n"/>
      <c r="K344" s="282" t="n"/>
      <c r="L344" s="291" t="n"/>
      <c r="M344" s="292" t="n"/>
      <c r="N344" s="291" t="n"/>
      <c r="O344" s="282" t="n"/>
      <c r="P344" s="282" t="n"/>
      <c r="Q344" s="282" t="n"/>
      <c r="R344" s="284">
        <f>IF($H344="","",IF($H344&lt;TODAY(),"VENCIDO",IF($H344&lt;=TODAY()+15,"PROXIMO","FUTURO")))</f>
        <v/>
      </c>
      <c r="S344" s="285">
        <f>IF($H344="","",$H344-TODAY())</f>
        <v/>
      </c>
      <c r="T344" s="284">
        <f>IF(LISTADO!$A342="","",LISTADO!$A342)</f>
        <v/>
      </c>
      <c r="U344" s="282" t="n"/>
    </row>
    <row r="345">
      <c r="A345" s="293">
        <f>IF($B345="","",SUBTOTAL(103,$B$3:B345))</f>
        <v/>
      </c>
      <c r="B345" s="293" t="n"/>
      <c r="C345" s="293" t="n"/>
      <c r="D345" s="293" t="n"/>
      <c r="E345" s="293" t="n"/>
      <c r="F345" s="293" t="n"/>
      <c r="G345" s="294" t="n"/>
      <c r="H345" s="294" t="n"/>
      <c r="I345" s="293" t="n"/>
      <c r="J345" s="276" t="n"/>
      <c r="K345" s="276" t="n"/>
      <c r="L345" s="293" t="n"/>
      <c r="M345" s="294" t="n"/>
      <c r="N345" s="293" t="n"/>
      <c r="O345" s="276" t="n"/>
      <c r="P345" s="276" t="n"/>
      <c r="Q345" s="276" t="n"/>
      <c r="R345" s="277">
        <f>IF($H345="","",IF($H345&lt;TODAY(),"VENCIDO",IF($H345&lt;=TODAY()+15,"PROXIMO","FUTURO")))</f>
        <v/>
      </c>
      <c r="S345" s="278">
        <f>IF($H345="","",$H345-TODAY())</f>
        <v/>
      </c>
      <c r="T345" s="277">
        <f>IF(LISTADO!$A343="","",LISTADO!$A343)</f>
        <v/>
      </c>
      <c r="U345" s="276" t="n"/>
    </row>
    <row r="346">
      <c r="A346" s="291">
        <f>IF($B346="","",SUBTOTAL(103,$B$3:B346))</f>
        <v/>
      </c>
      <c r="B346" s="291" t="n"/>
      <c r="C346" s="291" t="n"/>
      <c r="D346" s="291" t="n"/>
      <c r="E346" s="291" t="n"/>
      <c r="F346" s="291" t="n"/>
      <c r="G346" s="292" t="n"/>
      <c r="H346" s="292" t="n"/>
      <c r="I346" s="291" t="n"/>
      <c r="J346" s="282" t="n"/>
      <c r="K346" s="282" t="n"/>
      <c r="L346" s="291" t="n"/>
      <c r="M346" s="292" t="n"/>
      <c r="N346" s="291" t="n"/>
      <c r="O346" s="282" t="n"/>
      <c r="P346" s="282" t="n"/>
      <c r="Q346" s="282" t="n"/>
      <c r="R346" s="284">
        <f>IF($H346="","",IF($H346&lt;TODAY(),"VENCIDO",IF($H346&lt;=TODAY()+15,"PROXIMO","FUTURO")))</f>
        <v/>
      </c>
      <c r="S346" s="285">
        <f>IF($H346="","",$H346-TODAY())</f>
        <v/>
      </c>
      <c r="T346" s="284">
        <f>IF(LISTADO!$A344="","",LISTADO!$A344)</f>
        <v/>
      </c>
      <c r="U346" s="282" t="n"/>
    </row>
    <row r="347">
      <c r="A347" s="293">
        <f>IF($B347="","",SUBTOTAL(103,$B$3:B347))</f>
        <v/>
      </c>
      <c r="B347" s="293" t="n"/>
      <c r="C347" s="293" t="n"/>
      <c r="D347" s="293" t="n"/>
      <c r="E347" s="293" t="n"/>
      <c r="F347" s="293" t="n"/>
      <c r="G347" s="294" t="n"/>
      <c r="H347" s="294" t="n"/>
      <c r="I347" s="293" t="n"/>
      <c r="J347" s="276" t="n"/>
      <c r="K347" s="276" t="n"/>
      <c r="L347" s="293" t="n"/>
      <c r="M347" s="294" t="n"/>
      <c r="N347" s="293" t="n"/>
      <c r="O347" s="276" t="n"/>
      <c r="P347" s="276" t="n"/>
      <c r="Q347" s="276" t="n"/>
      <c r="R347" s="277">
        <f>IF($H347="","",IF($H347&lt;TODAY(),"VENCIDO",IF($H347&lt;=TODAY()+15,"PROXIMO","FUTURO")))</f>
        <v/>
      </c>
      <c r="S347" s="278">
        <f>IF($H347="","",$H347-TODAY())</f>
        <v/>
      </c>
      <c r="T347" s="277">
        <f>IF(LISTADO!$A345="","",LISTADO!$A345)</f>
        <v/>
      </c>
      <c r="U347" s="276" t="n"/>
    </row>
    <row r="348">
      <c r="A348" s="291">
        <f>IF($B348="","",SUBTOTAL(103,$B$3:B348))</f>
        <v/>
      </c>
      <c r="B348" s="291" t="n"/>
      <c r="C348" s="291" t="n"/>
      <c r="D348" s="291" t="n"/>
      <c r="E348" s="291" t="n"/>
      <c r="F348" s="291" t="n"/>
      <c r="G348" s="292" t="n"/>
      <c r="H348" s="292" t="n"/>
      <c r="I348" s="291" t="n"/>
      <c r="J348" s="282" t="n"/>
      <c r="K348" s="282" t="n"/>
      <c r="L348" s="291" t="n"/>
      <c r="M348" s="292" t="n"/>
      <c r="N348" s="291" t="n"/>
      <c r="O348" s="282" t="n"/>
      <c r="P348" s="282" t="n"/>
      <c r="Q348" s="282" t="n"/>
      <c r="R348" s="284">
        <f>IF($H348="","",IF($H348&lt;TODAY(),"VENCIDO",IF($H348&lt;=TODAY()+15,"PROXIMO","FUTURO")))</f>
        <v/>
      </c>
      <c r="S348" s="285">
        <f>IF($H348="","",$H348-TODAY())</f>
        <v/>
      </c>
      <c r="T348" s="284">
        <f>IF(LISTADO!$A346="","",LISTADO!$A346)</f>
        <v/>
      </c>
      <c r="U348" s="282" t="n"/>
    </row>
    <row r="349">
      <c r="A349" s="293">
        <f>IF($B349="","",SUBTOTAL(103,$B$3:B349))</f>
        <v/>
      </c>
      <c r="B349" s="293" t="n"/>
      <c r="C349" s="293" t="n"/>
      <c r="D349" s="293" t="n"/>
      <c r="E349" s="293" t="n"/>
      <c r="F349" s="293" t="n"/>
      <c r="G349" s="294" t="n"/>
      <c r="H349" s="294" t="n"/>
      <c r="I349" s="293" t="n"/>
      <c r="J349" s="276" t="n"/>
      <c r="K349" s="276" t="n"/>
      <c r="L349" s="293" t="n"/>
      <c r="M349" s="294" t="n"/>
      <c r="N349" s="293" t="n"/>
      <c r="O349" s="276" t="n"/>
      <c r="P349" s="276" t="n"/>
      <c r="Q349" s="276" t="n"/>
      <c r="R349" s="277">
        <f>IF($H349="","",IF($H349&lt;TODAY(),"VENCIDO",IF($H349&lt;=TODAY()+15,"PROXIMO","FUTURO")))</f>
        <v/>
      </c>
      <c r="S349" s="278">
        <f>IF($H349="","",$H349-TODAY())</f>
        <v/>
      </c>
      <c r="T349" s="277">
        <f>IF(LISTADO!$A347="","",LISTADO!$A347)</f>
        <v/>
      </c>
      <c r="U349" s="276" t="n"/>
    </row>
    <row r="350">
      <c r="A350" s="291">
        <f>IF($B350="","",SUBTOTAL(103,$B$3:B350))</f>
        <v/>
      </c>
      <c r="B350" s="291" t="n"/>
      <c r="C350" s="291" t="n"/>
      <c r="D350" s="291" t="n"/>
      <c r="E350" s="291" t="n"/>
      <c r="F350" s="291" t="n"/>
      <c r="G350" s="292" t="n"/>
      <c r="H350" s="292" t="n"/>
      <c r="I350" s="291" t="n"/>
      <c r="J350" s="282" t="n"/>
      <c r="K350" s="282" t="n"/>
      <c r="L350" s="291" t="n"/>
      <c r="M350" s="292" t="n"/>
      <c r="N350" s="291" t="n"/>
      <c r="O350" s="282" t="n"/>
      <c r="P350" s="282" t="n"/>
      <c r="Q350" s="282" t="n"/>
      <c r="R350" s="284">
        <f>IF($H350="","",IF($H350&lt;TODAY(),"VENCIDO",IF($H350&lt;=TODAY()+15,"PROXIMO","FUTURO")))</f>
        <v/>
      </c>
      <c r="S350" s="285">
        <f>IF($H350="","",$H350-TODAY())</f>
        <v/>
      </c>
      <c r="T350" s="284">
        <f>IF(LISTADO!$A348="","",LISTADO!$A348)</f>
        <v/>
      </c>
      <c r="U350" s="282" t="n"/>
    </row>
    <row r="351">
      <c r="A351" s="293">
        <f>IF($B351="","",SUBTOTAL(103,$B$3:B351))</f>
        <v/>
      </c>
      <c r="B351" s="293" t="n"/>
      <c r="C351" s="293" t="n"/>
      <c r="D351" s="293" t="n"/>
      <c r="E351" s="293" t="n"/>
      <c r="F351" s="293" t="n"/>
      <c r="G351" s="294" t="n"/>
      <c r="H351" s="294" t="n"/>
      <c r="I351" s="293" t="n"/>
      <c r="J351" s="276" t="n"/>
      <c r="K351" s="276" t="n"/>
      <c r="L351" s="293" t="n"/>
      <c r="M351" s="294" t="n"/>
      <c r="N351" s="293" t="n"/>
      <c r="O351" s="276" t="n"/>
      <c r="P351" s="276" t="n"/>
      <c r="Q351" s="276" t="n"/>
      <c r="R351" s="277">
        <f>IF($H351="","",IF($H351&lt;TODAY(),"VENCIDO",IF($H351&lt;=TODAY()+15,"PROXIMO","FUTURO")))</f>
        <v/>
      </c>
      <c r="S351" s="278">
        <f>IF($H351="","",$H351-TODAY())</f>
        <v/>
      </c>
      <c r="T351" s="277">
        <f>IF(LISTADO!$A349="","",LISTADO!$A349)</f>
        <v/>
      </c>
      <c r="U351" s="276" t="n"/>
    </row>
    <row r="352">
      <c r="A352" s="291">
        <f>IF($B352="","",SUBTOTAL(103,$B$3:B352))</f>
        <v/>
      </c>
      <c r="B352" s="291" t="n"/>
      <c r="C352" s="291" t="n"/>
      <c r="D352" s="291" t="n"/>
      <c r="E352" s="291" t="n"/>
      <c r="F352" s="291" t="n"/>
      <c r="G352" s="292" t="n"/>
      <c r="H352" s="292" t="n"/>
      <c r="I352" s="291" t="n"/>
      <c r="J352" s="282" t="n"/>
      <c r="K352" s="282" t="n"/>
      <c r="L352" s="291" t="n"/>
      <c r="M352" s="292" t="n"/>
      <c r="N352" s="291" t="n"/>
      <c r="O352" s="282" t="n"/>
      <c r="P352" s="282" t="n"/>
      <c r="Q352" s="282" t="n"/>
      <c r="R352" s="284">
        <f>IF($H352="","",IF($H352&lt;TODAY(),"VENCIDO",IF($H352&lt;=TODAY()+15,"PROXIMO","FUTURO")))</f>
        <v/>
      </c>
      <c r="S352" s="285">
        <f>IF($H352="","",$H352-TODAY())</f>
        <v/>
      </c>
      <c r="T352" s="284">
        <f>IF(LISTADO!$A350="","",LISTADO!$A350)</f>
        <v/>
      </c>
      <c r="U352" s="282" t="n"/>
    </row>
    <row r="353">
      <c r="A353" s="293">
        <f>IF($B353="","",SUBTOTAL(103,$B$3:B353))</f>
        <v/>
      </c>
      <c r="B353" s="293" t="n"/>
      <c r="C353" s="293" t="n"/>
      <c r="D353" s="293" t="n"/>
      <c r="E353" s="293" t="n"/>
      <c r="F353" s="293" t="n"/>
      <c r="G353" s="294" t="n"/>
      <c r="H353" s="294" t="n"/>
      <c r="I353" s="293" t="n"/>
      <c r="J353" s="276" t="n"/>
      <c r="K353" s="276" t="n"/>
      <c r="L353" s="293" t="n"/>
      <c r="M353" s="294" t="n"/>
      <c r="N353" s="293" t="n"/>
      <c r="O353" s="276" t="n"/>
      <c r="P353" s="276" t="n"/>
      <c r="Q353" s="276" t="n"/>
      <c r="R353" s="277">
        <f>IF($H353="","",IF($H353&lt;TODAY(),"VENCIDO",IF($H353&lt;=TODAY()+15,"PROXIMO","FUTURO")))</f>
        <v/>
      </c>
      <c r="S353" s="278">
        <f>IF($H353="","",$H353-TODAY())</f>
        <v/>
      </c>
      <c r="T353" s="277">
        <f>IF(LISTADO!$A351="","",LISTADO!$A351)</f>
        <v/>
      </c>
      <c r="U353" s="276" t="n"/>
    </row>
    <row r="354">
      <c r="A354" s="291">
        <f>IF($B354="","",SUBTOTAL(103,$B$3:B354))</f>
        <v/>
      </c>
      <c r="B354" s="291" t="n"/>
      <c r="C354" s="291" t="n"/>
      <c r="D354" s="291" t="n"/>
      <c r="E354" s="291" t="n"/>
      <c r="F354" s="291" t="n"/>
      <c r="G354" s="292" t="n"/>
      <c r="H354" s="292" t="n"/>
      <c r="I354" s="291" t="n"/>
      <c r="J354" s="282" t="n"/>
      <c r="K354" s="282" t="n"/>
      <c r="L354" s="291" t="n"/>
      <c r="M354" s="292" t="n"/>
      <c r="N354" s="291" t="n"/>
      <c r="O354" s="282" t="n"/>
      <c r="P354" s="282" t="n"/>
      <c r="Q354" s="282" t="n"/>
      <c r="R354" s="284">
        <f>IF($H354="","",IF($H354&lt;TODAY(),"VENCIDO",IF($H354&lt;=TODAY()+15,"PROXIMO","FUTURO")))</f>
        <v/>
      </c>
      <c r="S354" s="285">
        <f>IF($H354="","",$H354-TODAY())</f>
        <v/>
      </c>
      <c r="T354" s="284">
        <f>IF(LISTADO!$A352="","",LISTADO!$A352)</f>
        <v/>
      </c>
      <c r="U354" s="282" t="n"/>
    </row>
    <row r="355">
      <c r="A355" s="293">
        <f>IF($B355="","",SUBTOTAL(103,$B$3:B355))</f>
        <v/>
      </c>
      <c r="B355" s="293" t="n"/>
      <c r="C355" s="293" t="n"/>
      <c r="D355" s="293" t="n"/>
      <c r="E355" s="293" t="n"/>
      <c r="F355" s="293" t="n"/>
      <c r="G355" s="294" t="n"/>
      <c r="H355" s="294" t="n"/>
      <c r="I355" s="293" t="n"/>
      <c r="J355" s="276" t="n"/>
      <c r="K355" s="276" t="n"/>
      <c r="L355" s="293" t="n"/>
      <c r="M355" s="294" t="n"/>
      <c r="N355" s="293" t="n"/>
      <c r="O355" s="276" t="n"/>
      <c r="P355" s="276" t="n"/>
      <c r="Q355" s="276" t="n"/>
      <c r="R355" s="277">
        <f>IF($H355="","",IF($H355&lt;TODAY(),"VENCIDO",IF($H355&lt;=TODAY()+15,"PROXIMO","FUTURO")))</f>
        <v/>
      </c>
      <c r="S355" s="278">
        <f>IF($H355="","",$H355-TODAY())</f>
        <v/>
      </c>
      <c r="T355" s="277">
        <f>IF(LISTADO!$A353="","",LISTADO!$A353)</f>
        <v/>
      </c>
      <c r="U355" s="276" t="n"/>
    </row>
    <row r="356">
      <c r="A356" s="291">
        <f>IF($B356="","",SUBTOTAL(103,$B$3:B356))</f>
        <v/>
      </c>
      <c r="B356" s="291" t="n"/>
      <c r="C356" s="291" t="n"/>
      <c r="D356" s="291" t="n"/>
      <c r="E356" s="291" t="n"/>
      <c r="F356" s="291" t="n"/>
      <c r="G356" s="292" t="n"/>
      <c r="H356" s="292" t="n"/>
      <c r="I356" s="291" t="n"/>
      <c r="J356" s="282" t="n"/>
      <c r="K356" s="282" t="n"/>
      <c r="L356" s="291" t="n"/>
      <c r="M356" s="292" t="n"/>
      <c r="N356" s="291" t="n"/>
      <c r="O356" s="282" t="n"/>
      <c r="P356" s="282" t="n"/>
      <c r="Q356" s="282" t="n"/>
      <c r="R356" s="284">
        <f>IF($H356="","",IF($H356&lt;TODAY(),"VENCIDO",IF($H356&lt;=TODAY()+15,"PROXIMO","FUTURO")))</f>
        <v/>
      </c>
      <c r="S356" s="285">
        <f>IF($H356="","",$H356-TODAY())</f>
        <v/>
      </c>
      <c r="T356" s="284">
        <f>IF(LISTADO!$A354="","",LISTADO!$A354)</f>
        <v/>
      </c>
      <c r="U356" s="282" t="n"/>
    </row>
    <row r="357">
      <c r="A357" s="293">
        <f>IF($B357="","",SUBTOTAL(103,$B$3:B357))</f>
        <v/>
      </c>
      <c r="B357" s="293" t="n"/>
      <c r="C357" s="293" t="n"/>
      <c r="D357" s="293" t="n"/>
      <c r="E357" s="293" t="n"/>
      <c r="F357" s="293" t="n"/>
      <c r="G357" s="294" t="n"/>
      <c r="H357" s="294" t="n"/>
      <c r="I357" s="293" t="n"/>
      <c r="J357" s="276" t="n"/>
      <c r="K357" s="276" t="n"/>
      <c r="L357" s="293" t="n"/>
      <c r="M357" s="294" t="n"/>
      <c r="N357" s="293" t="n"/>
      <c r="O357" s="276" t="n"/>
      <c r="P357" s="276" t="n"/>
      <c r="Q357" s="276" t="n"/>
      <c r="R357" s="277">
        <f>IF($H357="","",IF($H357&lt;TODAY(),"VENCIDO",IF($H357&lt;=TODAY()+15,"PROXIMO","FUTURO")))</f>
        <v/>
      </c>
      <c r="S357" s="278">
        <f>IF($H357="","",$H357-TODAY())</f>
        <v/>
      </c>
      <c r="T357" s="277">
        <f>IF(LISTADO!$A355="","",LISTADO!$A355)</f>
        <v/>
      </c>
      <c r="U357" s="276" t="n"/>
    </row>
    <row r="358">
      <c r="A358" s="291">
        <f>IF($B358="","",SUBTOTAL(103,$B$3:B358))</f>
        <v/>
      </c>
      <c r="B358" s="291" t="n"/>
      <c r="C358" s="291" t="n"/>
      <c r="D358" s="291" t="n"/>
      <c r="E358" s="291" t="n"/>
      <c r="F358" s="291" t="n"/>
      <c r="G358" s="292" t="n"/>
      <c r="H358" s="292" t="n"/>
      <c r="I358" s="291" t="n"/>
      <c r="J358" s="282" t="n"/>
      <c r="K358" s="282" t="n"/>
      <c r="L358" s="291" t="n"/>
      <c r="M358" s="292" t="n"/>
      <c r="N358" s="291" t="n"/>
      <c r="O358" s="282" t="n"/>
      <c r="P358" s="282" t="n"/>
      <c r="Q358" s="282" t="n"/>
      <c r="R358" s="284">
        <f>IF($H358="","",IF($H358&lt;TODAY(),"VENCIDO",IF($H358&lt;=TODAY()+15,"PROXIMO","FUTURO")))</f>
        <v/>
      </c>
      <c r="S358" s="285">
        <f>IF($H358="","",$H358-TODAY())</f>
        <v/>
      </c>
      <c r="T358" s="284">
        <f>IF(LISTADO!$A356="","",LISTADO!$A356)</f>
        <v/>
      </c>
      <c r="U358" s="282" t="n"/>
    </row>
    <row r="359">
      <c r="A359" s="293">
        <f>IF($B359="","",SUBTOTAL(103,$B$3:B359))</f>
        <v/>
      </c>
      <c r="B359" s="293" t="n"/>
      <c r="C359" s="293" t="n"/>
      <c r="D359" s="293" t="n"/>
      <c r="E359" s="293" t="n"/>
      <c r="F359" s="293" t="n"/>
      <c r="G359" s="294" t="n"/>
      <c r="H359" s="294" t="n"/>
      <c r="I359" s="293" t="n"/>
      <c r="J359" s="276" t="n"/>
      <c r="K359" s="276" t="n"/>
      <c r="L359" s="293" t="n"/>
      <c r="M359" s="294" t="n"/>
      <c r="N359" s="293" t="n"/>
      <c r="O359" s="276" t="n"/>
      <c r="P359" s="276" t="n"/>
      <c r="Q359" s="276" t="n"/>
      <c r="R359" s="277">
        <f>IF($H359="","",IF($H359&lt;TODAY(),"VENCIDO",IF($H359&lt;=TODAY()+15,"PROXIMO","FUTURO")))</f>
        <v/>
      </c>
      <c r="S359" s="278">
        <f>IF($H359="","",$H359-TODAY())</f>
        <v/>
      </c>
      <c r="T359" s="277">
        <f>IF(LISTADO!$A357="","",LISTADO!$A357)</f>
        <v/>
      </c>
      <c r="U359" s="276" t="n"/>
    </row>
    <row r="360">
      <c r="A360" s="291">
        <f>IF($B360="","",SUBTOTAL(103,$B$3:B360))</f>
        <v/>
      </c>
      <c r="B360" s="291" t="n"/>
      <c r="C360" s="291" t="n"/>
      <c r="D360" s="291" t="n"/>
      <c r="E360" s="291" t="n"/>
      <c r="F360" s="291" t="n"/>
      <c r="G360" s="292" t="n"/>
      <c r="H360" s="292" t="n"/>
      <c r="I360" s="291" t="n"/>
      <c r="J360" s="282" t="n"/>
      <c r="K360" s="282" t="n"/>
      <c r="L360" s="291" t="n"/>
      <c r="M360" s="292" t="n"/>
      <c r="N360" s="291" t="n"/>
      <c r="O360" s="282" t="n"/>
      <c r="P360" s="282" t="n"/>
      <c r="Q360" s="282" t="n"/>
      <c r="R360" s="284">
        <f>IF($H360="","",IF($H360&lt;TODAY(),"VENCIDO",IF($H360&lt;=TODAY()+15,"PROXIMO","FUTURO")))</f>
        <v/>
      </c>
      <c r="S360" s="285">
        <f>IF($H360="","",$H360-TODAY())</f>
        <v/>
      </c>
      <c r="T360" s="284">
        <f>IF(LISTADO!$A358="","",LISTADO!$A358)</f>
        <v/>
      </c>
      <c r="U360" s="282" t="n"/>
    </row>
    <row r="361">
      <c r="A361" s="293">
        <f>IF($B361="","",SUBTOTAL(103,$B$3:B361))</f>
        <v/>
      </c>
      <c r="B361" s="293" t="n"/>
      <c r="C361" s="293" t="n"/>
      <c r="D361" s="293" t="n"/>
      <c r="E361" s="293" t="n"/>
      <c r="F361" s="293" t="n"/>
      <c r="G361" s="294" t="n"/>
      <c r="H361" s="294" t="n"/>
      <c r="I361" s="293" t="n"/>
      <c r="J361" s="276" t="n"/>
      <c r="K361" s="276" t="n"/>
      <c r="L361" s="293" t="n"/>
      <c r="M361" s="294" t="n"/>
      <c r="N361" s="293" t="n"/>
      <c r="O361" s="276" t="n"/>
      <c r="P361" s="276" t="n"/>
      <c r="Q361" s="276" t="n"/>
      <c r="R361" s="277">
        <f>IF($H361="","",IF($H361&lt;TODAY(),"VENCIDO",IF($H361&lt;=TODAY()+15,"PROXIMO","FUTURO")))</f>
        <v/>
      </c>
      <c r="S361" s="278">
        <f>IF($H361="","",$H361-TODAY())</f>
        <v/>
      </c>
      <c r="T361" s="277">
        <f>IF(LISTADO!$A359="","",LISTADO!$A359)</f>
        <v/>
      </c>
      <c r="U361" s="276" t="n"/>
    </row>
    <row r="362">
      <c r="A362" s="291">
        <f>IF($B362="","",SUBTOTAL(103,$B$3:B362))</f>
        <v/>
      </c>
      <c r="B362" s="291" t="n"/>
      <c r="C362" s="291" t="n"/>
      <c r="D362" s="291" t="n"/>
      <c r="E362" s="291" t="n"/>
      <c r="F362" s="291" t="n"/>
      <c r="G362" s="292" t="n"/>
      <c r="H362" s="292" t="n"/>
      <c r="I362" s="291" t="n"/>
      <c r="J362" s="282" t="n"/>
      <c r="K362" s="282" t="n"/>
      <c r="L362" s="291" t="n"/>
      <c r="M362" s="292" t="n"/>
      <c r="N362" s="291" t="n"/>
      <c r="O362" s="282" t="n"/>
      <c r="P362" s="282" t="n"/>
      <c r="Q362" s="282" t="n"/>
      <c r="R362" s="284">
        <f>IF($H362="","",IF($H362&lt;TODAY(),"VENCIDO",IF($H362&lt;=TODAY()+15,"PROXIMO","FUTURO")))</f>
        <v/>
      </c>
      <c r="S362" s="285">
        <f>IF($H362="","",$H362-TODAY())</f>
        <v/>
      </c>
      <c r="T362" s="284">
        <f>IF(LISTADO!$A360="","",LISTADO!$A360)</f>
        <v/>
      </c>
      <c r="U362" s="282" t="n"/>
    </row>
    <row r="363">
      <c r="A363" s="293">
        <f>IF($B363="","",SUBTOTAL(103,$B$3:B363))</f>
        <v/>
      </c>
      <c r="B363" s="293" t="n"/>
      <c r="C363" s="293" t="n"/>
      <c r="D363" s="293" t="n"/>
      <c r="E363" s="293" t="n"/>
      <c r="F363" s="293" t="n"/>
      <c r="G363" s="294" t="n"/>
      <c r="H363" s="294" t="n"/>
      <c r="I363" s="293" t="n"/>
      <c r="J363" s="276" t="n"/>
      <c r="K363" s="276" t="n"/>
      <c r="L363" s="293" t="n"/>
      <c r="M363" s="294" t="n"/>
      <c r="N363" s="293" t="n"/>
      <c r="O363" s="276" t="n"/>
      <c r="P363" s="276" t="n"/>
      <c r="Q363" s="276" t="n"/>
      <c r="R363" s="277">
        <f>IF($H363="","",IF($H363&lt;TODAY(),"VENCIDO",IF($H363&lt;=TODAY()+15,"PROXIMO","FUTURO")))</f>
        <v/>
      </c>
      <c r="S363" s="278">
        <f>IF($H363="","",$H363-TODAY())</f>
        <v/>
      </c>
      <c r="T363" s="277">
        <f>IF(LISTADO!$A361="","",LISTADO!$A361)</f>
        <v/>
      </c>
      <c r="U363" s="276" t="n"/>
    </row>
    <row r="364">
      <c r="A364" s="291">
        <f>IF($B364="","",SUBTOTAL(103,$B$3:B364))</f>
        <v/>
      </c>
      <c r="B364" s="291" t="n"/>
      <c r="C364" s="291" t="n"/>
      <c r="D364" s="291" t="n"/>
      <c r="E364" s="291" t="n"/>
      <c r="F364" s="291" t="n"/>
      <c r="G364" s="292" t="n"/>
      <c r="H364" s="292" t="n"/>
      <c r="I364" s="291" t="n"/>
      <c r="J364" s="282" t="n"/>
      <c r="K364" s="282" t="n"/>
      <c r="L364" s="291" t="n"/>
      <c r="M364" s="292" t="n"/>
      <c r="N364" s="291" t="n"/>
      <c r="O364" s="282" t="n"/>
      <c r="P364" s="282" t="n"/>
      <c r="Q364" s="282" t="n"/>
      <c r="R364" s="284">
        <f>IF($H364="","",IF($H364&lt;TODAY(),"VENCIDO",IF($H364&lt;=TODAY()+15,"PROXIMO","FUTURO")))</f>
        <v/>
      </c>
      <c r="S364" s="285">
        <f>IF($H364="","",$H364-TODAY())</f>
        <v/>
      </c>
      <c r="T364" s="284">
        <f>IF(LISTADO!$A362="","",LISTADO!$A362)</f>
        <v/>
      </c>
      <c r="U364" s="282" t="n"/>
    </row>
    <row r="365">
      <c r="A365" s="293">
        <f>IF($B365="","",SUBTOTAL(103,$B$3:B365))</f>
        <v/>
      </c>
      <c r="B365" s="293" t="n"/>
      <c r="C365" s="293" t="n"/>
      <c r="D365" s="293" t="n"/>
      <c r="E365" s="293" t="n"/>
      <c r="F365" s="293" t="n"/>
      <c r="G365" s="294" t="n"/>
      <c r="H365" s="294" t="n"/>
      <c r="I365" s="293" t="n"/>
      <c r="J365" s="276" t="n"/>
      <c r="K365" s="276" t="n"/>
      <c r="L365" s="293" t="n"/>
      <c r="M365" s="294" t="n"/>
      <c r="N365" s="293" t="n"/>
      <c r="O365" s="276" t="n"/>
      <c r="P365" s="276" t="n"/>
      <c r="Q365" s="276" t="n"/>
      <c r="R365" s="277">
        <f>IF($H365="","",IF($H365&lt;TODAY(),"VENCIDO",IF($H365&lt;=TODAY()+15,"PROXIMO","FUTURO")))</f>
        <v/>
      </c>
      <c r="S365" s="278">
        <f>IF($H365="","",$H365-TODAY())</f>
        <v/>
      </c>
      <c r="T365" s="277">
        <f>IF(LISTADO!$A363="","",LISTADO!$A363)</f>
        <v/>
      </c>
      <c r="U365" s="276" t="n"/>
    </row>
    <row r="366">
      <c r="A366" s="291">
        <f>IF($B366="","",SUBTOTAL(103,$B$3:B366))</f>
        <v/>
      </c>
      <c r="B366" s="291" t="n"/>
      <c r="C366" s="291" t="n"/>
      <c r="D366" s="291" t="n"/>
      <c r="E366" s="291" t="n"/>
      <c r="F366" s="291" t="n"/>
      <c r="G366" s="292" t="n"/>
      <c r="H366" s="292" t="n"/>
      <c r="I366" s="291" t="n"/>
      <c r="J366" s="282" t="n"/>
      <c r="K366" s="282" t="n"/>
      <c r="L366" s="291" t="n"/>
      <c r="M366" s="292" t="n"/>
      <c r="N366" s="291" t="n"/>
      <c r="O366" s="282" t="n"/>
      <c r="P366" s="282" t="n"/>
      <c r="Q366" s="282" t="n"/>
      <c r="R366" s="284">
        <f>IF($H366="","",IF($H366&lt;TODAY(),"VENCIDO",IF($H366&lt;=TODAY()+15,"PROXIMO","FUTURO")))</f>
        <v/>
      </c>
      <c r="S366" s="285">
        <f>IF($H366="","",$H366-TODAY())</f>
        <v/>
      </c>
      <c r="T366" s="284">
        <f>IF(LISTADO!$A364="","",LISTADO!$A364)</f>
        <v/>
      </c>
      <c r="U366" s="282" t="n"/>
    </row>
    <row r="367">
      <c r="A367" s="293">
        <f>IF($B367="","",SUBTOTAL(103,$B$3:B367))</f>
        <v/>
      </c>
      <c r="B367" s="293" t="n"/>
      <c r="C367" s="293" t="n"/>
      <c r="D367" s="293" t="n"/>
      <c r="E367" s="293" t="n"/>
      <c r="F367" s="293" t="n"/>
      <c r="G367" s="294" t="n"/>
      <c r="H367" s="294" t="n"/>
      <c r="I367" s="293" t="n"/>
      <c r="J367" s="276" t="n"/>
      <c r="K367" s="276" t="n"/>
      <c r="L367" s="293" t="n"/>
      <c r="M367" s="294" t="n"/>
      <c r="N367" s="293" t="n"/>
      <c r="O367" s="276" t="n"/>
      <c r="P367" s="276" t="n"/>
      <c r="Q367" s="276" t="n"/>
      <c r="R367" s="277">
        <f>IF($H367="","",IF($H367&lt;TODAY(),"VENCIDO",IF($H367&lt;=TODAY()+15,"PROXIMO","FUTURO")))</f>
        <v/>
      </c>
      <c r="S367" s="278">
        <f>IF($H367="","",$H367-TODAY())</f>
        <v/>
      </c>
      <c r="T367" s="277">
        <f>IF(LISTADO!$A365="","",LISTADO!$A365)</f>
        <v/>
      </c>
      <c r="U367" s="276" t="n"/>
    </row>
    <row r="368">
      <c r="A368" s="291">
        <f>IF($B368="","",SUBTOTAL(103,$B$3:B368))</f>
        <v/>
      </c>
      <c r="B368" s="291" t="n"/>
      <c r="C368" s="291" t="n"/>
      <c r="D368" s="291" t="n"/>
      <c r="E368" s="291" t="n"/>
      <c r="F368" s="291" t="n"/>
      <c r="G368" s="292" t="n"/>
      <c r="H368" s="292" t="n"/>
      <c r="I368" s="291" t="n"/>
      <c r="J368" s="282" t="n"/>
      <c r="K368" s="282" t="n"/>
      <c r="L368" s="291" t="n"/>
      <c r="M368" s="292" t="n"/>
      <c r="N368" s="291" t="n"/>
      <c r="O368" s="282" t="n"/>
      <c r="P368" s="282" t="n"/>
      <c r="Q368" s="282" t="n"/>
      <c r="R368" s="284">
        <f>IF($H368="","",IF($H368&lt;TODAY(),"VENCIDO",IF($H368&lt;=TODAY()+15,"PROXIMO","FUTURO")))</f>
        <v/>
      </c>
      <c r="S368" s="285">
        <f>IF($H368="","",$H368-TODAY())</f>
        <v/>
      </c>
      <c r="T368" s="284">
        <f>IF(LISTADO!$A366="","",LISTADO!$A366)</f>
        <v/>
      </c>
      <c r="U368" s="282" t="n"/>
    </row>
    <row r="369">
      <c r="A369" s="293">
        <f>IF($B369="","",SUBTOTAL(103,$B$3:B369))</f>
        <v/>
      </c>
      <c r="B369" s="293" t="n"/>
      <c r="C369" s="293" t="n"/>
      <c r="D369" s="293" t="n"/>
      <c r="E369" s="293" t="n"/>
      <c r="F369" s="293" t="n"/>
      <c r="G369" s="294" t="n"/>
      <c r="H369" s="294" t="n"/>
      <c r="I369" s="293" t="n"/>
      <c r="J369" s="276" t="n"/>
      <c r="K369" s="276" t="n"/>
      <c r="L369" s="293" t="n"/>
      <c r="M369" s="294" t="n"/>
      <c r="N369" s="293" t="n"/>
      <c r="O369" s="276" t="n"/>
      <c r="P369" s="276" t="n"/>
      <c r="Q369" s="276" t="n"/>
      <c r="R369" s="277">
        <f>IF($H369="","",IF($H369&lt;TODAY(),"VENCIDO",IF($H369&lt;=TODAY()+15,"PROXIMO","FUTURO")))</f>
        <v/>
      </c>
      <c r="S369" s="278">
        <f>IF($H369="","",$H369-TODAY())</f>
        <v/>
      </c>
      <c r="T369" s="277">
        <f>IF(LISTADO!$A367="","",LISTADO!$A367)</f>
        <v/>
      </c>
      <c r="U369" s="276" t="n"/>
    </row>
    <row r="370">
      <c r="A370" s="291">
        <f>IF($B370="","",SUBTOTAL(103,$B$3:B370))</f>
        <v/>
      </c>
      <c r="B370" s="291" t="n"/>
      <c r="C370" s="291" t="n"/>
      <c r="D370" s="291" t="n"/>
      <c r="E370" s="291" t="n"/>
      <c r="F370" s="291" t="n"/>
      <c r="G370" s="292" t="n"/>
      <c r="H370" s="292" t="n"/>
      <c r="I370" s="291" t="n"/>
      <c r="J370" s="282" t="n"/>
      <c r="K370" s="282" t="n"/>
      <c r="L370" s="291" t="n"/>
      <c r="M370" s="292" t="n"/>
      <c r="N370" s="291" t="n"/>
      <c r="O370" s="282" t="n"/>
      <c r="P370" s="282" t="n"/>
      <c r="Q370" s="282" t="n"/>
      <c r="R370" s="284">
        <f>IF($H370="","",IF($H370&lt;TODAY(),"VENCIDO",IF($H370&lt;=TODAY()+15,"PROXIMO","FUTURO")))</f>
        <v/>
      </c>
      <c r="S370" s="285">
        <f>IF($H370="","",$H370-TODAY())</f>
        <v/>
      </c>
      <c r="T370" s="284">
        <f>IF(LISTADO!$A368="","",LISTADO!$A368)</f>
        <v/>
      </c>
      <c r="U370" s="282" t="n"/>
    </row>
    <row r="371">
      <c r="A371" s="293">
        <f>IF($B371="","",SUBTOTAL(103,$B$3:B371))</f>
        <v/>
      </c>
      <c r="B371" s="293" t="n"/>
      <c r="C371" s="293" t="n"/>
      <c r="D371" s="293" t="n"/>
      <c r="E371" s="293" t="n"/>
      <c r="F371" s="293" t="n"/>
      <c r="G371" s="294" t="n"/>
      <c r="H371" s="294" t="n"/>
      <c r="I371" s="293" t="n"/>
      <c r="J371" s="276" t="n"/>
      <c r="K371" s="276" t="n"/>
      <c r="L371" s="293" t="n"/>
      <c r="M371" s="294" t="n"/>
      <c r="N371" s="293" t="n"/>
      <c r="O371" s="276" t="n"/>
      <c r="P371" s="276" t="n"/>
      <c r="Q371" s="276" t="n"/>
      <c r="R371" s="277">
        <f>IF($H371="","",IF($H371&lt;TODAY(),"VENCIDO",IF($H371&lt;=TODAY()+15,"PROXIMO","FUTURO")))</f>
        <v/>
      </c>
      <c r="S371" s="278">
        <f>IF($H371="","",$H371-TODAY())</f>
        <v/>
      </c>
      <c r="T371" s="277">
        <f>IF(LISTADO!$A369="","",LISTADO!$A369)</f>
        <v/>
      </c>
      <c r="U371" s="276" t="n"/>
    </row>
    <row r="372">
      <c r="A372" s="291">
        <f>IF($B372="","",SUBTOTAL(103,$B$3:B372))</f>
        <v/>
      </c>
      <c r="B372" s="291" t="n"/>
      <c r="C372" s="291" t="n"/>
      <c r="D372" s="291" t="n"/>
      <c r="E372" s="291" t="n"/>
      <c r="F372" s="291" t="n"/>
      <c r="G372" s="292" t="n"/>
      <c r="H372" s="292" t="n"/>
      <c r="I372" s="291" t="n"/>
      <c r="J372" s="282" t="n"/>
      <c r="K372" s="282" t="n"/>
      <c r="L372" s="291" t="n"/>
      <c r="M372" s="292" t="n"/>
      <c r="N372" s="291" t="n"/>
      <c r="O372" s="282" t="n"/>
      <c r="P372" s="282" t="n"/>
      <c r="Q372" s="282" t="n"/>
      <c r="R372" s="284">
        <f>IF($H372="","",IF($H372&lt;TODAY(),"VENCIDO",IF($H372&lt;=TODAY()+15,"PROXIMO","FUTURO")))</f>
        <v/>
      </c>
      <c r="S372" s="285">
        <f>IF($H372="","",$H372-TODAY())</f>
        <v/>
      </c>
      <c r="T372" s="284">
        <f>IF(LISTADO!$A370="","",LISTADO!$A370)</f>
        <v/>
      </c>
      <c r="U372" s="282" t="n"/>
    </row>
    <row r="373">
      <c r="A373" s="293">
        <f>IF($B373="","",SUBTOTAL(103,$B$3:B373))</f>
        <v/>
      </c>
      <c r="B373" s="293" t="n"/>
      <c r="C373" s="293" t="n"/>
      <c r="D373" s="293" t="n"/>
      <c r="E373" s="293" t="n"/>
      <c r="F373" s="293" t="n"/>
      <c r="G373" s="294" t="n"/>
      <c r="H373" s="294" t="n"/>
      <c r="I373" s="293" t="n"/>
      <c r="J373" s="276" t="n"/>
      <c r="K373" s="276" t="n"/>
      <c r="L373" s="293" t="n"/>
      <c r="M373" s="294" t="n"/>
      <c r="N373" s="293" t="n"/>
      <c r="O373" s="276" t="n"/>
      <c r="P373" s="276" t="n"/>
      <c r="Q373" s="276" t="n"/>
      <c r="R373" s="277">
        <f>IF($H373="","",IF($H373&lt;TODAY(),"VENCIDO",IF($H373&lt;=TODAY()+15,"PROXIMO","FUTURO")))</f>
        <v/>
      </c>
      <c r="S373" s="278">
        <f>IF($H373="","",$H373-TODAY())</f>
        <v/>
      </c>
      <c r="T373" s="277">
        <f>IF(LISTADO!$A371="","",LISTADO!$A371)</f>
        <v/>
      </c>
      <c r="U373" s="276" t="n"/>
    </row>
    <row r="374">
      <c r="A374" s="291">
        <f>IF($B374="","",SUBTOTAL(103,$B$3:B374))</f>
        <v/>
      </c>
      <c r="B374" s="291" t="n"/>
      <c r="C374" s="291" t="n"/>
      <c r="D374" s="291" t="n"/>
      <c r="E374" s="291" t="n"/>
      <c r="F374" s="291" t="n"/>
      <c r="G374" s="292" t="n"/>
      <c r="H374" s="292" t="n"/>
      <c r="I374" s="291" t="n"/>
      <c r="J374" s="282" t="n"/>
      <c r="K374" s="282" t="n"/>
      <c r="L374" s="291" t="n"/>
      <c r="M374" s="292" t="n"/>
      <c r="N374" s="291" t="n"/>
      <c r="O374" s="282" t="n"/>
      <c r="P374" s="282" t="n"/>
      <c r="Q374" s="282" t="n"/>
      <c r="R374" s="284">
        <f>IF($H374="","",IF($H374&lt;TODAY(),"VENCIDO",IF($H374&lt;=TODAY()+15,"PROXIMO","FUTURO")))</f>
        <v/>
      </c>
      <c r="S374" s="285">
        <f>IF($H374="","",$H374-TODAY())</f>
        <v/>
      </c>
      <c r="T374" s="284">
        <f>IF(LISTADO!$A372="","",LISTADO!$A372)</f>
        <v/>
      </c>
      <c r="U374" s="282" t="n"/>
    </row>
    <row r="375">
      <c r="A375" s="293">
        <f>IF($B375="","",SUBTOTAL(103,$B$3:B375))</f>
        <v/>
      </c>
      <c r="B375" s="293" t="n"/>
      <c r="C375" s="293" t="n"/>
      <c r="D375" s="293" t="n"/>
      <c r="E375" s="293" t="n"/>
      <c r="F375" s="293" t="n"/>
      <c r="G375" s="294" t="n"/>
      <c r="H375" s="294" t="n"/>
      <c r="I375" s="293" t="n"/>
      <c r="J375" s="276" t="n"/>
      <c r="K375" s="276" t="n"/>
      <c r="L375" s="293" t="n"/>
      <c r="M375" s="294" t="n"/>
      <c r="N375" s="293" t="n"/>
      <c r="O375" s="276" t="n"/>
      <c r="P375" s="276" t="n"/>
      <c r="Q375" s="276" t="n"/>
      <c r="R375" s="277">
        <f>IF($H375="","",IF($H375&lt;TODAY(),"VENCIDO",IF($H375&lt;=TODAY()+15,"PROXIMO","FUTURO")))</f>
        <v/>
      </c>
      <c r="S375" s="278">
        <f>IF($H375="","",$H375-TODAY())</f>
        <v/>
      </c>
      <c r="T375" s="277">
        <f>IF(LISTADO!$A373="","",LISTADO!$A373)</f>
        <v/>
      </c>
      <c r="U375" s="276" t="n"/>
    </row>
    <row r="376">
      <c r="A376" s="291">
        <f>IF($B376="","",SUBTOTAL(103,$B$3:B376))</f>
        <v/>
      </c>
      <c r="B376" s="291" t="n"/>
      <c r="C376" s="291" t="n"/>
      <c r="D376" s="291" t="n"/>
      <c r="E376" s="291" t="n"/>
      <c r="F376" s="291" t="n"/>
      <c r="G376" s="292" t="n"/>
      <c r="H376" s="292" t="n"/>
      <c r="I376" s="291" t="n"/>
      <c r="J376" s="282" t="n"/>
      <c r="K376" s="282" t="n"/>
      <c r="L376" s="291" t="n"/>
      <c r="M376" s="292" t="n"/>
      <c r="N376" s="291" t="n"/>
      <c r="O376" s="282" t="n"/>
      <c r="P376" s="282" t="n"/>
      <c r="Q376" s="282" t="n"/>
      <c r="R376" s="284">
        <f>IF($H376="","",IF($H376&lt;TODAY(),"VENCIDO",IF($H376&lt;=TODAY()+15,"PROXIMO","FUTURO")))</f>
        <v/>
      </c>
      <c r="S376" s="285">
        <f>IF($H376="","",$H376-TODAY())</f>
        <v/>
      </c>
      <c r="T376" s="284">
        <f>IF(LISTADO!$A374="","",LISTADO!$A374)</f>
        <v/>
      </c>
      <c r="U376" s="282" t="n"/>
    </row>
    <row r="377">
      <c r="A377" s="293">
        <f>IF($B377="","",SUBTOTAL(103,$B$3:B377))</f>
        <v/>
      </c>
      <c r="B377" s="293" t="n"/>
      <c r="C377" s="293" t="n"/>
      <c r="D377" s="293" t="n"/>
      <c r="E377" s="293" t="n"/>
      <c r="F377" s="293" t="n"/>
      <c r="G377" s="294" t="n"/>
      <c r="H377" s="294" t="n"/>
      <c r="I377" s="293" t="n"/>
      <c r="J377" s="276" t="n"/>
      <c r="K377" s="276" t="n"/>
      <c r="L377" s="293" t="n"/>
      <c r="M377" s="294" t="n"/>
      <c r="N377" s="293" t="n"/>
      <c r="O377" s="276" t="n"/>
      <c r="P377" s="276" t="n"/>
      <c r="Q377" s="276" t="n"/>
      <c r="R377" s="277">
        <f>IF($H377="","",IF($H377&lt;TODAY(),"VENCIDO",IF($H377&lt;=TODAY()+15,"PROXIMO","FUTURO")))</f>
        <v/>
      </c>
      <c r="S377" s="278">
        <f>IF($H377="","",$H377-TODAY())</f>
        <v/>
      </c>
      <c r="T377" s="277">
        <f>IF(LISTADO!$A375="","",LISTADO!$A375)</f>
        <v/>
      </c>
      <c r="U377" s="276" t="n"/>
    </row>
    <row r="378">
      <c r="A378" s="291">
        <f>IF($B378="","",SUBTOTAL(103,$B$3:B378))</f>
        <v/>
      </c>
      <c r="B378" s="291" t="n"/>
      <c r="C378" s="291" t="n"/>
      <c r="D378" s="291" t="n"/>
      <c r="E378" s="291" t="n"/>
      <c r="F378" s="291" t="n"/>
      <c r="G378" s="292" t="n"/>
      <c r="H378" s="292" t="n"/>
      <c r="I378" s="291" t="n"/>
      <c r="J378" s="282" t="n"/>
      <c r="K378" s="282" t="n"/>
      <c r="L378" s="291" t="n"/>
      <c r="M378" s="292" t="n"/>
      <c r="N378" s="291" t="n"/>
      <c r="O378" s="282" t="n"/>
      <c r="P378" s="282" t="n"/>
      <c r="Q378" s="282" t="n"/>
      <c r="R378" s="284">
        <f>IF($H378="","",IF($H378&lt;TODAY(),"VENCIDO",IF($H378&lt;=TODAY()+15,"PROXIMO","FUTURO")))</f>
        <v/>
      </c>
      <c r="S378" s="285">
        <f>IF($H378="","",$H378-TODAY())</f>
        <v/>
      </c>
      <c r="T378" s="284">
        <f>IF(LISTADO!$A376="","",LISTADO!$A376)</f>
        <v/>
      </c>
      <c r="U378" s="282" t="n"/>
    </row>
    <row r="379">
      <c r="A379" s="293">
        <f>IF($B379="","",SUBTOTAL(103,$B$3:B379))</f>
        <v/>
      </c>
      <c r="B379" s="293" t="n"/>
      <c r="C379" s="293" t="n"/>
      <c r="D379" s="293" t="n"/>
      <c r="E379" s="293" t="n"/>
      <c r="F379" s="293" t="n"/>
      <c r="G379" s="294" t="n"/>
      <c r="H379" s="294" t="n"/>
      <c r="I379" s="293" t="n"/>
      <c r="J379" s="276" t="n"/>
      <c r="K379" s="276" t="n"/>
      <c r="L379" s="293" t="n"/>
      <c r="M379" s="294" t="n"/>
      <c r="N379" s="293" t="n"/>
      <c r="O379" s="276" t="n"/>
      <c r="P379" s="276" t="n"/>
      <c r="Q379" s="276" t="n"/>
      <c r="R379" s="277">
        <f>IF($H379="","",IF($H379&lt;TODAY(),"VENCIDO",IF($H379&lt;=TODAY()+15,"PROXIMO","FUTURO")))</f>
        <v/>
      </c>
      <c r="S379" s="278">
        <f>IF($H379="","",$H379-TODAY())</f>
        <v/>
      </c>
      <c r="T379" s="277">
        <f>IF(LISTADO!$A377="","",LISTADO!$A377)</f>
        <v/>
      </c>
      <c r="U379" s="276" t="n"/>
    </row>
    <row r="380">
      <c r="A380" s="291">
        <f>IF($B380="","",SUBTOTAL(103,$B$3:B380))</f>
        <v/>
      </c>
      <c r="B380" s="291" t="n"/>
      <c r="C380" s="291" t="n"/>
      <c r="D380" s="291" t="n"/>
      <c r="E380" s="291" t="n"/>
      <c r="F380" s="291" t="n"/>
      <c r="G380" s="292" t="n"/>
      <c r="H380" s="292" t="n"/>
      <c r="I380" s="291" t="n"/>
      <c r="J380" s="282" t="n"/>
      <c r="K380" s="282" t="n"/>
      <c r="L380" s="291" t="n"/>
      <c r="M380" s="292" t="n"/>
      <c r="N380" s="291" t="n"/>
      <c r="O380" s="282" t="n"/>
      <c r="P380" s="282" t="n"/>
      <c r="Q380" s="282" t="n"/>
      <c r="R380" s="284">
        <f>IF($H380="","",IF($H380&lt;TODAY(),"VENCIDO",IF($H380&lt;=TODAY()+15,"PROXIMO","FUTURO")))</f>
        <v/>
      </c>
      <c r="S380" s="285">
        <f>IF($H380="","",$H380-TODAY())</f>
        <v/>
      </c>
      <c r="T380" s="284">
        <f>IF(LISTADO!$A378="","",LISTADO!$A378)</f>
        <v/>
      </c>
      <c r="U380" s="282" t="n"/>
    </row>
    <row r="381">
      <c r="A381" s="293">
        <f>IF($B381="","",SUBTOTAL(103,$B$3:B381))</f>
        <v/>
      </c>
      <c r="B381" s="293" t="n"/>
      <c r="C381" s="293" t="n"/>
      <c r="D381" s="293" t="n"/>
      <c r="E381" s="293" t="n"/>
      <c r="F381" s="293" t="n"/>
      <c r="G381" s="294" t="n"/>
      <c r="H381" s="294" t="n"/>
      <c r="I381" s="293" t="n"/>
      <c r="J381" s="276" t="n"/>
      <c r="K381" s="276" t="n"/>
      <c r="L381" s="293" t="n"/>
      <c r="M381" s="294" t="n"/>
      <c r="N381" s="293" t="n"/>
      <c r="O381" s="276" t="n"/>
      <c r="P381" s="276" t="n"/>
      <c r="Q381" s="276" t="n"/>
      <c r="R381" s="277">
        <f>IF($H381="","",IF($H381&lt;TODAY(),"VENCIDO",IF($H381&lt;=TODAY()+15,"PROXIMO","FUTURO")))</f>
        <v/>
      </c>
      <c r="S381" s="278">
        <f>IF($H381="","",$H381-TODAY())</f>
        <v/>
      </c>
      <c r="T381" s="277">
        <f>IF(LISTADO!$A379="","",LISTADO!$A379)</f>
        <v/>
      </c>
      <c r="U381" s="276" t="n"/>
    </row>
    <row r="382">
      <c r="A382" s="291">
        <f>IF($B382="","",SUBTOTAL(103,$B$3:B382))</f>
        <v/>
      </c>
      <c r="B382" s="291" t="n"/>
      <c r="C382" s="291" t="n"/>
      <c r="D382" s="291" t="n"/>
      <c r="E382" s="291" t="n"/>
      <c r="F382" s="291" t="n"/>
      <c r="G382" s="292" t="n"/>
      <c r="H382" s="292" t="n"/>
      <c r="I382" s="291" t="n"/>
      <c r="J382" s="282" t="n"/>
      <c r="K382" s="282" t="n"/>
      <c r="L382" s="291" t="n"/>
      <c r="M382" s="292" t="n"/>
      <c r="N382" s="291" t="n"/>
      <c r="O382" s="282" t="n"/>
      <c r="P382" s="282" t="n"/>
      <c r="Q382" s="282" t="n"/>
      <c r="R382" s="284">
        <f>IF($H382="","",IF($H382&lt;TODAY(),"VENCIDO",IF($H382&lt;=TODAY()+15,"PROXIMO","FUTURO")))</f>
        <v/>
      </c>
      <c r="S382" s="285">
        <f>IF($H382="","",$H382-TODAY())</f>
        <v/>
      </c>
      <c r="T382" s="284">
        <f>IF(LISTADO!$A380="","",LISTADO!$A380)</f>
        <v/>
      </c>
      <c r="U382" s="282" t="n"/>
    </row>
    <row r="383">
      <c r="A383" s="293">
        <f>IF($B383="","",SUBTOTAL(103,$B$3:B383))</f>
        <v/>
      </c>
      <c r="B383" s="293" t="n"/>
      <c r="C383" s="293" t="n"/>
      <c r="D383" s="293" t="n"/>
      <c r="E383" s="293" t="n"/>
      <c r="F383" s="293" t="n"/>
      <c r="G383" s="294" t="n"/>
      <c r="H383" s="294" t="n"/>
      <c r="I383" s="293" t="n"/>
      <c r="J383" s="276" t="n"/>
      <c r="K383" s="276" t="n"/>
      <c r="L383" s="293" t="n"/>
      <c r="M383" s="294" t="n"/>
      <c r="N383" s="293" t="n"/>
      <c r="O383" s="276" t="n"/>
      <c r="P383" s="276" t="n"/>
      <c r="Q383" s="276" t="n"/>
      <c r="R383" s="277">
        <f>IF($H383="","",IF($H383&lt;TODAY(),"VENCIDO",IF($H383&lt;=TODAY()+15,"PROXIMO","FUTURO")))</f>
        <v/>
      </c>
      <c r="S383" s="278">
        <f>IF($H383="","",$H383-TODAY())</f>
        <v/>
      </c>
      <c r="T383" s="277">
        <f>IF(LISTADO!$A381="","",LISTADO!$A381)</f>
        <v/>
      </c>
      <c r="U383" s="276" t="n"/>
    </row>
    <row r="384">
      <c r="A384" s="291">
        <f>IF($B384="","",SUBTOTAL(103,$B$3:B384))</f>
        <v/>
      </c>
      <c r="B384" s="291" t="n"/>
      <c r="C384" s="291" t="n"/>
      <c r="D384" s="291" t="n"/>
      <c r="E384" s="291" t="n"/>
      <c r="F384" s="291" t="n"/>
      <c r="G384" s="292" t="n"/>
      <c r="H384" s="292" t="n"/>
      <c r="I384" s="291" t="n"/>
      <c r="J384" s="282" t="n"/>
      <c r="K384" s="282" t="n"/>
      <c r="L384" s="291" t="n"/>
      <c r="M384" s="292" t="n"/>
      <c r="N384" s="291" t="n"/>
      <c r="O384" s="282" t="n"/>
      <c r="P384" s="282" t="n"/>
      <c r="Q384" s="282" t="n"/>
      <c r="R384" s="284">
        <f>IF($H384="","",IF($H384&lt;TODAY(),"VENCIDO",IF($H384&lt;=TODAY()+15,"PROXIMO","FUTURO")))</f>
        <v/>
      </c>
      <c r="S384" s="285">
        <f>IF($H384="","",$H384-TODAY())</f>
        <v/>
      </c>
      <c r="T384" s="284">
        <f>IF(LISTADO!$A382="","",LISTADO!$A382)</f>
        <v/>
      </c>
      <c r="U384" s="282" t="n"/>
    </row>
    <row r="385">
      <c r="A385" s="293">
        <f>IF($B385="","",SUBTOTAL(103,$B$3:B385))</f>
        <v/>
      </c>
      <c r="B385" s="293" t="n"/>
      <c r="C385" s="293" t="n"/>
      <c r="D385" s="293" t="n"/>
      <c r="E385" s="293" t="n"/>
      <c r="F385" s="293" t="n"/>
      <c r="G385" s="294" t="n"/>
      <c r="H385" s="294" t="n"/>
      <c r="I385" s="293" t="n"/>
      <c r="J385" s="276" t="n"/>
      <c r="K385" s="276" t="n"/>
      <c r="L385" s="293" t="n"/>
      <c r="M385" s="294" t="n"/>
      <c r="N385" s="293" t="n"/>
      <c r="O385" s="276" t="n"/>
      <c r="P385" s="276" t="n"/>
      <c r="Q385" s="276" t="n"/>
      <c r="R385" s="277">
        <f>IF($H385="","",IF($H385&lt;TODAY(),"VENCIDO",IF($H385&lt;=TODAY()+15,"PROXIMO","FUTURO")))</f>
        <v/>
      </c>
      <c r="S385" s="278">
        <f>IF($H385="","",$H385-TODAY())</f>
        <v/>
      </c>
      <c r="T385" s="277">
        <f>IF(LISTADO!$A383="","",LISTADO!$A383)</f>
        <v/>
      </c>
      <c r="U385" s="276" t="n"/>
    </row>
    <row r="386">
      <c r="A386" s="291">
        <f>IF($B386="","",SUBTOTAL(103,$B$3:B386))</f>
        <v/>
      </c>
      <c r="B386" s="291" t="n"/>
      <c r="C386" s="291" t="n"/>
      <c r="D386" s="291" t="n"/>
      <c r="E386" s="291" t="n"/>
      <c r="F386" s="291" t="n"/>
      <c r="G386" s="292" t="n"/>
      <c r="H386" s="292" t="n"/>
      <c r="I386" s="291" t="n"/>
      <c r="J386" s="282" t="n"/>
      <c r="K386" s="282" t="n"/>
      <c r="L386" s="291" t="n"/>
      <c r="M386" s="292" t="n"/>
      <c r="N386" s="291" t="n"/>
      <c r="O386" s="282" t="n"/>
      <c r="P386" s="282" t="n"/>
      <c r="Q386" s="282" t="n"/>
      <c r="R386" s="284">
        <f>IF($H386="","",IF($H386&lt;TODAY(),"VENCIDO",IF($H386&lt;=TODAY()+15,"PROXIMO","FUTURO")))</f>
        <v/>
      </c>
      <c r="S386" s="285">
        <f>IF($H386="","",$H386-TODAY())</f>
        <v/>
      </c>
      <c r="T386" s="284">
        <f>IF(LISTADO!$A384="","",LISTADO!$A384)</f>
        <v/>
      </c>
      <c r="U386" s="282" t="n"/>
    </row>
    <row r="387">
      <c r="A387" s="293">
        <f>IF($B387="","",SUBTOTAL(103,$B$3:B387))</f>
        <v/>
      </c>
      <c r="B387" s="293" t="n"/>
      <c r="C387" s="293" t="n"/>
      <c r="D387" s="293" t="n"/>
      <c r="E387" s="293" t="n"/>
      <c r="F387" s="293" t="n"/>
      <c r="G387" s="294" t="n"/>
      <c r="H387" s="294" t="n"/>
      <c r="I387" s="293" t="n"/>
      <c r="J387" s="276" t="n"/>
      <c r="K387" s="276" t="n"/>
      <c r="L387" s="293" t="n"/>
      <c r="M387" s="294" t="n"/>
      <c r="N387" s="293" t="n"/>
      <c r="O387" s="276" t="n"/>
      <c r="P387" s="276" t="n"/>
      <c r="Q387" s="276" t="n"/>
      <c r="R387" s="277">
        <f>IF($H387="","",IF($H387&lt;TODAY(),"VENCIDO",IF($H387&lt;=TODAY()+15,"PROXIMO","FUTURO")))</f>
        <v/>
      </c>
      <c r="S387" s="278">
        <f>IF($H387="","",$H387-TODAY())</f>
        <v/>
      </c>
      <c r="T387" s="277">
        <f>IF(LISTADO!$A385="","",LISTADO!$A385)</f>
        <v/>
      </c>
      <c r="U387" s="276" t="n"/>
    </row>
    <row r="388">
      <c r="A388" s="291">
        <f>IF($B388="","",SUBTOTAL(103,$B$3:B388))</f>
        <v/>
      </c>
      <c r="B388" s="291" t="n"/>
      <c r="C388" s="291" t="n"/>
      <c r="D388" s="291" t="n"/>
      <c r="E388" s="291" t="n"/>
      <c r="F388" s="291" t="n"/>
      <c r="G388" s="292" t="n"/>
      <c r="H388" s="292" t="n"/>
      <c r="I388" s="291" t="n"/>
      <c r="J388" s="282" t="n"/>
      <c r="K388" s="282" t="n"/>
      <c r="L388" s="291" t="n"/>
      <c r="M388" s="292" t="n"/>
      <c r="N388" s="291" t="n"/>
      <c r="O388" s="282" t="n"/>
      <c r="P388" s="282" t="n"/>
      <c r="Q388" s="282" t="n"/>
      <c r="R388" s="284">
        <f>IF($H388="","",IF($H388&lt;TODAY(),"VENCIDO",IF($H388&lt;=TODAY()+15,"PROXIMO","FUTURO")))</f>
        <v/>
      </c>
      <c r="S388" s="285">
        <f>IF($H388="","",$H388-TODAY())</f>
        <v/>
      </c>
      <c r="T388" s="284">
        <f>IF(LISTADO!$A386="","",LISTADO!$A386)</f>
        <v/>
      </c>
      <c r="U388" s="282" t="n"/>
    </row>
    <row r="389">
      <c r="A389" s="293">
        <f>IF($B389="","",SUBTOTAL(103,$B$3:B389))</f>
        <v/>
      </c>
      <c r="B389" s="293" t="n"/>
      <c r="C389" s="293" t="n"/>
      <c r="D389" s="293" t="n"/>
      <c r="E389" s="293" t="n"/>
      <c r="F389" s="293" t="n"/>
      <c r="G389" s="294" t="n"/>
      <c r="H389" s="294" t="n"/>
      <c r="I389" s="293" t="n"/>
      <c r="J389" s="276" t="n"/>
      <c r="K389" s="276" t="n"/>
      <c r="L389" s="293" t="n"/>
      <c r="M389" s="294" t="n"/>
      <c r="N389" s="293" t="n"/>
      <c r="O389" s="276" t="n"/>
      <c r="P389" s="276" t="n"/>
      <c r="Q389" s="276" t="n"/>
      <c r="R389" s="277">
        <f>IF($H389="","",IF($H389&lt;TODAY(),"VENCIDO",IF($H389&lt;=TODAY()+15,"PROXIMO","FUTURO")))</f>
        <v/>
      </c>
      <c r="S389" s="278">
        <f>IF($H389="","",$H389-TODAY())</f>
        <v/>
      </c>
      <c r="T389" s="277">
        <f>IF(LISTADO!$A387="","",LISTADO!$A387)</f>
        <v/>
      </c>
      <c r="U389" s="276" t="n"/>
    </row>
    <row r="390">
      <c r="A390" s="291">
        <f>IF($B390="","",SUBTOTAL(103,$B$3:B390))</f>
        <v/>
      </c>
      <c r="B390" s="291" t="n"/>
      <c r="C390" s="291" t="n"/>
      <c r="D390" s="291" t="n"/>
      <c r="E390" s="291" t="n"/>
      <c r="F390" s="291" t="n"/>
      <c r="G390" s="292" t="n"/>
      <c r="H390" s="292" t="n"/>
      <c r="I390" s="291" t="n"/>
      <c r="J390" s="282" t="n"/>
      <c r="K390" s="282" t="n"/>
      <c r="L390" s="291" t="n"/>
      <c r="M390" s="292" t="n"/>
      <c r="N390" s="291" t="n"/>
      <c r="O390" s="282" t="n"/>
      <c r="P390" s="282" t="n"/>
      <c r="Q390" s="282" t="n"/>
      <c r="R390" s="284">
        <f>IF($H390="","",IF($H390&lt;TODAY(),"VENCIDO",IF($H390&lt;=TODAY()+15,"PROXIMO","FUTURO")))</f>
        <v/>
      </c>
      <c r="S390" s="285">
        <f>IF($H390="","",$H390-TODAY())</f>
        <v/>
      </c>
      <c r="T390" s="284">
        <f>IF(LISTADO!$A388="","",LISTADO!$A388)</f>
        <v/>
      </c>
      <c r="U390" s="282" t="n"/>
    </row>
    <row r="391">
      <c r="A391" s="293">
        <f>IF($B391="","",SUBTOTAL(103,$B$3:B391))</f>
        <v/>
      </c>
      <c r="B391" s="293" t="n"/>
      <c r="C391" s="293" t="n"/>
      <c r="D391" s="293" t="n"/>
      <c r="E391" s="293" t="n"/>
      <c r="F391" s="293" t="n"/>
      <c r="G391" s="294" t="n"/>
      <c r="H391" s="294" t="n"/>
      <c r="I391" s="293" t="n"/>
      <c r="J391" s="276" t="n"/>
      <c r="K391" s="276" t="n"/>
      <c r="L391" s="293" t="n"/>
      <c r="M391" s="294" t="n"/>
      <c r="N391" s="293" t="n"/>
      <c r="O391" s="276" t="n"/>
      <c r="P391" s="276" t="n"/>
      <c r="Q391" s="276" t="n"/>
      <c r="R391" s="277">
        <f>IF($H391="","",IF($H391&lt;TODAY(),"VENCIDO",IF($H391&lt;=TODAY()+15,"PROXIMO","FUTURO")))</f>
        <v/>
      </c>
      <c r="S391" s="278">
        <f>IF($H391="","",$H391-TODAY())</f>
        <v/>
      </c>
      <c r="T391" s="277">
        <f>IF(LISTADO!$A389="","",LISTADO!$A389)</f>
        <v/>
      </c>
      <c r="U391" s="276" t="n"/>
    </row>
    <row r="392">
      <c r="A392" s="291">
        <f>IF($B392="","",SUBTOTAL(103,$B$3:B392))</f>
        <v/>
      </c>
      <c r="B392" s="291" t="n"/>
      <c r="C392" s="291" t="n"/>
      <c r="D392" s="291" t="n"/>
      <c r="E392" s="291" t="n"/>
      <c r="F392" s="291" t="n"/>
      <c r="G392" s="292" t="n"/>
      <c r="H392" s="292" t="n"/>
      <c r="I392" s="291" t="n"/>
      <c r="J392" s="282" t="n"/>
      <c r="K392" s="282" t="n"/>
      <c r="L392" s="291" t="n"/>
      <c r="M392" s="292" t="n"/>
      <c r="N392" s="291" t="n"/>
      <c r="O392" s="282" t="n"/>
      <c r="P392" s="282" t="n"/>
      <c r="Q392" s="282" t="n"/>
      <c r="R392" s="284">
        <f>IF($H392="","",IF($H392&lt;TODAY(),"VENCIDO",IF($H392&lt;=TODAY()+15,"PROXIMO","FUTURO")))</f>
        <v/>
      </c>
      <c r="S392" s="285">
        <f>IF($H392="","",$H392-TODAY())</f>
        <v/>
      </c>
      <c r="T392" s="284">
        <f>IF(LISTADO!$A390="","",LISTADO!$A390)</f>
        <v/>
      </c>
      <c r="U392" s="282" t="n"/>
    </row>
    <row r="393">
      <c r="A393" s="293">
        <f>IF($B393="","",SUBTOTAL(103,$B$3:B393))</f>
        <v/>
      </c>
      <c r="B393" s="293" t="n"/>
      <c r="C393" s="293" t="n"/>
      <c r="D393" s="293" t="n"/>
      <c r="E393" s="293" t="n"/>
      <c r="F393" s="293" t="n"/>
      <c r="G393" s="294" t="n"/>
      <c r="H393" s="294" t="n"/>
      <c r="I393" s="293" t="n"/>
      <c r="J393" s="276" t="n"/>
      <c r="K393" s="276" t="n"/>
      <c r="L393" s="293" t="n"/>
      <c r="M393" s="294" t="n"/>
      <c r="N393" s="293" t="n"/>
      <c r="O393" s="276" t="n"/>
      <c r="P393" s="276" t="n"/>
      <c r="Q393" s="276" t="n"/>
      <c r="R393" s="277">
        <f>IF($H393="","",IF($H393&lt;TODAY(),"VENCIDO",IF($H393&lt;=TODAY()+15,"PROXIMO","FUTURO")))</f>
        <v/>
      </c>
      <c r="S393" s="278">
        <f>IF($H393="","",$H393-TODAY())</f>
        <v/>
      </c>
      <c r="T393" s="277">
        <f>IF(LISTADO!$A391="","",LISTADO!$A391)</f>
        <v/>
      </c>
      <c r="U393" s="276" t="n"/>
    </row>
    <row r="394">
      <c r="A394" s="291">
        <f>IF($B394="","",SUBTOTAL(103,$B$3:B394))</f>
        <v/>
      </c>
      <c r="B394" s="291" t="n"/>
      <c r="C394" s="291" t="n"/>
      <c r="D394" s="291" t="n"/>
      <c r="E394" s="291" t="n"/>
      <c r="F394" s="291" t="n"/>
      <c r="G394" s="292" t="n"/>
      <c r="H394" s="292" t="n"/>
      <c r="I394" s="291" t="n"/>
      <c r="J394" s="282" t="n"/>
      <c r="K394" s="282" t="n"/>
      <c r="L394" s="291" t="n"/>
      <c r="M394" s="292" t="n"/>
      <c r="N394" s="291" t="n"/>
      <c r="O394" s="282" t="n"/>
      <c r="P394" s="282" t="n"/>
      <c r="Q394" s="282" t="n"/>
      <c r="R394" s="284">
        <f>IF($H394="","",IF($H394&lt;TODAY(),"VENCIDO",IF($H394&lt;=TODAY()+15,"PROXIMO","FUTURO")))</f>
        <v/>
      </c>
      <c r="S394" s="285">
        <f>IF($H394="","",$H394-TODAY())</f>
        <v/>
      </c>
      <c r="T394" s="284">
        <f>IF(LISTADO!$A392="","",LISTADO!$A392)</f>
        <v/>
      </c>
      <c r="U394" s="282" t="n"/>
    </row>
    <row r="395">
      <c r="A395" s="293">
        <f>IF($B395="","",SUBTOTAL(103,$B$3:B395))</f>
        <v/>
      </c>
      <c r="B395" s="293" t="n"/>
      <c r="C395" s="293" t="n"/>
      <c r="D395" s="293" t="n"/>
      <c r="E395" s="293" t="n"/>
      <c r="F395" s="293" t="n"/>
      <c r="G395" s="294" t="n"/>
      <c r="H395" s="294" t="n"/>
      <c r="I395" s="293" t="n"/>
      <c r="J395" s="276" t="n"/>
      <c r="K395" s="276" t="n"/>
      <c r="L395" s="293" t="n"/>
      <c r="M395" s="294" t="n"/>
      <c r="N395" s="293" t="n"/>
      <c r="O395" s="276" t="n"/>
      <c r="P395" s="276" t="n"/>
      <c r="Q395" s="276" t="n"/>
      <c r="R395" s="277">
        <f>IF($H395="","",IF($H395&lt;TODAY(),"VENCIDO",IF($H395&lt;=TODAY()+15,"PROXIMO","FUTURO")))</f>
        <v/>
      </c>
      <c r="S395" s="278">
        <f>IF($H395="","",$H395-TODAY())</f>
        <v/>
      </c>
      <c r="T395" s="277">
        <f>IF(LISTADO!$A393="","",LISTADO!$A393)</f>
        <v/>
      </c>
      <c r="U395" s="276" t="n"/>
    </row>
    <row r="396">
      <c r="A396" s="291">
        <f>IF($B396="","",SUBTOTAL(103,$B$3:B396))</f>
        <v/>
      </c>
      <c r="B396" s="291" t="n"/>
      <c r="C396" s="291" t="n"/>
      <c r="D396" s="291" t="n"/>
      <c r="E396" s="291" t="n"/>
      <c r="F396" s="291" t="n"/>
      <c r="G396" s="292" t="n"/>
      <c r="H396" s="292" t="n"/>
      <c r="I396" s="291" t="n"/>
      <c r="J396" s="282" t="n"/>
      <c r="K396" s="282" t="n"/>
      <c r="L396" s="291" t="n"/>
      <c r="M396" s="292" t="n"/>
      <c r="N396" s="291" t="n"/>
      <c r="O396" s="282" t="n"/>
      <c r="P396" s="282" t="n"/>
      <c r="Q396" s="282" t="n"/>
      <c r="R396" s="284">
        <f>IF($H396="","",IF($H396&lt;TODAY(),"VENCIDO",IF($H396&lt;=TODAY()+15,"PROXIMO","FUTURO")))</f>
        <v/>
      </c>
      <c r="S396" s="285">
        <f>IF($H396="","",$H396-TODAY())</f>
        <v/>
      </c>
      <c r="T396" s="284">
        <f>IF(LISTADO!$A394="","",LISTADO!$A394)</f>
        <v/>
      </c>
      <c r="U396" s="282" t="n"/>
    </row>
    <row r="397">
      <c r="A397" s="293">
        <f>IF($B397="","",SUBTOTAL(103,$B$3:B397))</f>
        <v/>
      </c>
      <c r="B397" s="293" t="n"/>
      <c r="C397" s="293" t="n"/>
      <c r="D397" s="293" t="n"/>
      <c r="E397" s="293" t="n"/>
      <c r="F397" s="293" t="n"/>
      <c r="G397" s="294" t="n"/>
      <c r="H397" s="294" t="n"/>
      <c r="I397" s="293" t="n"/>
      <c r="J397" s="276" t="n"/>
      <c r="K397" s="276" t="n"/>
      <c r="L397" s="293" t="n"/>
      <c r="M397" s="294" t="n"/>
      <c r="N397" s="293" t="n"/>
      <c r="O397" s="276" t="n"/>
      <c r="P397" s="276" t="n"/>
      <c r="Q397" s="276" t="n"/>
      <c r="R397" s="277">
        <f>IF($H397="","",IF($H397&lt;TODAY(),"VENCIDO",IF($H397&lt;=TODAY()+15,"PROXIMO","FUTURO")))</f>
        <v/>
      </c>
      <c r="S397" s="278">
        <f>IF($H397="","",$H397-TODAY())</f>
        <v/>
      </c>
      <c r="T397" s="277">
        <f>IF(LISTADO!$A395="","",LISTADO!$A395)</f>
        <v/>
      </c>
      <c r="U397" s="276" t="n"/>
    </row>
    <row r="398">
      <c r="A398" s="291">
        <f>IF($B398="","",SUBTOTAL(103,$B$3:B398))</f>
        <v/>
      </c>
      <c r="B398" s="291" t="n"/>
      <c r="C398" s="291" t="n"/>
      <c r="D398" s="291" t="n"/>
      <c r="E398" s="291" t="n"/>
      <c r="F398" s="291" t="n"/>
      <c r="G398" s="292" t="n"/>
      <c r="H398" s="292" t="n"/>
      <c r="I398" s="291" t="n"/>
      <c r="J398" s="282" t="n"/>
      <c r="K398" s="282" t="n"/>
      <c r="L398" s="291" t="n"/>
      <c r="M398" s="292" t="n"/>
      <c r="N398" s="291" t="n"/>
      <c r="O398" s="282" t="n"/>
      <c r="P398" s="282" t="n"/>
      <c r="Q398" s="282" t="n"/>
      <c r="R398" s="284">
        <f>IF($H398="","",IF($H398&lt;TODAY(),"VENCIDO",IF($H398&lt;=TODAY()+15,"PROXIMO","FUTURO")))</f>
        <v/>
      </c>
      <c r="S398" s="285">
        <f>IF($H398="","",$H398-TODAY())</f>
        <v/>
      </c>
      <c r="T398" s="284">
        <f>IF(LISTADO!$A396="","",LISTADO!$A396)</f>
        <v/>
      </c>
      <c r="U398" s="282" t="n"/>
    </row>
    <row r="399">
      <c r="A399" s="293">
        <f>IF($B399="","",SUBTOTAL(103,$B$3:B399))</f>
        <v/>
      </c>
      <c r="B399" s="293" t="n"/>
      <c r="C399" s="293" t="n"/>
      <c r="D399" s="293" t="n"/>
      <c r="E399" s="293" t="n"/>
      <c r="F399" s="293" t="n"/>
      <c r="G399" s="294" t="n"/>
      <c r="H399" s="294" t="n"/>
      <c r="I399" s="293" t="n"/>
      <c r="J399" s="276" t="n"/>
      <c r="K399" s="276" t="n"/>
      <c r="L399" s="293" t="n"/>
      <c r="M399" s="294" t="n"/>
      <c r="N399" s="293" t="n"/>
      <c r="O399" s="276" t="n"/>
      <c r="P399" s="276" t="n"/>
      <c r="Q399" s="276" t="n"/>
      <c r="R399" s="277">
        <f>IF($H399="","",IF($H399&lt;TODAY(),"VENCIDO",IF($H399&lt;=TODAY()+15,"PROXIMO","FUTURO")))</f>
        <v/>
      </c>
      <c r="S399" s="278">
        <f>IF($H399="","",$H399-TODAY())</f>
        <v/>
      </c>
      <c r="T399" s="277">
        <f>IF(LISTADO!$A397="","",LISTADO!$A397)</f>
        <v/>
      </c>
      <c r="U399" s="276" t="n"/>
    </row>
    <row r="400">
      <c r="A400" s="291">
        <f>IF($B400="","",SUBTOTAL(103,$B$3:B400))</f>
        <v/>
      </c>
      <c r="B400" s="291" t="n"/>
      <c r="C400" s="291" t="n"/>
      <c r="D400" s="291" t="n"/>
      <c r="E400" s="291" t="n"/>
      <c r="F400" s="291" t="n"/>
      <c r="G400" s="292" t="n"/>
      <c r="H400" s="292" t="n"/>
      <c r="I400" s="291" t="n"/>
      <c r="J400" s="282" t="n"/>
      <c r="K400" s="282" t="n"/>
      <c r="L400" s="291" t="n"/>
      <c r="M400" s="292" t="n"/>
      <c r="N400" s="291" t="n"/>
      <c r="O400" s="282" t="n"/>
      <c r="P400" s="282" t="n"/>
      <c r="Q400" s="282" t="n"/>
      <c r="R400" s="284">
        <f>IF($H400="","",IF($H400&lt;TODAY(),"VENCIDO",IF($H400&lt;=TODAY()+15,"PROXIMO","FUTURO")))</f>
        <v/>
      </c>
      <c r="S400" s="285">
        <f>IF($H400="","",$H400-TODAY())</f>
        <v/>
      </c>
      <c r="T400" s="284">
        <f>IF(LISTADO!$A398="","",LISTADO!$A398)</f>
        <v/>
      </c>
      <c r="U400" s="282" t="n"/>
    </row>
    <row r="401">
      <c r="A401" s="293">
        <f>IF($B401="","",SUBTOTAL(103,$B$3:B401))</f>
        <v/>
      </c>
      <c r="B401" s="293" t="n"/>
      <c r="C401" s="293" t="n"/>
      <c r="D401" s="293" t="n"/>
      <c r="E401" s="293" t="n"/>
      <c r="F401" s="293" t="n"/>
      <c r="G401" s="294" t="n"/>
      <c r="H401" s="294" t="n"/>
      <c r="I401" s="293" t="n"/>
      <c r="J401" s="276" t="n"/>
      <c r="K401" s="276" t="n"/>
      <c r="L401" s="293" t="n"/>
      <c r="M401" s="294" t="n"/>
      <c r="N401" s="293" t="n"/>
      <c r="O401" s="276" t="n"/>
      <c r="P401" s="276" t="n"/>
      <c r="Q401" s="276" t="n"/>
      <c r="R401" s="277">
        <f>IF($H401="","",IF($H401&lt;TODAY(),"VENCIDO",IF($H401&lt;=TODAY()+15,"PROXIMO","FUTURO")))</f>
        <v/>
      </c>
      <c r="S401" s="278">
        <f>IF($H401="","",$H401-TODAY())</f>
        <v/>
      </c>
      <c r="T401" s="277">
        <f>IF(LISTADO!$A399="","",LISTADO!$A399)</f>
        <v/>
      </c>
      <c r="U401" s="276" t="n"/>
    </row>
    <row r="402">
      <c r="A402" s="291">
        <f>IF($B402="","",SUBTOTAL(103,$B$3:B402))</f>
        <v/>
      </c>
      <c r="B402" s="291" t="n"/>
      <c r="C402" s="291" t="n"/>
      <c r="D402" s="291" t="n"/>
      <c r="E402" s="291" t="n"/>
      <c r="F402" s="291" t="n"/>
      <c r="G402" s="292" t="n"/>
      <c r="H402" s="292" t="n"/>
      <c r="I402" s="291" t="n"/>
      <c r="J402" s="282" t="n"/>
      <c r="K402" s="282" t="n"/>
      <c r="L402" s="291" t="n"/>
      <c r="M402" s="292" t="n"/>
      <c r="N402" s="291" t="n"/>
      <c r="O402" s="282" t="n"/>
      <c r="P402" s="282" t="n"/>
      <c r="Q402" s="282" t="n"/>
      <c r="R402" s="284">
        <f>IF($H402="","",IF($H402&lt;TODAY(),"VENCIDO",IF($H402&lt;=TODAY()+15,"PROXIMO","FUTURO")))</f>
        <v/>
      </c>
      <c r="S402" s="285">
        <f>IF($H402="","",$H402-TODAY())</f>
        <v/>
      </c>
      <c r="T402" s="284">
        <f>IF(LISTADO!$A400="","",LISTADO!$A400)</f>
        <v/>
      </c>
      <c r="U402" s="282" t="n"/>
    </row>
    <row r="403">
      <c r="A403" s="293">
        <f>IF($B403="","",SUBTOTAL(103,$B$3:B403))</f>
        <v/>
      </c>
      <c r="B403" s="293" t="n"/>
      <c r="C403" s="293" t="n"/>
      <c r="D403" s="293" t="n"/>
      <c r="E403" s="293" t="n"/>
      <c r="F403" s="293" t="n"/>
      <c r="G403" s="294" t="n"/>
      <c r="H403" s="294" t="n"/>
      <c r="I403" s="293" t="n"/>
      <c r="J403" s="276" t="n"/>
      <c r="K403" s="276" t="n"/>
      <c r="L403" s="293" t="n"/>
      <c r="M403" s="294" t="n"/>
      <c r="N403" s="293" t="n"/>
      <c r="O403" s="276" t="n"/>
      <c r="P403" s="276" t="n"/>
      <c r="Q403" s="276" t="n"/>
      <c r="R403" s="277">
        <f>IF($H403="","",IF($H403&lt;TODAY(),"VENCIDO",IF($H403&lt;=TODAY()+15,"PROXIMO","FUTURO")))</f>
        <v/>
      </c>
      <c r="S403" s="278">
        <f>IF($H403="","",$H403-TODAY())</f>
        <v/>
      </c>
      <c r="T403" s="277">
        <f>IF(LISTADO!$A401="","",LISTADO!$A401)</f>
        <v/>
      </c>
      <c r="U403" s="276" t="n"/>
    </row>
    <row r="404">
      <c r="A404" s="291">
        <f>IF($B404="","",SUBTOTAL(103,$B$3:B404))</f>
        <v/>
      </c>
      <c r="B404" s="291" t="n"/>
      <c r="C404" s="291" t="n"/>
      <c r="D404" s="291" t="n"/>
      <c r="E404" s="291" t="n"/>
      <c r="F404" s="291" t="n"/>
      <c r="G404" s="292" t="n"/>
      <c r="H404" s="292" t="n"/>
      <c r="I404" s="291" t="n"/>
      <c r="J404" s="282" t="n"/>
      <c r="K404" s="282" t="n"/>
      <c r="L404" s="291" t="n"/>
      <c r="M404" s="292" t="n"/>
      <c r="N404" s="291" t="n"/>
      <c r="O404" s="282" t="n"/>
      <c r="P404" s="282" t="n"/>
      <c r="Q404" s="282" t="n"/>
      <c r="R404" s="284">
        <f>IF($H404="","",IF($H404&lt;TODAY(),"VENCIDO",IF($H404&lt;=TODAY()+15,"PROXIMO","FUTURO")))</f>
        <v/>
      </c>
      <c r="S404" s="285">
        <f>IF($H404="","",$H404-TODAY())</f>
        <v/>
      </c>
      <c r="T404" s="284">
        <f>IF(LISTADO!$A402="","",LISTADO!$A402)</f>
        <v/>
      </c>
      <c r="U404" s="282" t="n"/>
    </row>
    <row r="405">
      <c r="A405" s="293">
        <f>IF($B405="","",SUBTOTAL(103,$B$3:B405))</f>
        <v/>
      </c>
      <c r="B405" s="293" t="n"/>
      <c r="C405" s="293" t="n"/>
      <c r="D405" s="293" t="n"/>
      <c r="E405" s="293" t="n"/>
      <c r="F405" s="293" t="n"/>
      <c r="G405" s="294" t="n"/>
      <c r="H405" s="294" t="n"/>
      <c r="I405" s="293" t="n"/>
      <c r="J405" s="276" t="n"/>
      <c r="K405" s="276" t="n"/>
      <c r="L405" s="293" t="n"/>
      <c r="M405" s="294" t="n"/>
      <c r="N405" s="293" t="n"/>
      <c r="O405" s="276" t="n"/>
      <c r="P405" s="276" t="n"/>
      <c r="Q405" s="276" t="n"/>
      <c r="R405" s="277">
        <f>IF($H405="","",IF($H405&lt;TODAY(),"VENCIDO",IF($H405&lt;=TODAY()+15,"PROXIMO","FUTURO")))</f>
        <v/>
      </c>
      <c r="S405" s="278">
        <f>IF($H405="","",$H405-TODAY())</f>
        <v/>
      </c>
      <c r="T405" s="277">
        <f>IF(LISTADO!$A403="","",LISTADO!$A403)</f>
        <v/>
      </c>
      <c r="U405" s="276" t="n"/>
    </row>
    <row r="406">
      <c r="A406" s="291">
        <f>IF($B406="","",SUBTOTAL(103,$B$3:B406))</f>
        <v/>
      </c>
      <c r="B406" s="291" t="n"/>
      <c r="C406" s="291" t="n"/>
      <c r="D406" s="291" t="n"/>
      <c r="E406" s="291" t="n"/>
      <c r="F406" s="291" t="n"/>
      <c r="G406" s="292" t="n"/>
      <c r="H406" s="292" t="n"/>
      <c r="I406" s="291" t="n"/>
      <c r="J406" s="282" t="n"/>
      <c r="K406" s="282" t="n"/>
      <c r="L406" s="291" t="n"/>
      <c r="M406" s="292" t="n"/>
      <c r="N406" s="291" t="n"/>
      <c r="O406" s="282" t="n"/>
      <c r="P406" s="282" t="n"/>
      <c r="Q406" s="282" t="n"/>
      <c r="R406" s="284">
        <f>IF($H406="","",IF($H406&lt;TODAY(),"VENCIDO",IF($H406&lt;=TODAY()+15,"PROXIMO","FUTURO")))</f>
        <v/>
      </c>
      <c r="S406" s="285">
        <f>IF($H406="","",$H406-TODAY())</f>
        <v/>
      </c>
      <c r="T406" s="284">
        <f>IF(LISTADO!$A404="","",LISTADO!$A404)</f>
        <v/>
      </c>
      <c r="U406" s="282" t="n"/>
    </row>
    <row r="407">
      <c r="A407" s="293">
        <f>IF($B407="","",SUBTOTAL(103,$B$3:B407))</f>
        <v/>
      </c>
      <c r="B407" s="293" t="n"/>
      <c r="C407" s="293" t="n"/>
      <c r="D407" s="293" t="n"/>
      <c r="E407" s="293" t="n"/>
      <c r="F407" s="293" t="n"/>
      <c r="G407" s="294" t="n"/>
      <c r="H407" s="294" t="n"/>
      <c r="I407" s="293" t="n"/>
      <c r="J407" s="276" t="n"/>
      <c r="K407" s="276" t="n"/>
      <c r="L407" s="293" t="n"/>
      <c r="M407" s="294" t="n"/>
      <c r="N407" s="293" t="n"/>
      <c r="O407" s="276" t="n"/>
      <c r="P407" s="276" t="n"/>
      <c r="Q407" s="276" t="n"/>
      <c r="R407" s="277">
        <f>IF($H407="","",IF($H407&lt;TODAY(),"VENCIDO",IF($H407&lt;=TODAY()+15,"PROXIMO","FUTURO")))</f>
        <v/>
      </c>
      <c r="S407" s="278">
        <f>IF($H407="","",$H407-TODAY())</f>
        <v/>
      </c>
      <c r="T407" s="277">
        <f>IF(LISTADO!$A405="","",LISTADO!$A405)</f>
        <v/>
      </c>
      <c r="U407" s="276" t="n"/>
    </row>
    <row r="408">
      <c r="A408" s="291">
        <f>IF($B408="","",SUBTOTAL(103,$B$3:B408))</f>
        <v/>
      </c>
      <c r="B408" s="291" t="n"/>
      <c r="C408" s="291" t="n"/>
      <c r="D408" s="291" t="n"/>
      <c r="E408" s="291" t="n"/>
      <c r="F408" s="291" t="n"/>
      <c r="G408" s="292" t="n"/>
      <c r="H408" s="292" t="n"/>
      <c r="I408" s="291" t="n"/>
      <c r="J408" s="282" t="n"/>
      <c r="K408" s="282" t="n"/>
      <c r="L408" s="291" t="n"/>
      <c r="M408" s="292" t="n"/>
      <c r="N408" s="291" t="n"/>
      <c r="O408" s="282" t="n"/>
      <c r="P408" s="282" t="n"/>
      <c r="Q408" s="282" t="n"/>
      <c r="R408" s="284">
        <f>IF($H408="","",IF($H408&lt;TODAY(),"VENCIDO",IF($H408&lt;=TODAY()+15,"PROXIMO","FUTURO")))</f>
        <v/>
      </c>
      <c r="S408" s="285">
        <f>IF($H408="","",$H408-TODAY())</f>
        <v/>
      </c>
      <c r="T408" s="284">
        <f>IF(LISTADO!$A406="","",LISTADO!$A406)</f>
        <v/>
      </c>
      <c r="U408" s="282" t="n"/>
    </row>
    <row r="409">
      <c r="A409" s="293">
        <f>IF($B409="","",SUBTOTAL(103,$B$3:B409))</f>
        <v/>
      </c>
      <c r="B409" s="293" t="n"/>
      <c r="C409" s="293" t="n"/>
      <c r="D409" s="293" t="n"/>
      <c r="E409" s="293" t="n"/>
      <c r="F409" s="293" t="n"/>
      <c r="G409" s="294" t="n"/>
      <c r="H409" s="294" t="n"/>
      <c r="I409" s="293" t="n"/>
      <c r="J409" s="276" t="n"/>
      <c r="K409" s="276" t="n"/>
      <c r="L409" s="293" t="n"/>
      <c r="M409" s="294" t="n"/>
      <c r="N409" s="293" t="n"/>
      <c r="O409" s="276" t="n"/>
      <c r="P409" s="276" t="n"/>
      <c r="Q409" s="276" t="n"/>
      <c r="R409" s="277">
        <f>IF($H409="","",IF($H409&lt;TODAY(),"VENCIDO",IF($H409&lt;=TODAY()+15,"PROXIMO","FUTURO")))</f>
        <v/>
      </c>
      <c r="S409" s="278">
        <f>IF($H409="","",$H409-TODAY())</f>
        <v/>
      </c>
      <c r="T409" s="277">
        <f>IF(LISTADO!$A407="","",LISTADO!$A407)</f>
        <v/>
      </c>
      <c r="U409" s="276" t="n"/>
    </row>
    <row r="410">
      <c r="A410" s="291">
        <f>IF($B410="","",SUBTOTAL(103,$B$3:B410))</f>
        <v/>
      </c>
      <c r="B410" s="291" t="n"/>
      <c r="C410" s="291" t="n"/>
      <c r="D410" s="291" t="n"/>
      <c r="E410" s="291" t="n"/>
      <c r="F410" s="291" t="n"/>
      <c r="G410" s="292" t="n"/>
      <c r="H410" s="292" t="n"/>
      <c r="I410" s="291" t="n"/>
      <c r="J410" s="282" t="n"/>
      <c r="K410" s="282" t="n"/>
      <c r="L410" s="291" t="n"/>
      <c r="M410" s="292" t="n"/>
      <c r="N410" s="291" t="n"/>
      <c r="O410" s="282" t="n"/>
      <c r="P410" s="282" t="n"/>
      <c r="Q410" s="282" t="n"/>
      <c r="R410" s="284">
        <f>IF($H410="","",IF($H410&lt;TODAY(),"VENCIDO",IF($H410&lt;=TODAY()+15,"PROXIMO","FUTURO")))</f>
        <v/>
      </c>
      <c r="S410" s="285">
        <f>IF($H410="","",$H410-TODAY())</f>
        <v/>
      </c>
      <c r="T410" s="284">
        <f>IF(LISTADO!$A408="","",LISTADO!$A408)</f>
        <v/>
      </c>
      <c r="U410" s="282" t="n"/>
    </row>
    <row r="411">
      <c r="A411" s="293">
        <f>IF($B411="","",SUBTOTAL(103,$B$3:B411))</f>
        <v/>
      </c>
      <c r="B411" s="293" t="n"/>
      <c r="C411" s="293" t="n"/>
      <c r="D411" s="293" t="n"/>
      <c r="E411" s="293" t="n"/>
      <c r="F411" s="293" t="n"/>
      <c r="G411" s="294" t="n"/>
      <c r="H411" s="294" t="n"/>
      <c r="I411" s="293" t="n"/>
      <c r="J411" s="276" t="n"/>
      <c r="K411" s="276" t="n"/>
      <c r="L411" s="293" t="n"/>
      <c r="M411" s="294" t="n"/>
      <c r="N411" s="293" t="n"/>
      <c r="O411" s="276" t="n"/>
      <c r="P411" s="276" t="n"/>
      <c r="Q411" s="276" t="n"/>
      <c r="R411" s="277">
        <f>IF($H411="","",IF($H411&lt;TODAY(),"VENCIDO",IF($H411&lt;=TODAY()+15,"PROXIMO","FUTURO")))</f>
        <v/>
      </c>
      <c r="S411" s="278">
        <f>IF($H411="","",$H411-TODAY())</f>
        <v/>
      </c>
      <c r="T411" s="277">
        <f>IF(LISTADO!$A409="","",LISTADO!$A409)</f>
        <v/>
      </c>
      <c r="U411" s="276" t="n"/>
    </row>
    <row r="412">
      <c r="A412" s="291">
        <f>IF($B412="","",SUBTOTAL(103,$B$3:B412))</f>
        <v/>
      </c>
      <c r="B412" s="291" t="n"/>
      <c r="C412" s="291" t="n"/>
      <c r="D412" s="291" t="n"/>
      <c r="E412" s="291" t="n"/>
      <c r="F412" s="291" t="n"/>
      <c r="G412" s="292" t="n"/>
      <c r="H412" s="292" t="n"/>
      <c r="I412" s="291" t="n"/>
      <c r="J412" s="282" t="n"/>
      <c r="K412" s="282" t="n"/>
      <c r="L412" s="291" t="n"/>
      <c r="M412" s="292" t="n"/>
      <c r="N412" s="291" t="n"/>
      <c r="O412" s="282" t="n"/>
      <c r="P412" s="282" t="n"/>
      <c r="Q412" s="282" t="n"/>
      <c r="R412" s="284">
        <f>IF($H412="","",IF($H412&lt;TODAY(),"VENCIDO",IF($H412&lt;=TODAY()+15,"PROXIMO","FUTURO")))</f>
        <v/>
      </c>
      <c r="S412" s="285">
        <f>IF($H412="","",$H412-TODAY())</f>
        <v/>
      </c>
      <c r="T412" s="284">
        <f>IF(LISTADO!$A410="","",LISTADO!$A410)</f>
        <v/>
      </c>
      <c r="U412" s="282" t="n"/>
    </row>
    <row r="413">
      <c r="A413" s="293">
        <f>IF($B413="","",SUBTOTAL(103,$B$3:B413))</f>
        <v/>
      </c>
      <c r="B413" s="293" t="n"/>
      <c r="C413" s="293" t="n"/>
      <c r="D413" s="293" t="n"/>
      <c r="E413" s="293" t="n"/>
      <c r="F413" s="293" t="n"/>
      <c r="G413" s="294" t="n"/>
      <c r="H413" s="294" t="n"/>
      <c r="I413" s="293" t="n"/>
      <c r="J413" s="276" t="n"/>
      <c r="K413" s="276" t="n"/>
      <c r="L413" s="293" t="n"/>
      <c r="M413" s="294" t="n"/>
      <c r="N413" s="293" t="n"/>
      <c r="O413" s="276" t="n"/>
      <c r="P413" s="276" t="n"/>
      <c r="Q413" s="276" t="n"/>
      <c r="R413" s="277">
        <f>IF($H413="","",IF($H413&lt;TODAY(),"VENCIDO",IF($H413&lt;=TODAY()+15,"PROXIMO","FUTURO")))</f>
        <v/>
      </c>
      <c r="S413" s="278">
        <f>IF($H413="","",$H413-TODAY())</f>
        <v/>
      </c>
      <c r="T413" s="277">
        <f>IF(LISTADO!$A411="","",LISTADO!$A411)</f>
        <v/>
      </c>
      <c r="U413" s="276" t="n"/>
    </row>
    <row r="414">
      <c r="A414" s="291">
        <f>IF($B414="","",SUBTOTAL(103,$B$3:B414))</f>
        <v/>
      </c>
      <c r="B414" s="291" t="n"/>
      <c r="C414" s="291" t="n"/>
      <c r="D414" s="291" t="n"/>
      <c r="E414" s="291" t="n"/>
      <c r="F414" s="291" t="n"/>
      <c r="G414" s="292" t="n"/>
      <c r="H414" s="292" t="n"/>
      <c r="I414" s="291" t="n"/>
      <c r="J414" s="282" t="n"/>
      <c r="K414" s="282" t="n"/>
      <c r="L414" s="291" t="n"/>
      <c r="M414" s="292" t="n"/>
      <c r="N414" s="291" t="n"/>
      <c r="O414" s="282" t="n"/>
      <c r="P414" s="282" t="n"/>
      <c r="Q414" s="282" t="n"/>
      <c r="R414" s="284">
        <f>IF($H414="","",IF($H414&lt;TODAY(),"VENCIDO",IF($H414&lt;=TODAY()+15,"PROXIMO","FUTURO")))</f>
        <v/>
      </c>
      <c r="S414" s="285">
        <f>IF($H414="","",$H414-TODAY())</f>
        <v/>
      </c>
      <c r="T414" s="284">
        <f>IF(LISTADO!$A412="","",LISTADO!$A412)</f>
        <v/>
      </c>
      <c r="U414" s="282" t="n"/>
    </row>
    <row r="415">
      <c r="A415" s="293">
        <f>IF($B415="","",SUBTOTAL(103,$B$3:B415))</f>
        <v/>
      </c>
      <c r="B415" s="293" t="n"/>
      <c r="C415" s="293" t="n"/>
      <c r="D415" s="293" t="n"/>
      <c r="E415" s="293" t="n"/>
      <c r="F415" s="293" t="n"/>
      <c r="G415" s="294" t="n"/>
      <c r="H415" s="294" t="n"/>
      <c r="I415" s="293" t="n"/>
      <c r="J415" s="276" t="n"/>
      <c r="K415" s="276" t="n"/>
      <c r="L415" s="293" t="n"/>
      <c r="M415" s="294" t="n"/>
      <c r="N415" s="293" t="n"/>
      <c r="O415" s="276" t="n"/>
      <c r="P415" s="276" t="n"/>
      <c r="Q415" s="276" t="n"/>
      <c r="R415" s="277">
        <f>IF($H415="","",IF($H415&lt;TODAY(),"VENCIDO",IF($H415&lt;=TODAY()+15,"PROXIMO","FUTURO")))</f>
        <v/>
      </c>
      <c r="S415" s="278">
        <f>IF($H415="","",$H415-TODAY())</f>
        <v/>
      </c>
      <c r="T415" s="277">
        <f>IF(LISTADO!$A413="","",LISTADO!$A413)</f>
        <v/>
      </c>
      <c r="U415" s="276" t="n"/>
    </row>
    <row r="416">
      <c r="A416" s="291">
        <f>IF($B416="","",SUBTOTAL(103,$B$3:B416))</f>
        <v/>
      </c>
      <c r="B416" s="291" t="n"/>
      <c r="C416" s="291" t="n"/>
      <c r="D416" s="291" t="n"/>
      <c r="E416" s="291" t="n"/>
      <c r="F416" s="291" t="n"/>
      <c r="G416" s="292" t="n"/>
      <c r="H416" s="292" t="n"/>
      <c r="I416" s="291" t="n"/>
      <c r="J416" s="282" t="n"/>
      <c r="K416" s="282" t="n"/>
      <c r="L416" s="291" t="n"/>
      <c r="M416" s="292" t="n"/>
      <c r="N416" s="291" t="n"/>
      <c r="O416" s="282" t="n"/>
      <c r="P416" s="282" t="n"/>
      <c r="Q416" s="282" t="n"/>
      <c r="R416" s="284">
        <f>IF($H416="","",IF($H416&lt;TODAY(),"VENCIDO",IF($H416&lt;=TODAY()+15,"PROXIMO","FUTURO")))</f>
        <v/>
      </c>
      <c r="S416" s="285">
        <f>IF($H416="","",$H416-TODAY())</f>
        <v/>
      </c>
      <c r="T416" s="284">
        <f>IF(LISTADO!$A414="","",LISTADO!$A414)</f>
        <v/>
      </c>
      <c r="U416" s="282" t="n"/>
    </row>
    <row r="417">
      <c r="A417" s="293">
        <f>IF($B417="","",SUBTOTAL(103,$B$3:B417))</f>
        <v/>
      </c>
      <c r="B417" s="293" t="n"/>
      <c r="C417" s="293" t="n"/>
      <c r="D417" s="293" t="n"/>
      <c r="E417" s="293" t="n"/>
      <c r="F417" s="293" t="n"/>
      <c r="G417" s="294" t="n"/>
      <c r="H417" s="294" t="n"/>
      <c r="I417" s="293" t="n"/>
      <c r="J417" s="276" t="n"/>
      <c r="K417" s="276" t="n"/>
      <c r="L417" s="293" t="n"/>
      <c r="M417" s="294" t="n"/>
      <c r="N417" s="293" t="n"/>
      <c r="O417" s="276" t="n"/>
      <c r="P417" s="276" t="n"/>
      <c r="Q417" s="276" t="n"/>
      <c r="R417" s="277">
        <f>IF($H417="","",IF($H417&lt;TODAY(),"VENCIDO",IF($H417&lt;=TODAY()+15,"PROXIMO","FUTURO")))</f>
        <v/>
      </c>
      <c r="S417" s="278">
        <f>IF($H417="","",$H417-TODAY())</f>
        <v/>
      </c>
      <c r="T417" s="277">
        <f>IF(LISTADO!$A415="","",LISTADO!$A415)</f>
        <v/>
      </c>
      <c r="U417" s="276" t="n"/>
    </row>
    <row r="418">
      <c r="A418" s="291">
        <f>IF($B418="","",SUBTOTAL(103,$B$3:B418))</f>
        <v/>
      </c>
      <c r="B418" s="291" t="n"/>
      <c r="C418" s="291" t="n"/>
      <c r="D418" s="291" t="n"/>
      <c r="E418" s="291" t="n"/>
      <c r="F418" s="291" t="n"/>
      <c r="G418" s="292" t="n"/>
      <c r="H418" s="292" t="n"/>
      <c r="I418" s="291" t="n"/>
      <c r="J418" s="282" t="n"/>
      <c r="K418" s="282" t="n"/>
      <c r="L418" s="291" t="n"/>
      <c r="M418" s="292" t="n"/>
      <c r="N418" s="291" t="n"/>
      <c r="O418" s="282" t="n"/>
      <c r="P418" s="282" t="n"/>
      <c r="Q418" s="282" t="n"/>
      <c r="R418" s="284">
        <f>IF($H418="","",IF($H418&lt;TODAY(),"VENCIDO",IF($H418&lt;=TODAY()+15,"PROXIMO","FUTURO")))</f>
        <v/>
      </c>
      <c r="S418" s="285">
        <f>IF($H418="","",$H418-TODAY())</f>
        <v/>
      </c>
      <c r="T418" s="284">
        <f>IF(LISTADO!$A416="","",LISTADO!$A416)</f>
        <v/>
      </c>
      <c r="U418" s="282" t="n"/>
    </row>
    <row r="419">
      <c r="A419" s="293">
        <f>IF($B419="","",SUBTOTAL(103,$B$3:B419))</f>
        <v/>
      </c>
      <c r="B419" s="293" t="n"/>
      <c r="C419" s="293" t="n"/>
      <c r="D419" s="293" t="n"/>
      <c r="E419" s="293" t="n"/>
      <c r="F419" s="293" t="n"/>
      <c r="G419" s="294" t="n"/>
      <c r="H419" s="294" t="n"/>
      <c r="I419" s="293" t="n"/>
      <c r="J419" s="276" t="n"/>
      <c r="K419" s="276" t="n"/>
      <c r="L419" s="293" t="n"/>
      <c r="M419" s="294" t="n"/>
      <c r="N419" s="293" t="n"/>
      <c r="O419" s="276" t="n"/>
      <c r="P419" s="276" t="n"/>
      <c r="Q419" s="276" t="n"/>
      <c r="R419" s="277">
        <f>IF($H419="","",IF($H419&lt;TODAY(),"VENCIDO",IF($H419&lt;=TODAY()+15,"PROXIMO","FUTURO")))</f>
        <v/>
      </c>
      <c r="S419" s="278">
        <f>IF($H419="","",$H419-TODAY())</f>
        <v/>
      </c>
      <c r="T419" s="277">
        <f>IF(LISTADO!$A417="","",LISTADO!$A417)</f>
        <v/>
      </c>
      <c r="U419" s="276" t="n"/>
    </row>
    <row r="420">
      <c r="A420" s="291">
        <f>IF($B420="","",SUBTOTAL(103,$B$3:B420))</f>
        <v/>
      </c>
      <c r="B420" s="291" t="n"/>
      <c r="C420" s="291" t="n"/>
      <c r="D420" s="291" t="n"/>
      <c r="E420" s="291" t="n"/>
      <c r="F420" s="291" t="n"/>
      <c r="G420" s="292" t="n"/>
      <c r="H420" s="292" t="n"/>
      <c r="I420" s="291" t="n"/>
      <c r="J420" s="282" t="n"/>
      <c r="K420" s="282" t="n"/>
      <c r="L420" s="291" t="n"/>
      <c r="M420" s="292" t="n"/>
      <c r="N420" s="291" t="n"/>
      <c r="O420" s="282" t="n"/>
      <c r="P420" s="282" t="n"/>
      <c r="Q420" s="282" t="n"/>
      <c r="R420" s="284">
        <f>IF($H420="","",IF($H420&lt;TODAY(),"VENCIDO",IF($H420&lt;=TODAY()+15,"PROXIMO","FUTURO")))</f>
        <v/>
      </c>
      <c r="S420" s="285">
        <f>IF($H420="","",$H420-TODAY())</f>
        <v/>
      </c>
      <c r="T420" s="284">
        <f>IF(LISTADO!$A418="","",LISTADO!$A418)</f>
        <v/>
      </c>
      <c r="U420" s="282" t="n"/>
    </row>
    <row r="421">
      <c r="A421" s="293">
        <f>IF($B421="","",SUBTOTAL(103,$B$3:B421))</f>
        <v/>
      </c>
      <c r="B421" s="293" t="n"/>
      <c r="C421" s="293" t="n"/>
      <c r="D421" s="293" t="n"/>
      <c r="E421" s="293" t="n"/>
      <c r="F421" s="293" t="n"/>
      <c r="G421" s="294" t="n"/>
      <c r="H421" s="294" t="n"/>
      <c r="I421" s="293" t="n"/>
      <c r="J421" s="276" t="n"/>
      <c r="K421" s="276" t="n"/>
      <c r="L421" s="293" t="n"/>
      <c r="M421" s="294" t="n"/>
      <c r="N421" s="293" t="n"/>
      <c r="O421" s="276" t="n"/>
      <c r="P421" s="276" t="n"/>
      <c r="Q421" s="276" t="n"/>
      <c r="R421" s="277">
        <f>IF($H421="","",IF($H421&lt;TODAY(),"VENCIDO",IF($H421&lt;=TODAY()+15,"PROXIMO","FUTURO")))</f>
        <v/>
      </c>
      <c r="S421" s="278">
        <f>IF($H421="","",$H421-TODAY())</f>
        <v/>
      </c>
      <c r="T421" s="277">
        <f>IF(LISTADO!$A419="","",LISTADO!$A419)</f>
        <v/>
      </c>
      <c r="U421" s="276" t="n"/>
    </row>
    <row r="422">
      <c r="A422" s="291">
        <f>IF($B422="","",SUBTOTAL(103,$B$3:B422))</f>
        <v/>
      </c>
      <c r="B422" s="291" t="n"/>
      <c r="C422" s="291" t="n"/>
      <c r="D422" s="291" t="n"/>
      <c r="E422" s="291" t="n"/>
      <c r="F422" s="291" t="n"/>
      <c r="G422" s="292" t="n"/>
      <c r="H422" s="292" t="n"/>
      <c r="I422" s="291" t="n"/>
      <c r="J422" s="282" t="n"/>
      <c r="K422" s="282" t="n"/>
      <c r="L422" s="291" t="n"/>
      <c r="M422" s="292" t="n"/>
      <c r="N422" s="291" t="n"/>
      <c r="O422" s="282" t="n"/>
      <c r="P422" s="282" t="n"/>
      <c r="Q422" s="282" t="n"/>
      <c r="R422" s="284">
        <f>IF($H422="","",IF($H422&lt;TODAY(),"VENCIDO",IF($H422&lt;=TODAY()+15,"PROXIMO","FUTURO")))</f>
        <v/>
      </c>
      <c r="S422" s="285">
        <f>IF($H422="","",$H422-TODAY())</f>
        <v/>
      </c>
      <c r="T422" s="284">
        <f>IF(LISTADO!$A420="","",LISTADO!$A420)</f>
        <v/>
      </c>
      <c r="U422" s="282" t="n"/>
    </row>
    <row r="423">
      <c r="A423" s="293">
        <f>IF($B423="","",SUBTOTAL(103,$B$3:B423))</f>
        <v/>
      </c>
      <c r="B423" s="293" t="n"/>
      <c r="C423" s="293" t="n"/>
      <c r="D423" s="293" t="n"/>
      <c r="E423" s="293" t="n"/>
      <c r="F423" s="293" t="n"/>
      <c r="G423" s="294" t="n"/>
      <c r="H423" s="294" t="n"/>
      <c r="I423" s="293" t="n"/>
      <c r="J423" s="276" t="n"/>
      <c r="K423" s="276" t="n"/>
      <c r="L423" s="293" t="n"/>
      <c r="M423" s="294" t="n"/>
      <c r="N423" s="293" t="n"/>
      <c r="O423" s="276" t="n"/>
      <c r="P423" s="276" t="n"/>
      <c r="Q423" s="276" t="n"/>
      <c r="R423" s="277">
        <f>IF($H423="","",IF($H423&lt;TODAY(),"VENCIDO",IF($H423&lt;=TODAY()+15,"PROXIMO","FUTURO")))</f>
        <v/>
      </c>
      <c r="S423" s="278">
        <f>IF($H423="","",$H423-TODAY())</f>
        <v/>
      </c>
      <c r="T423" s="277">
        <f>IF(LISTADO!$A421="","",LISTADO!$A421)</f>
        <v/>
      </c>
      <c r="U423" s="276" t="n"/>
    </row>
    <row r="424">
      <c r="A424" s="291">
        <f>IF($B424="","",SUBTOTAL(103,$B$3:B424))</f>
        <v/>
      </c>
      <c r="B424" s="291" t="n"/>
      <c r="C424" s="291" t="n"/>
      <c r="D424" s="291" t="n"/>
      <c r="E424" s="291" t="n"/>
      <c r="F424" s="291" t="n"/>
      <c r="G424" s="292" t="n"/>
      <c r="H424" s="292" t="n"/>
      <c r="I424" s="291" t="n"/>
      <c r="J424" s="282" t="n"/>
      <c r="K424" s="282" t="n"/>
      <c r="L424" s="291" t="n"/>
      <c r="M424" s="292" t="n"/>
      <c r="N424" s="291" t="n"/>
      <c r="O424" s="282" t="n"/>
      <c r="P424" s="282" t="n"/>
      <c r="Q424" s="282" t="n"/>
      <c r="R424" s="284">
        <f>IF($H424="","",IF($H424&lt;TODAY(),"VENCIDO",IF($H424&lt;=TODAY()+15,"PROXIMO","FUTURO")))</f>
        <v/>
      </c>
      <c r="S424" s="285">
        <f>IF($H424="","",$H424-TODAY())</f>
        <v/>
      </c>
      <c r="T424" s="284">
        <f>IF(LISTADO!$A422="","",LISTADO!$A422)</f>
        <v/>
      </c>
      <c r="U424" s="282" t="n"/>
    </row>
    <row r="425">
      <c r="A425" s="293">
        <f>IF($B425="","",SUBTOTAL(103,$B$3:B425))</f>
        <v/>
      </c>
      <c r="B425" s="293" t="n"/>
      <c r="C425" s="293" t="n"/>
      <c r="D425" s="293" t="n"/>
      <c r="E425" s="293" t="n"/>
      <c r="F425" s="293" t="n"/>
      <c r="G425" s="294" t="n"/>
      <c r="H425" s="294" t="n"/>
      <c r="I425" s="293" t="n"/>
      <c r="J425" s="276" t="n"/>
      <c r="K425" s="276" t="n"/>
      <c r="L425" s="293" t="n"/>
      <c r="M425" s="294" t="n"/>
      <c r="N425" s="293" t="n"/>
      <c r="O425" s="276" t="n"/>
      <c r="P425" s="276" t="n"/>
      <c r="Q425" s="276" t="n"/>
      <c r="R425" s="277">
        <f>IF($H425="","",IF($H425&lt;TODAY(),"VENCIDO",IF($H425&lt;=TODAY()+15,"PROXIMO","FUTURO")))</f>
        <v/>
      </c>
      <c r="S425" s="278">
        <f>IF($H425="","",$H425-TODAY())</f>
        <v/>
      </c>
      <c r="T425" s="277">
        <f>IF(LISTADO!$A423="","",LISTADO!$A423)</f>
        <v/>
      </c>
      <c r="U425" s="276" t="n"/>
    </row>
    <row r="426">
      <c r="A426" s="291">
        <f>IF($B426="","",SUBTOTAL(103,$B$3:B426))</f>
        <v/>
      </c>
      <c r="B426" s="291" t="n"/>
      <c r="C426" s="291" t="n"/>
      <c r="D426" s="291" t="n"/>
      <c r="E426" s="291" t="n"/>
      <c r="F426" s="291" t="n"/>
      <c r="G426" s="292" t="n"/>
      <c r="H426" s="292" t="n"/>
      <c r="I426" s="291" t="n"/>
      <c r="J426" s="282" t="n"/>
      <c r="K426" s="282" t="n"/>
      <c r="L426" s="291" t="n"/>
      <c r="M426" s="292" t="n"/>
      <c r="N426" s="291" t="n"/>
      <c r="O426" s="282" t="n"/>
      <c r="P426" s="282" t="n"/>
      <c r="Q426" s="282" t="n"/>
      <c r="R426" s="284">
        <f>IF($H426="","",IF($H426&lt;TODAY(),"VENCIDO",IF($H426&lt;=TODAY()+15,"PROXIMO","FUTURO")))</f>
        <v/>
      </c>
      <c r="S426" s="285">
        <f>IF($H426="","",$H426-TODAY())</f>
        <v/>
      </c>
      <c r="T426" s="284">
        <f>IF(LISTADO!$A424="","",LISTADO!$A424)</f>
        <v/>
      </c>
      <c r="U426" s="282" t="n"/>
    </row>
    <row r="427">
      <c r="A427" s="293">
        <f>IF($B427="","",SUBTOTAL(103,$B$3:B427))</f>
        <v/>
      </c>
      <c r="B427" s="293" t="n"/>
      <c r="C427" s="293" t="n"/>
      <c r="D427" s="293" t="n"/>
      <c r="E427" s="293" t="n"/>
      <c r="F427" s="293" t="n"/>
      <c r="G427" s="294" t="n"/>
      <c r="H427" s="294" t="n"/>
      <c r="I427" s="293" t="n"/>
      <c r="J427" s="276" t="n"/>
      <c r="K427" s="276" t="n"/>
      <c r="L427" s="293" t="n"/>
      <c r="M427" s="294" t="n"/>
      <c r="N427" s="293" t="n"/>
      <c r="O427" s="276" t="n"/>
      <c r="P427" s="276" t="n"/>
      <c r="Q427" s="276" t="n"/>
      <c r="R427" s="277">
        <f>IF($H427="","",IF($H427&lt;TODAY(),"VENCIDO",IF($H427&lt;=TODAY()+15,"PROXIMO","FUTURO")))</f>
        <v/>
      </c>
      <c r="S427" s="278">
        <f>IF($H427="","",$H427-TODAY())</f>
        <v/>
      </c>
      <c r="T427" s="277">
        <f>IF(LISTADO!$A425="","",LISTADO!$A425)</f>
        <v/>
      </c>
      <c r="U427" s="276" t="n"/>
    </row>
    <row r="428">
      <c r="A428" s="291">
        <f>IF($B428="","",SUBTOTAL(103,$B$3:B428))</f>
        <v/>
      </c>
      <c r="B428" s="291" t="n"/>
      <c r="C428" s="291" t="n"/>
      <c r="D428" s="291" t="n"/>
      <c r="E428" s="291" t="n"/>
      <c r="F428" s="291" t="n"/>
      <c r="G428" s="292" t="n"/>
      <c r="H428" s="292" t="n"/>
      <c r="I428" s="291" t="n"/>
      <c r="J428" s="282" t="n"/>
      <c r="K428" s="282" t="n"/>
      <c r="L428" s="291" t="n"/>
      <c r="M428" s="292" t="n"/>
      <c r="N428" s="291" t="n"/>
      <c r="O428" s="282" t="n"/>
      <c r="P428" s="282" t="n"/>
      <c r="Q428" s="282" t="n"/>
      <c r="R428" s="284">
        <f>IF($H428="","",IF($H428&lt;TODAY(),"VENCIDO",IF($H428&lt;=TODAY()+15,"PROXIMO","FUTURO")))</f>
        <v/>
      </c>
      <c r="S428" s="285">
        <f>IF($H428="","",$H428-TODAY())</f>
        <v/>
      </c>
      <c r="T428" s="284">
        <f>IF(LISTADO!$A426="","",LISTADO!$A426)</f>
        <v/>
      </c>
      <c r="U428" s="282" t="n"/>
    </row>
    <row r="429">
      <c r="A429" s="293">
        <f>IF($B429="","",SUBTOTAL(103,$B$3:B429))</f>
        <v/>
      </c>
      <c r="B429" s="293" t="n"/>
      <c r="C429" s="293" t="n"/>
      <c r="D429" s="293" t="n"/>
      <c r="E429" s="293" t="n"/>
      <c r="F429" s="293" t="n"/>
      <c r="G429" s="294" t="n"/>
      <c r="H429" s="294" t="n"/>
      <c r="I429" s="293" t="n"/>
      <c r="J429" s="276" t="n"/>
      <c r="K429" s="276" t="n"/>
      <c r="L429" s="293" t="n"/>
      <c r="M429" s="294" t="n"/>
      <c r="N429" s="293" t="n"/>
      <c r="O429" s="276" t="n"/>
      <c r="P429" s="276" t="n"/>
      <c r="Q429" s="276" t="n"/>
      <c r="R429" s="277">
        <f>IF($H429="","",IF($H429&lt;TODAY(),"VENCIDO",IF($H429&lt;=TODAY()+15,"PROXIMO","FUTURO")))</f>
        <v/>
      </c>
      <c r="S429" s="278">
        <f>IF($H429="","",$H429-TODAY())</f>
        <v/>
      </c>
      <c r="T429" s="277">
        <f>IF(LISTADO!$A427="","",LISTADO!$A427)</f>
        <v/>
      </c>
      <c r="U429" s="276" t="n"/>
    </row>
    <row r="430">
      <c r="A430" s="291">
        <f>IF($B430="","",SUBTOTAL(103,$B$3:B430))</f>
        <v/>
      </c>
      <c r="B430" s="291" t="n"/>
      <c r="C430" s="291" t="n"/>
      <c r="D430" s="291" t="n"/>
      <c r="E430" s="291" t="n"/>
      <c r="F430" s="291" t="n"/>
      <c r="G430" s="292" t="n"/>
      <c r="H430" s="292" t="n"/>
      <c r="I430" s="291" t="n"/>
      <c r="J430" s="282" t="n"/>
      <c r="K430" s="282" t="n"/>
      <c r="L430" s="291" t="n"/>
      <c r="M430" s="292" t="n"/>
      <c r="N430" s="291" t="n"/>
      <c r="O430" s="282" t="n"/>
      <c r="P430" s="282" t="n"/>
      <c r="Q430" s="282" t="n"/>
      <c r="R430" s="284">
        <f>IF($H430="","",IF($H430&lt;TODAY(),"VENCIDO",IF($H430&lt;=TODAY()+15,"PROXIMO","FUTURO")))</f>
        <v/>
      </c>
      <c r="S430" s="285">
        <f>IF($H430="","",$H430-TODAY())</f>
        <v/>
      </c>
      <c r="T430" s="284">
        <f>IF(LISTADO!$A428="","",LISTADO!$A428)</f>
        <v/>
      </c>
      <c r="U430" s="282" t="n"/>
    </row>
    <row r="431">
      <c r="A431" s="293">
        <f>IF($B431="","",SUBTOTAL(103,$B$3:B431))</f>
        <v/>
      </c>
      <c r="B431" s="293" t="n"/>
      <c r="C431" s="293" t="n"/>
      <c r="D431" s="293" t="n"/>
      <c r="E431" s="293" t="n"/>
      <c r="F431" s="293" t="n"/>
      <c r="G431" s="294" t="n"/>
      <c r="H431" s="294" t="n"/>
      <c r="I431" s="293" t="n"/>
      <c r="J431" s="276" t="n"/>
      <c r="K431" s="276" t="n"/>
      <c r="L431" s="293" t="n"/>
      <c r="M431" s="294" t="n"/>
      <c r="N431" s="293" t="n"/>
      <c r="O431" s="276" t="n"/>
      <c r="P431" s="276" t="n"/>
      <c r="Q431" s="276" t="n"/>
      <c r="R431" s="277">
        <f>IF($H431="","",IF($H431&lt;TODAY(),"VENCIDO",IF($H431&lt;=TODAY()+15,"PROXIMO","FUTURO")))</f>
        <v/>
      </c>
      <c r="S431" s="278">
        <f>IF($H431="","",$H431-TODAY())</f>
        <v/>
      </c>
      <c r="T431" s="277">
        <f>IF(LISTADO!$A429="","",LISTADO!$A429)</f>
        <v/>
      </c>
      <c r="U431" s="276" t="n"/>
    </row>
    <row r="432">
      <c r="A432" s="291">
        <f>IF($B432="","",SUBTOTAL(103,$B$3:B432))</f>
        <v/>
      </c>
      <c r="B432" s="291" t="n"/>
      <c r="C432" s="291" t="n"/>
      <c r="D432" s="291" t="n"/>
      <c r="E432" s="291" t="n"/>
      <c r="F432" s="291" t="n"/>
      <c r="G432" s="292" t="n"/>
      <c r="H432" s="292" t="n"/>
      <c r="I432" s="291" t="n"/>
      <c r="J432" s="282" t="n"/>
      <c r="K432" s="282" t="n"/>
      <c r="L432" s="291" t="n"/>
      <c r="M432" s="292" t="n"/>
      <c r="N432" s="291" t="n"/>
      <c r="O432" s="282" t="n"/>
      <c r="P432" s="282" t="n"/>
      <c r="Q432" s="282" t="n"/>
      <c r="R432" s="284">
        <f>IF($H432="","",IF($H432&lt;TODAY(),"VENCIDO",IF($H432&lt;=TODAY()+15,"PROXIMO","FUTURO")))</f>
        <v/>
      </c>
      <c r="S432" s="285">
        <f>IF($H432="","",$H432-TODAY())</f>
        <v/>
      </c>
      <c r="T432" s="284">
        <f>IF(LISTADO!$A430="","",LISTADO!$A430)</f>
        <v/>
      </c>
      <c r="U432" s="282" t="n"/>
    </row>
    <row r="433">
      <c r="A433" s="293">
        <f>IF($B433="","",SUBTOTAL(103,$B$3:B433))</f>
        <v/>
      </c>
      <c r="B433" s="293" t="n"/>
      <c r="C433" s="293" t="n"/>
      <c r="D433" s="293" t="n"/>
      <c r="E433" s="293" t="n"/>
      <c r="F433" s="293" t="n"/>
      <c r="G433" s="294" t="n"/>
      <c r="H433" s="294" t="n"/>
      <c r="I433" s="293" t="n"/>
      <c r="J433" s="276" t="n"/>
      <c r="K433" s="276" t="n"/>
      <c r="L433" s="293" t="n"/>
      <c r="M433" s="294" t="n"/>
      <c r="N433" s="293" t="n"/>
      <c r="O433" s="276" t="n"/>
      <c r="P433" s="276" t="n"/>
      <c r="Q433" s="276" t="n"/>
      <c r="R433" s="277">
        <f>IF($H433="","",IF($H433&lt;TODAY(),"VENCIDO",IF($H433&lt;=TODAY()+15,"PROXIMO","FUTURO")))</f>
        <v/>
      </c>
      <c r="S433" s="278">
        <f>IF($H433="","",$H433-TODAY())</f>
        <v/>
      </c>
      <c r="T433" s="277">
        <f>IF(LISTADO!$A431="","",LISTADO!$A431)</f>
        <v/>
      </c>
      <c r="U433" s="276" t="n"/>
    </row>
    <row r="434">
      <c r="A434" s="291">
        <f>IF($B434="","",SUBTOTAL(103,$B$3:B434))</f>
        <v/>
      </c>
      <c r="B434" s="291" t="n"/>
      <c r="C434" s="291" t="n"/>
      <c r="D434" s="291" t="n"/>
      <c r="E434" s="291" t="n"/>
      <c r="F434" s="291" t="n"/>
      <c r="G434" s="292" t="n"/>
      <c r="H434" s="292" t="n"/>
      <c r="I434" s="291" t="n"/>
      <c r="J434" s="282" t="n"/>
      <c r="K434" s="282" t="n"/>
      <c r="L434" s="291" t="n"/>
      <c r="M434" s="292" t="n"/>
      <c r="N434" s="291" t="n"/>
      <c r="O434" s="282" t="n"/>
      <c r="P434" s="282" t="n"/>
      <c r="Q434" s="282" t="n"/>
      <c r="R434" s="284">
        <f>IF($H434="","",IF($H434&lt;TODAY(),"VENCIDO",IF($H434&lt;=TODAY()+15,"PROXIMO","FUTURO")))</f>
        <v/>
      </c>
      <c r="S434" s="285">
        <f>IF($H434="","",$H434-TODAY())</f>
        <v/>
      </c>
      <c r="T434" s="284">
        <f>IF(LISTADO!$A432="","",LISTADO!$A432)</f>
        <v/>
      </c>
      <c r="U434" s="282" t="n"/>
    </row>
    <row r="435">
      <c r="A435" s="293">
        <f>IF($B435="","",SUBTOTAL(103,$B$3:B435))</f>
        <v/>
      </c>
      <c r="B435" s="293" t="n"/>
      <c r="C435" s="293" t="n"/>
      <c r="D435" s="293" t="n"/>
      <c r="E435" s="293" t="n"/>
      <c r="F435" s="293" t="n"/>
      <c r="G435" s="294" t="n"/>
      <c r="H435" s="294" t="n"/>
      <c r="I435" s="293" t="n"/>
      <c r="J435" s="276" t="n"/>
      <c r="K435" s="276" t="n"/>
      <c r="L435" s="293" t="n"/>
      <c r="M435" s="294" t="n"/>
      <c r="N435" s="293" t="n"/>
      <c r="O435" s="276" t="n"/>
      <c r="P435" s="276" t="n"/>
      <c r="Q435" s="276" t="n"/>
      <c r="R435" s="277">
        <f>IF($H435="","",IF($H435&lt;TODAY(),"VENCIDO",IF($H435&lt;=TODAY()+15,"PROXIMO","FUTURO")))</f>
        <v/>
      </c>
      <c r="S435" s="278">
        <f>IF($H435="","",$H435-TODAY())</f>
        <v/>
      </c>
      <c r="T435" s="277">
        <f>IF(LISTADO!$A433="","",LISTADO!$A433)</f>
        <v/>
      </c>
      <c r="U435" s="276" t="n"/>
    </row>
    <row r="436">
      <c r="A436" s="291">
        <f>IF($B436="","",SUBTOTAL(103,$B$3:B436))</f>
        <v/>
      </c>
      <c r="B436" s="291" t="n"/>
      <c r="C436" s="291" t="n"/>
      <c r="D436" s="291" t="n"/>
      <c r="E436" s="291" t="n"/>
      <c r="F436" s="291" t="n"/>
      <c r="G436" s="292" t="n"/>
      <c r="H436" s="292" t="n"/>
      <c r="I436" s="291" t="n"/>
      <c r="J436" s="282" t="n"/>
      <c r="K436" s="282" t="n"/>
      <c r="L436" s="291" t="n"/>
      <c r="M436" s="292" t="n"/>
      <c r="N436" s="291" t="n"/>
      <c r="O436" s="282" t="n"/>
      <c r="P436" s="282" t="n"/>
      <c r="Q436" s="282" t="n"/>
      <c r="R436" s="284">
        <f>IF($H436="","",IF($H436&lt;TODAY(),"VENCIDO",IF($H436&lt;=TODAY()+15,"PROXIMO","FUTURO")))</f>
        <v/>
      </c>
      <c r="S436" s="285">
        <f>IF($H436="","",$H436-TODAY())</f>
        <v/>
      </c>
      <c r="T436" s="284">
        <f>IF(LISTADO!$A434="","",LISTADO!$A434)</f>
        <v/>
      </c>
      <c r="U436" s="282" t="n"/>
    </row>
    <row r="437">
      <c r="A437" s="293">
        <f>IF($B437="","",SUBTOTAL(103,$B$3:B437))</f>
        <v/>
      </c>
      <c r="B437" s="293" t="n"/>
      <c r="C437" s="293" t="n"/>
      <c r="D437" s="293" t="n"/>
      <c r="E437" s="293" t="n"/>
      <c r="F437" s="293" t="n"/>
      <c r="G437" s="294" t="n"/>
      <c r="H437" s="294" t="n"/>
      <c r="I437" s="293" t="n"/>
      <c r="J437" s="276" t="n"/>
      <c r="K437" s="276" t="n"/>
      <c r="L437" s="293" t="n"/>
      <c r="M437" s="294" t="n"/>
      <c r="N437" s="293" t="n"/>
      <c r="O437" s="276" t="n"/>
      <c r="P437" s="276" t="n"/>
      <c r="Q437" s="276" t="n"/>
      <c r="R437" s="277">
        <f>IF($H437="","",IF($H437&lt;TODAY(),"VENCIDO",IF($H437&lt;=TODAY()+15,"PROXIMO","FUTURO")))</f>
        <v/>
      </c>
      <c r="S437" s="278">
        <f>IF($H437="","",$H437-TODAY())</f>
        <v/>
      </c>
      <c r="T437" s="277">
        <f>IF(LISTADO!$A435="","",LISTADO!$A435)</f>
        <v/>
      </c>
      <c r="U437" s="276" t="n"/>
    </row>
    <row r="438">
      <c r="A438" s="291">
        <f>IF($B438="","",SUBTOTAL(103,$B$3:B438))</f>
        <v/>
      </c>
      <c r="B438" s="291" t="n"/>
      <c r="C438" s="291" t="n"/>
      <c r="D438" s="291" t="n"/>
      <c r="E438" s="291" t="n"/>
      <c r="F438" s="291" t="n"/>
      <c r="G438" s="292" t="n"/>
      <c r="H438" s="292" t="n"/>
      <c r="I438" s="291" t="n"/>
      <c r="J438" s="282" t="n"/>
      <c r="K438" s="282" t="n"/>
      <c r="L438" s="291" t="n"/>
      <c r="M438" s="292" t="n"/>
      <c r="N438" s="291" t="n"/>
      <c r="O438" s="282" t="n"/>
      <c r="P438" s="282" t="n"/>
      <c r="Q438" s="282" t="n"/>
      <c r="R438" s="284">
        <f>IF($H438="","",IF($H438&lt;TODAY(),"VENCIDO",IF($H438&lt;=TODAY()+15,"PROXIMO","FUTURO")))</f>
        <v/>
      </c>
      <c r="S438" s="285">
        <f>IF($H438="","",$H438-TODAY())</f>
        <v/>
      </c>
      <c r="T438" s="284">
        <f>IF(LISTADO!$A436="","",LISTADO!$A436)</f>
        <v/>
      </c>
      <c r="U438" s="282" t="n"/>
    </row>
    <row r="439">
      <c r="A439" s="293">
        <f>IF($B439="","",SUBTOTAL(103,$B$3:B439))</f>
        <v/>
      </c>
      <c r="B439" s="293" t="n"/>
      <c r="C439" s="293" t="n"/>
      <c r="D439" s="293" t="n"/>
      <c r="E439" s="293" t="n"/>
      <c r="F439" s="293" t="n"/>
      <c r="G439" s="294" t="n"/>
      <c r="H439" s="294" t="n"/>
      <c r="I439" s="293" t="n"/>
      <c r="J439" s="276" t="n"/>
      <c r="K439" s="276" t="n"/>
      <c r="L439" s="293" t="n"/>
      <c r="M439" s="294" t="n"/>
      <c r="N439" s="293" t="n"/>
      <c r="O439" s="276" t="n"/>
      <c r="P439" s="276" t="n"/>
      <c r="Q439" s="276" t="n"/>
      <c r="R439" s="277">
        <f>IF($H439="","",IF($H439&lt;TODAY(),"VENCIDO",IF($H439&lt;=TODAY()+15,"PROXIMO","FUTURO")))</f>
        <v/>
      </c>
      <c r="S439" s="278">
        <f>IF($H439="","",$H439-TODAY())</f>
        <v/>
      </c>
      <c r="T439" s="277">
        <f>IF(LISTADO!$A437="","",LISTADO!$A437)</f>
        <v/>
      </c>
      <c r="U439" s="276" t="n"/>
    </row>
    <row r="440">
      <c r="A440" s="291">
        <f>IF($B440="","",SUBTOTAL(103,$B$3:B440))</f>
        <v/>
      </c>
      <c r="B440" s="291" t="n"/>
      <c r="C440" s="291" t="n"/>
      <c r="D440" s="291" t="n"/>
      <c r="E440" s="291" t="n"/>
      <c r="F440" s="291" t="n"/>
      <c r="G440" s="292" t="n"/>
      <c r="H440" s="292" t="n"/>
      <c r="I440" s="291" t="n"/>
      <c r="J440" s="282" t="n"/>
      <c r="K440" s="282" t="n"/>
      <c r="L440" s="291" t="n"/>
      <c r="M440" s="292" t="n"/>
      <c r="N440" s="291" t="n"/>
      <c r="O440" s="282" t="n"/>
      <c r="P440" s="282" t="n"/>
      <c r="Q440" s="282" t="n"/>
      <c r="R440" s="284">
        <f>IF($H440="","",IF($H440&lt;TODAY(),"VENCIDO",IF($H440&lt;=TODAY()+15,"PROXIMO","FUTURO")))</f>
        <v/>
      </c>
      <c r="S440" s="285">
        <f>IF($H440="","",$H440-TODAY())</f>
        <v/>
      </c>
      <c r="T440" s="284">
        <f>IF(LISTADO!$A438="","",LISTADO!$A438)</f>
        <v/>
      </c>
      <c r="U440" s="282" t="n"/>
    </row>
    <row r="441">
      <c r="A441" s="293">
        <f>IF($B441="","",SUBTOTAL(103,$B$3:B441))</f>
        <v/>
      </c>
      <c r="B441" s="293" t="n"/>
      <c r="C441" s="293" t="n"/>
      <c r="D441" s="293" t="n"/>
      <c r="E441" s="293" t="n"/>
      <c r="F441" s="293" t="n"/>
      <c r="G441" s="294" t="n"/>
      <c r="H441" s="294" t="n"/>
      <c r="I441" s="293" t="n"/>
      <c r="J441" s="276" t="n"/>
      <c r="K441" s="276" t="n"/>
      <c r="L441" s="293" t="n"/>
      <c r="M441" s="294" t="n"/>
      <c r="N441" s="293" t="n"/>
      <c r="O441" s="276" t="n"/>
      <c r="P441" s="276" t="n"/>
      <c r="Q441" s="276" t="n"/>
      <c r="R441" s="277">
        <f>IF($H441="","",IF($H441&lt;TODAY(),"VENCIDO",IF($H441&lt;=TODAY()+15,"PROXIMO","FUTURO")))</f>
        <v/>
      </c>
      <c r="S441" s="278">
        <f>IF($H441="","",$H441-TODAY())</f>
        <v/>
      </c>
      <c r="T441" s="277">
        <f>IF(LISTADO!$A439="","",LISTADO!$A439)</f>
        <v/>
      </c>
      <c r="U441" s="276" t="n"/>
    </row>
    <row r="442">
      <c r="A442" s="291">
        <f>IF($B442="","",SUBTOTAL(103,$B$3:B442))</f>
        <v/>
      </c>
      <c r="B442" s="291" t="n"/>
      <c r="C442" s="291" t="n"/>
      <c r="D442" s="291" t="n"/>
      <c r="E442" s="291" t="n"/>
      <c r="F442" s="291" t="n"/>
      <c r="G442" s="292" t="n"/>
      <c r="H442" s="292" t="n"/>
      <c r="I442" s="291" t="n"/>
      <c r="J442" s="282" t="n"/>
      <c r="K442" s="282" t="n"/>
      <c r="L442" s="291" t="n"/>
      <c r="M442" s="292" t="n"/>
      <c r="N442" s="291" t="n"/>
      <c r="O442" s="282" t="n"/>
      <c r="P442" s="282" t="n"/>
      <c r="Q442" s="282" t="n"/>
      <c r="R442" s="284">
        <f>IF($H442="","",IF($H442&lt;TODAY(),"VENCIDO",IF($H442&lt;=TODAY()+15,"PROXIMO","FUTURO")))</f>
        <v/>
      </c>
      <c r="S442" s="285">
        <f>IF($H442="","",$H442-TODAY())</f>
        <v/>
      </c>
      <c r="T442" s="284">
        <f>IF(LISTADO!$A440="","",LISTADO!$A440)</f>
        <v/>
      </c>
      <c r="U442" s="282" t="n"/>
    </row>
    <row r="443">
      <c r="A443" s="293">
        <f>IF($B443="","",SUBTOTAL(103,$B$3:B443))</f>
        <v/>
      </c>
      <c r="B443" s="293" t="n"/>
      <c r="C443" s="293" t="n"/>
      <c r="D443" s="293" t="n"/>
      <c r="E443" s="293" t="n"/>
      <c r="F443" s="293" t="n"/>
      <c r="G443" s="294" t="n"/>
      <c r="H443" s="294" t="n"/>
      <c r="I443" s="293" t="n"/>
      <c r="J443" s="276" t="n"/>
      <c r="K443" s="276" t="n"/>
      <c r="L443" s="293" t="n"/>
      <c r="M443" s="294" t="n"/>
      <c r="N443" s="293" t="n"/>
      <c r="O443" s="276" t="n"/>
      <c r="P443" s="276" t="n"/>
      <c r="Q443" s="276" t="n"/>
      <c r="R443" s="277">
        <f>IF($H443="","",IF($H443&lt;TODAY(),"VENCIDO",IF($H443&lt;=TODAY()+15,"PROXIMO","FUTURO")))</f>
        <v/>
      </c>
      <c r="S443" s="278">
        <f>IF($H443="","",$H443-TODAY())</f>
        <v/>
      </c>
      <c r="T443" s="277">
        <f>IF(LISTADO!$A441="","",LISTADO!$A441)</f>
        <v/>
      </c>
      <c r="U443" s="276" t="n"/>
    </row>
    <row r="444">
      <c r="A444" s="291">
        <f>IF($B444="","",SUBTOTAL(103,$B$3:B444))</f>
        <v/>
      </c>
      <c r="B444" s="291" t="n"/>
      <c r="C444" s="291" t="n"/>
      <c r="D444" s="291" t="n"/>
      <c r="E444" s="291" t="n"/>
      <c r="F444" s="291" t="n"/>
      <c r="G444" s="292" t="n"/>
      <c r="H444" s="292" t="n"/>
      <c r="I444" s="291" t="n"/>
      <c r="J444" s="282" t="n"/>
      <c r="K444" s="282" t="n"/>
      <c r="L444" s="291" t="n"/>
      <c r="M444" s="292" t="n"/>
      <c r="N444" s="291" t="n"/>
      <c r="O444" s="282" t="n"/>
      <c r="P444" s="282" t="n"/>
      <c r="Q444" s="282" t="n"/>
      <c r="R444" s="284">
        <f>IF($H444="","",IF($H444&lt;TODAY(),"VENCIDO",IF($H444&lt;=TODAY()+15,"PROXIMO","FUTURO")))</f>
        <v/>
      </c>
      <c r="S444" s="285">
        <f>IF($H444="","",$H444-TODAY())</f>
        <v/>
      </c>
      <c r="T444" s="284">
        <f>IF(LISTADO!$A442="","",LISTADO!$A442)</f>
        <v/>
      </c>
      <c r="U444" s="282" t="n"/>
    </row>
    <row r="445">
      <c r="A445" s="293">
        <f>IF($B445="","",SUBTOTAL(103,$B$3:B445))</f>
        <v/>
      </c>
      <c r="B445" s="293" t="n"/>
      <c r="C445" s="293" t="n"/>
      <c r="D445" s="293" t="n"/>
      <c r="E445" s="293" t="n"/>
      <c r="F445" s="293" t="n"/>
      <c r="G445" s="294" t="n"/>
      <c r="H445" s="294" t="n"/>
      <c r="I445" s="293" t="n"/>
      <c r="J445" s="276" t="n"/>
      <c r="K445" s="276" t="n"/>
      <c r="L445" s="293" t="n"/>
      <c r="M445" s="294" t="n"/>
      <c r="N445" s="293" t="n"/>
      <c r="O445" s="276" t="n"/>
      <c r="P445" s="276" t="n"/>
      <c r="Q445" s="276" t="n"/>
      <c r="R445" s="277">
        <f>IF($H445="","",IF($H445&lt;TODAY(),"VENCIDO",IF($H445&lt;=TODAY()+15,"PROXIMO","FUTURO")))</f>
        <v/>
      </c>
      <c r="S445" s="278">
        <f>IF($H445="","",$H445-TODAY())</f>
        <v/>
      </c>
      <c r="T445" s="277">
        <f>IF(LISTADO!$A443="","",LISTADO!$A443)</f>
        <v/>
      </c>
      <c r="U445" s="276" t="n"/>
    </row>
    <row r="446">
      <c r="A446" s="291">
        <f>IF($B446="","",SUBTOTAL(103,$B$3:B446))</f>
        <v/>
      </c>
      <c r="B446" s="291" t="n"/>
      <c r="C446" s="291" t="n"/>
      <c r="D446" s="291" t="n"/>
      <c r="E446" s="291" t="n"/>
      <c r="F446" s="291" t="n"/>
      <c r="G446" s="292" t="n"/>
      <c r="H446" s="292" t="n"/>
      <c r="I446" s="291" t="n"/>
      <c r="J446" s="282" t="n"/>
      <c r="K446" s="282" t="n"/>
      <c r="L446" s="291" t="n"/>
      <c r="M446" s="292" t="n"/>
      <c r="N446" s="291" t="n"/>
      <c r="O446" s="282" t="n"/>
      <c r="P446" s="282" t="n"/>
      <c r="Q446" s="282" t="n"/>
      <c r="R446" s="284">
        <f>IF($H446="","",IF($H446&lt;TODAY(),"VENCIDO",IF($H446&lt;=TODAY()+15,"PROXIMO","FUTURO")))</f>
        <v/>
      </c>
      <c r="S446" s="285">
        <f>IF($H446="","",$H446-TODAY())</f>
        <v/>
      </c>
      <c r="T446" s="284">
        <f>IF(LISTADO!$A444="","",LISTADO!$A444)</f>
        <v/>
      </c>
      <c r="U446" s="282" t="n"/>
    </row>
    <row r="447">
      <c r="A447" s="293">
        <f>IF($B447="","",SUBTOTAL(103,$B$3:B447))</f>
        <v/>
      </c>
      <c r="B447" s="293" t="n"/>
      <c r="C447" s="293" t="n"/>
      <c r="D447" s="293" t="n"/>
      <c r="E447" s="293" t="n"/>
      <c r="F447" s="293" t="n"/>
      <c r="G447" s="294" t="n"/>
      <c r="H447" s="294" t="n"/>
      <c r="I447" s="293" t="n"/>
      <c r="J447" s="276" t="n"/>
      <c r="K447" s="276" t="n"/>
      <c r="L447" s="293" t="n"/>
      <c r="M447" s="294" t="n"/>
      <c r="N447" s="293" t="n"/>
      <c r="O447" s="276" t="n"/>
      <c r="P447" s="276" t="n"/>
      <c r="Q447" s="276" t="n"/>
      <c r="R447" s="277">
        <f>IF($H447="","",IF($H447&lt;TODAY(),"VENCIDO",IF($H447&lt;=TODAY()+15,"PROXIMO","FUTURO")))</f>
        <v/>
      </c>
      <c r="S447" s="278">
        <f>IF($H447="","",$H447-TODAY())</f>
        <v/>
      </c>
      <c r="T447" s="277">
        <f>IF(LISTADO!$A445="","",LISTADO!$A445)</f>
        <v/>
      </c>
      <c r="U447" s="276" t="n"/>
    </row>
    <row r="448">
      <c r="A448" s="291">
        <f>IF($B448="","",SUBTOTAL(103,$B$3:B448))</f>
        <v/>
      </c>
      <c r="B448" s="291" t="n"/>
      <c r="C448" s="291" t="n"/>
      <c r="D448" s="291" t="n"/>
      <c r="E448" s="291" t="n"/>
      <c r="F448" s="291" t="n"/>
      <c r="G448" s="292" t="n"/>
      <c r="H448" s="292" t="n"/>
      <c r="I448" s="291" t="n"/>
      <c r="J448" s="282" t="n"/>
      <c r="K448" s="282" t="n"/>
      <c r="L448" s="291" t="n"/>
      <c r="M448" s="292" t="n"/>
      <c r="N448" s="291" t="n"/>
      <c r="O448" s="282" t="n"/>
      <c r="P448" s="282" t="n"/>
      <c r="Q448" s="282" t="n"/>
      <c r="R448" s="284">
        <f>IF($H448="","",IF($H448&lt;TODAY(),"VENCIDO",IF($H448&lt;=TODAY()+15,"PROXIMO","FUTURO")))</f>
        <v/>
      </c>
      <c r="S448" s="285">
        <f>IF($H448="","",$H448-TODAY())</f>
        <v/>
      </c>
      <c r="T448" s="284">
        <f>IF(LISTADO!$A446="","",LISTADO!$A446)</f>
        <v/>
      </c>
      <c r="U448" s="282" t="n"/>
    </row>
    <row r="449">
      <c r="A449" s="293">
        <f>IF($B449="","",SUBTOTAL(103,$B$3:B449))</f>
        <v/>
      </c>
      <c r="B449" s="293" t="n"/>
      <c r="C449" s="293" t="n"/>
      <c r="D449" s="293" t="n"/>
      <c r="E449" s="293" t="n"/>
      <c r="F449" s="293" t="n"/>
      <c r="G449" s="294" t="n"/>
      <c r="H449" s="294" t="n"/>
      <c r="I449" s="293" t="n"/>
      <c r="J449" s="276" t="n"/>
      <c r="K449" s="276" t="n"/>
      <c r="L449" s="293" t="n"/>
      <c r="M449" s="294" t="n"/>
      <c r="N449" s="293" t="n"/>
      <c r="O449" s="276" t="n"/>
      <c r="P449" s="276" t="n"/>
      <c r="Q449" s="276" t="n"/>
      <c r="R449" s="277">
        <f>IF($H449="","",IF($H449&lt;TODAY(),"VENCIDO",IF($H449&lt;=TODAY()+15,"PROXIMO","FUTURO")))</f>
        <v/>
      </c>
      <c r="S449" s="278">
        <f>IF($H449="","",$H449-TODAY())</f>
        <v/>
      </c>
      <c r="T449" s="277">
        <f>IF(LISTADO!$A447="","",LISTADO!$A447)</f>
        <v/>
      </c>
      <c r="U449" s="276" t="n"/>
    </row>
    <row r="450">
      <c r="A450" s="291">
        <f>IF($B450="","",SUBTOTAL(103,$B$3:B450))</f>
        <v/>
      </c>
      <c r="B450" s="291" t="n"/>
      <c r="C450" s="291" t="n"/>
      <c r="D450" s="291" t="n"/>
      <c r="E450" s="291" t="n"/>
      <c r="F450" s="291" t="n"/>
      <c r="G450" s="292" t="n"/>
      <c r="H450" s="292" t="n"/>
      <c r="I450" s="291" t="n"/>
      <c r="J450" s="282" t="n"/>
      <c r="K450" s="282" t="n"/>
      <c r="L450" s="291" t="n"/>
      <c r="M450" s="292" t="n"/>
      <c r="N450" s="291" t="n"/>
      <c r="O450" s="282" t="n"/>
      <c r="P450" s="282" t="n"/>
      <c r="Q450" s="282" t="n"/>
      <c r="R450" s="284">
        <f>IF($H450="","",IF($H450&lt;TODAY(),"VENCIDO",IF($H450&lt;=TODAY()+15,"PROXIMO","FUTURO")))</f>
        <v/>
      </c>
      <c r="S450" s="285">
        <f>IF($H450="","",$H450-TODAY())</f>
        <v/>
      </c>
      <c r="T450" s="284">
        <f>IF(LISTADO!$A448="","",LISTADO!$A448)</f>
        <v/>
      </c>
      <c r="U450" s="282" t="n"/>
    </row>
    <row r="451">
      <c r="A451" s="293">
        <f>IF($B451="","",SUBTOTAL(103,$B$3:B451))</f>
        <v/>
      </c>
      <c r="B451" s="293" t="n"/>
      <c r="C451" s="293" t="n"/>
      <c r="D451" s="293" t="n"/>
      <c r="E451" s="293" t="n"/>
      <c r="F451" s="293" t="n"/>
      <c r="G451" s="294" t="n"/>
      <c r="H451" s="294" t="n"/>
      <c r="I451" s="293" t="n"/>
      <c r="J451" s="276" t="n"/>
      <c r="K451" s="276" t="n"/>
      <c r="L451" s="293" t="n"/>
      <c r="M451" s="294" t="n"/>
      <c r="N451" s="293" t="n"/>
      <c r="O451" s="276" t="n"/>
      <c r="P451" s="276" t="n"/>
      <c r="Q451" s="276" t="n"/>
      <c r="R451" s="277">
        <f>IF($H451="","",IF($H451&lt;TODAY(),"VENCIDO",IF($H451&lt;=TODAY()+15,"PROXIMO","FUTURO")))</f>
        <v/>
      </c>
      <c r="S451" s="278">
        <f>IF($H451="","",$H451-TODAY())</f>
        <v/>
      </c>
      <c r="T451" s="277">
        <f>IF(LISTADO!$A449="","",LISTADO!$A449)</f>
        <v/>
      </c>
      <c r="U451" s="276" t="n"/>
    </row>
    <row r="452">
      <c r="A452" s="291">
        <f>IF($B452="","",SUBTOTAL(103,$B$3:B452))</f>
        <v/>
      </c>
      <c r="B452" s="291" t="n"/>
      <c r="C452" s="291" t="n"/>
      <c r="D452" s="291" t="n"/>
      <c r="E452" s="291" t="n"/>
      <c r="F452" s="291" t="n"/>
      <c r="G452" s="292" t="n"/>
      <c r="H452" s="292" t="n"/>
      <c r="I452" s="291" t="n"/>
      <c r="J452" s="282" t="n"/>
      <c r="K452" s="282" t="n"/>
      <c r="L452" s="291" t="n"/>
      <c r="M452" s="292" t="n"/>
      <c r="N452" s="291" t="n"/>
      <c r="O452" s="282" t="n"/>
      <c r="P452" s="282" t="n"/>
      <c r="Q452" s="282" t="n"/>
      <c r="R452" s="284">
        <f>IF($H452="","",IF($H452&lt;TODAY(),"VENCIDO",IF($H452&lt;=TODAY()+15,"PROXIMO","FUTURO")))</f>
        <v/>
      </c>
      <c r="S452" s="285">
        <f>IF($H452="","",$H452-TODAY())</f>
        <v/>
      </c>
      <c r="T452" s="284">
        <f>IF(LISTADO!$A450="","",LISTADO!$A450)</f>
        <v/>
      </c>
      <c r="U452" s="282" t="n"/>
    </row>
    <row r="453">
      <c r="A453" s="293">
        <f>IF($B453="","",SUBTOTAL(103,$B$3:B453))</f>
        <v/>
      </c>
      <c r="B453" s="293" t="n"/>
      <c r="C453" s="293" t="n"/>
      <c r="D453" s="293" t="n"/>
      <c r="E453" s="293" t="n"/>
      <c r="F453" s="293" t="n"/>
      <c r="G453" s="294" t="n"/>
      <c r="H453" s="294" t="n"/>
      <c r="I453" s="293" t="n"/>
      <c r="J453" s="276" t="n"/>
      <c r="K453" s="276" t="n"/>
      <c r="L453" s="293" t="n"/>
      <c r="M453" s="294" t="n"/>
      <c r="N453" s="293" t="n"/>
      <c r="O453" s="276" t="n"/>
      <c r="P453" s="276" t="n"/>
      <c r="Q453" s="276" t="n"/>
      <c r="R453" s="277">
        <f>IF($H453="","",IF($H453&lt;TODAY(),"VENCIDO",IF($H453&lt;=TODAY()+15,"PROXIMO","FUTURO")))</f>
        <v/>
      </c>
      <c r="S453" s="278">
        <f>IF($H453="","",$H453-TODAY())</f>
        <v/>
      </c>
      <c r="T453" s="277">
        <f>IF(LISTADO!$A451="","",LISTADO!$A451)</f>
        <v/>
      </c>
      <c r="U453" s="276" t="n"/>
    </row>
    <row r="454">
      <c r="A454" s="291">
        <f>IF($B454="","",SUBTOTAL(103,$B$3:B454))</f>
        <v/>
      </c>
      <c r="B454" s="291" t="n"/>
      <c r="C454" s="291" t="n"/>
      <c r="D454" s="291" t="n"/>
      <c r="E454" s="291" t="n"/>
      <c r="F454" s="291" t="n"/>
      <c r="G454" s="292" t="n"/>
      <c r="H454" s="292" t="n"/>
      <c r="I454" s="291" t="n"/>
      <c r="J454" s="282" t="n"/>
      <c r="K454" s="282" t="n"/>
      <c r="L454" s="291" t="n"/>
      <c r="M454" s="292" t="n"/>
      <c r="N454" s="291" t="n"/>
      <c r="O454" s="282" t="n"/>
      <c r="P454" s="282" t="n"/>
      <c r="Q454" s="282" t="n"/>
      <c r="R454" s="284">
        <f>IF($H454="","",IF($H454&lt;TODAY(),"VENCIDO",IF($H454&lt;=TODAY()+15,"PROXIMO","FUTURO")))</f>
        <v/>
      </c>
      <c r="S454" s="285">
        <f>IF($H454="","",$H454-TODAY())</f>
        <v/>
      </c>
      <c r="T454" s="284">
        <f>IF(LISTADO!$A452="","",LISTADO!$A452)</f>
        <v/>
      </c>
      <c r="U454" s="282" t="n"/>
    </row>
    <row r="455">
      <c r="A455" s="293">
        <f>IF($B455="","",SUBTOTAL(103,$B$3:B455))</f>
        <v/>
      </c>
      <c r="B455" s="293" t="n"/>
      <c r="C455" s="293" t="n"/>
      <c r="D455" s="293" t="n"/>
      <c r="E455" s="293" t="n"/>
      <c r="F455" s="293" t="n"/>
      <c r="G455" s="294" t="n"/>
      <c r="H455" s="294" t="n"/>
      <c r="I455" s="293" t="n"/>
      <c r="J455" s="276" t="n"/>
      <c r="K455" s="276" t="n"/>
      <c r="L455" s="293" t="n"/>
      <c r="M455" s="294" t="n"/>
      <c r="N455" s="293" t="n"/>
      <c r="O455" s="276" t="n"/>
      <c r="P455" s="276" t="n"/>
      <c r="Q455" s="276" t="n"/>
      <c r="R455" s="277">
        <f>IF($H455="","",IF($H455&lt;TODAY(),"VENCIDO",IF($H455&lt;=TODAY()+15,"PROXIMO","FUTURO")))</f>
        <v/>
      </c>
      <c r="S455" s="278">
        <f>IF($H455="","",$H455-TODAY())</f>
        <v/>
      </c>
      <c r="T455" s="277">
        <f>IF(LISTADO!$A453="","",LISTADO!$A453)</f>
        <v/>
      </c>
      <c r="U455" s="276" t="n"/>
    </row>
    <row r="456">
      <c r="A456" s="291">
        <f>IF($B456="","",SUBTOTAL(103,$B$3:B456))</f>
        <v/>
      </c>
      <c r="B456" s="291" t="n"/>
      <c r="C456" s="291" t="n"/>
      <c r="D456" s="291" t="n"/>
      <c r="E456" s="291" t="n"/>
      <c r="F456" s="291" t="n"/>
      <c r="G456" s="292" t="n"/>
      <c r="H456" s="292" t="n"/>
      <c r="I456" s="291" t="n"/>
      <c r="J456" s="282" t="n"/>
      <c r="K456" s="282" t="n"/>
      <c r="L456" s="291" t="n"/>
      <c r="M456" s="292" t="n"/>
      <c r="N456" s="291" t="n"/>
      <c r="O456" s="282" t="n"/>
      <c r="P456" s="282" t="n"/>
      <c r="Q456" s="282" t="n"/>
      <c r="R456" s="284">
        <f>IF($H456="","",IF($H456&lt;TODAY(),"VENCIDO",IF($H456&lt;=TODAY()+15,"PROXIMO","FUTURO")))</f>
        <v/>
      </c>
      <c r="S456" s="285">
        <f>IF($H456="","",$H456-TODAY())</f>
        <v/>
      </c>
      <c r="T456" s="284">
        <f>IF(LISTADO!$A454="","",LISTADO!$A454)</f>
        <v/>
      </c>
      <c r="U456" s="282" t="n"/>
    </row>
    <row r="457">
      <c r="A457" s="293">
        <f>IF($B457="","",SUBTOTAL(103,$B$3:B457))</f>
        <v/>
      </c>
      <c r="B457" s="293" t="n"/>
      <c r="C457" s="293" t="n"/>
      <c r="D457" s="293" t="n"/>
      <c r="E457" s="293" t="n"/>
      <c r="F457" s="293" t="n"/>
      <c r="G457" s="294" t="n"/>
      <c r="H457" s="294" t="n"/>
      <c r="I457" s="293" t="n"/>
      <c r="J457" s="276" t="n"/>
      <c r="K457" s="276" t="n"/>
      <c r="L457" s="293" t="n"/>
      <c r="M457" s="294" t="n"/>
      <c r="N457" s="293" t="n"/>
      <c r="O457" s="276" t="n"/>
      <c r="P457" s="276" t="n"/>
      <c r="Q457" s="276" t="n"/>
      <c r="R457" s="277">
        <f>IF($H457="","",IF($H457&lt;TODAY(),"VENCIDO",IF($H457&lt;=TODAY()+15,"PROXIMO","FUTURO")))</f>
        <v/>
      </c>
      <c r="S457" s="278">
        <f>IF($H457="","",$H457-TODAY())</f>
        <v/>
      </c>
      <c r="T457" s="277">
        <f>IF(LISTADO!$A455="","",LISTADO!$A455)</f>
        <v/>
      </c>
      <c r="U457" s="276" t="n"/>
    </row>
    <row r="458">
      <c r="A458" s="291">
        <f>IF($B458="","",SUBTOTAL(103,$B$3:B458))</f>
        <v/>
      </c>
      <c r="B458" s="291" t="n"/>
      <c r="C458" s="291" t="n"/>
      <c r="D458" s="291" t="n"/>
      <c r="E458" s="291" t="n"/>
      <c r="F458" s="291" t="n"/>
      <c r="G458" s="292" t="n"/>
      <c r="H458" s="292" t="n"/>
      <c r="I458" s="291" t="n"/>
      <c r="J458" s="282" t="n"/>
      <c r="K458" s="282" t="n"/>
      <c r="L458" s="291" t="n"/>
      <c r="M458" s="292" t="n"/>
      <c r="N458" s="291" t="n"/>
      <c r="O458" s="282" t="n"/>
      <c r="P458" s="282" t="n"/>
      <c r="Q458" s="282" t="n"/>
      <c r="R458" s="284">
        <f>IF($H458="","",IF($H458&lt;TODAY(),"VENCIDO",IF($H458&lt;=TODAY()+15,"PROXIMO","FUTURO")))</f>
        <v/>
      </c>
      <c r="S458" s="285">
        <f>IF($H458="","",$H458-TODAY())</f>
        <v/>
      </c>
      <c r="T458" s="284">
        <f>IF(LISTADO!$A456="","",LISTADO!$A456)</f>
        <v/>
      </c>
      <c r="U458" s="282" t="n"/>
    </row>
    <row r="459">
      <c r="A459" s="293">
        <f>IF($B459="","",SUBTOTAL(103,$B$3:B459))</f>
        <v/>
      </c>
      <c r="B459" s="293" t="n"/>
      <c r="C459" s="293" t="n"/>
      <c r="D459" s="293" t="n"/>
      <c r="E459" s="293" t="n"/>
      <c r="F459" s="293" t="n"/>
      <c r="G459" s="294" t="n"/>
      <c r="H459" s="294" t="n"/>
      <c r="I459" s="293" t="n"/>
      <c r="J459" s="276" t="n"/>
      <c r="K459" s="276" t="n"/>
      <c r="L459" s="293" t="n"/>
      <c r="M459" s="294" t="n"/>
      <c r="N459" s="293" t="n"/>
      <c r="O459" s="276" t="n"/>
      <c r="P459" s="276" t="n"/>
      <c r="Q459" s="276" t="n"/>
      <c r="R459" s="277">
        <f>IF($H459="","",IF($H459&lt;TODAY(),"VENCIDO",IF($H459&lt;=TODAY()+15,"PROXIMO","FUTURO")))</f>
        <v/>
      </c>
      <c r="S459" s="278">
        <f>IF($H459="","",$H459-TODAY())</f>
        <v/>
      </c>
      <c r="T459" s="277">
        <f>IF(LISTADO!$A457="","",LISTADO!$A457)</f>
        <v/>
      </c>
      <c r="U459" s="276" t="n"/>
    </row>
    <row r="460">
      <c r="A460" s="291">
        <f>IF($B460="","",SUBTOTAL(103,$B$3:B460))</f>
        <v/>
      </c>
      <c r="B460" s="291" t="n"/>
      <c r="C460" s="291" t="n"/>
      <c r="D460" s="291" t="n"/>
      <c r="E460" s="291" t="n"/>
      <c r="F460" s="291" t="n"/>
      <c r="G460" s="292" t="n"/>
      <c r="H460" s="292" t="n"/>
      <c r="I460" s="291" t="n"/>
      <c r="J460" s="282" t="n"/>
      <c r="K460" s="282" t="n"/>
      <c r="L460" s="291" t="n"/>
      <c r="M460" s="292" t="n"/>
      <c r="N460" s="291" t="n"/>
      <c r="O460" s="282" t="n"/>
      <c r="P460" s="282" t="n"/>
      <c r="Q460" s="282" t="n"/>
      <c r="R460" s="284">
        <f>IF($H460="","",IF($H460&lt;TODAY(),"VENCIDO",IF($H460&lt;=TODAY()+15,"PROXIMO","FUTURO")))</f>
        <v/>
      </c>
      <c r="S460" s="285">
        <f>IF($H460="","",$H460-TODAY())</f>
        <v/>
      </c>
      <c r="T460" s="284">
        <f>IF(LISTADO!$A458="","",LISTADO!$A458)</f>
        <v/>
      </c>
      <c r="U460" s="282" t="n"/>
    </row>
    <row r="461">
      <c r="A461" s="293">
        <f>IF($B461="","",SUBTOTAL(103,$B$3:B461))</f>
        <v/>
      </c>
      <c r="B461" s="293" t="n"/>
      <c r="C461" s="293" t="n"/>
      <c r="D461" s="293" t="n"/>
      <c r="E461" s="293" t="n"/>
      <c r="F461" s="293" t="n"/>
      <c r="G461" s="294" t="n"/>
      <c r="H461" s="294" t="n"/>
      <c r="I461" s="293" t="n"/>
      <c r="J461" s="276" t="n"/>
      <c r="K461" s="276" t="n"/>
      <c r="L461" s="293" t="n"/>
      <c r="M461" s="294" t="n"/>
      <c r="N461" s="293" t="n"/>
      <c r="O461" s="276" t="n"/>
      <c r="P461" s="276" t="n"/>
      <c r="Q461" s="276" t="n"/>
      <c r="R461" s="277">
        <f>IF($H461="","",IF($H461&lt;TODAY(),"VENCIDO",IF($H461&lt;=TODAY()+15,"PROXIMO","FUTURO")))</f>
        <v/>
      </c>
      <c r="S461" s="278">
        <f>IF($H461="","",$H461-TODAY())</f>
        <v/>
      </c>
      <c r="T461" s="277">
        <f>IF(LISTADO!$A459="","",LISTADO!$A459)</f>
        <v/>
      </c>
      <c r="U461" s="276" t="n"/>
    </row>
    <row r="462">
      <c r="A462" s="291">
        <f>IF($B462="","",SUBTOTAL(103,$B$3:B462))</f>
        <v/>
      </c>
      <c r="B462" s="291" t="n"/>
      <c r="C462" s="291" t="n"/>
      <c r="D462" s="291" t="n"/>
      <c r="E462" s="291" t="n"/>
      <c r="F462" s="291" t="n"/>
      <c r="G462" s="292" t="n"/>
      <c r="H462" s="292" t="n"/>
      <c r="I462" s="291" t="n"/>
      <c r="J462" s="282" t="n"/>
      <c r="K462" s="282" t="n"/>
      <c r="L462" s="291" t="n"/>
      <c r="M462" s="292" t="n"/>
      <c r="N462" s="291" t="n"/>
      <c r="O462" s="282" t="n"/>
      <c r="P462" s="282" t="n"/>
      <c r="Q462" s="282" t="n"/>
      <c r="R462" s="284">
        <f>IF($H462="","",IF($H462&lt;TODAY(),"VENCIDO",IF($H462&lt;=TODAY()+15,"PROXIMO","FUTURO")))</f>
        <v/>
      </c>
      <c r="S462" s="285">
        <f>IF($H462="","",$H462-TODAY())</f>
        <v/>
      </c>
      <c r="T462" s="284">
        <f>IF(LISTADO!$A460="","",LISTADO!$A460)</f>
        <v/>
      </c>
      <c r="U462" s="282" t="n"/>
    </row>
    <row r="463">
      <c r="A463" s="293">
        <f>IF($B463="","",SUBTOTAL(103,$B$3:B463))</f>
        <v/>
      </c>
      <c r="B463" s="293" t="n"/>
      <c r="C463" s="293" t="n"/>
      <c r="D463" s="293" t="n"/>
      <c r="E463" s="293" t="n"/>
      <c r="F463" s="293" t="n"/>
      <c r="G463" s="294" t="n"/>
      <c r="H463" s="294" t="n"/>
      <c r="I463" s="293" t="n"/>
      <c r="J463" s="276" t="n"/>
      <c r="K463" s="276" t="n"/>
      <c r="L463" s="293" t="n"/>
      <c r="M463" s="294" t="n"/>
      <c r="N463" s="293" t="n"/>
      <c r="O463" s="276" t="n"/>
      <c r="P463" s="276" t="n"/>
      <c r="Q463" s="276" t="n"/>
      <c r="R463" s="277">
        <f>IF($H463="","",IF($H463&lt;TODAY(),"VENCIDO",IF($H463&lt;=TODAY()+15,"PROXIMO","FUTURO")))</f>
        <v/>
      </c>
      <c r="S463" s="278">
        <f>IF($H463="","",$H463-TODAY())</f>
        <v/>
      </c>
      <c r="T463" s="277">
        <f>IF(LISTADO!$A461="","",LISTADO!$A461)</f>
        <v/>
      </c>
      <c r="U463" s="276" t="n"/>
    </row>
    <row r="464">
      <c r="A464" s="291">
        <f>IF($B464="","",SUBTOTAL(103,$B$3:B464))</f>
        <v/>
      </c>
      <c r="B464" s="291" t="n"/>
      <c r="C464" s="291" t="n"/>
      <c r="D464" s="291" t="n"/>
      <c r="E464" s="291" t="n"/>
      <c r="F464" s="291" t="n"/>
      <c r="G464" s="292" t="n"/>
      <c r="H464" s="292" t="n"/>
      <c r="I464" s="291" t="n"/>
      <c r="J464" s="282" t="n"/>
      <c r="K464" s="282" t="n"/>
      <c r="L464" s="291" t="n"/>
      <c r="M464" s="292" t="n"/>
      <c r="N464" s="291" t="n"/>
      <c r="O464" s="282" t="n"/>
      <c r="P464" s="282" t="n"/>
      <c r="Q464" s="282" t="n"/>
      <c r="R464" s="284">
        <f>IF($H464="","",IF($H464&lt;TODAY(),"VENCIDO",IF($H464&lt;=TODAY()+15,"PROXIMO","FUTURO")))</f>
        <v/>
      </c>
      <c r="S464" s="285">
        <f>IF($H464="","",$H464-TODAY())</f>
        <v/>
      </c>
      <c r="T464" s="284">
        <f>IF(LISTADO!$A462="","",LISTADO!$A462)</f>
        <v/>
      </c>
      <c r="U464" s="282" t="n"/>
    </row>
    <row r="465">
      <c r="A465" s="293">
        <f>IF($B465="","",SUBTOTAL(103,$B$3:B465))</f>
        <v/>
      </c>
      <c r="B465" s="293" t="n"/>
      <c r="C465" s="293" t="n"/>
      <c r="D465" s="293" t="n"/>
      <c r="E465" s="293" t="n"/>
      <c r="F465" s="293" t="n"/>
      <c r="G465" s="294" t="n"/>
      <c r="H465" s="294" t="n"/>
      <c r="I465" s="293" t="n"/>
      <c r="J465" s="276" t="n"/>
      <c r="K465" s="276" t="n"/>
      <c r="L465" s="293" t="n"/>
      <c r="M465" s="294" t="n"/>
      <c r="N465" s="293" t="n"/>
      <c r="O465" s="276" t="n"/>
      <c r="P465" s="276" t="n"/>
      <c r="Q465" s="276" t="n"/>
      <c r="R465" s="277">
        <f>IF($H465="","",IF($H465&lt;TODAY(),"VENCIDO",IF($H465&lt;=TODAY()+15,"PROXIMO","FUTURO")))</f>
        <v/>
      </c>
      <c r="S465" s="278">
        <f>IF($H465="","",$H465-TODAY())</f>
        <v/>
      </c>
      <c r="T465" s="277">
        <f>IF(LISTADO!$A463="","",LISTADO!$A463)</f>
        <v/>
      </c>
      <c r="U465" s="276" t="n"/>
    </row>
    <row r="466">
      <c r="A466" s="291">
        <f>IF($B466="","",SUBTOTAL(103,$B$3:B466))</f>
        <v/>
      </c>
      <c r="B466" s="291" t="n"/>
      <c r="C466" s="291" t="n"/>
      <c r="D466" s="291" t="n"/>
      <c r="E466" s="291" t="n"/>
      <c r="F466" s="291" t="n"/>
      <c r="G466" s="292" t="n"/>
      <c r="H466" s="292" t="n"/>
      <c r="I466" s="291" t="n"/>
      <c r="J466" s="282" t="n"/>
      <c r="K466" s="282" t="n"/>
      <c r="L466" s="291" t="n"/>
      <c r="M466" s="292" t="n"/>
      <c r="N466" s="291" t="n"/>
      <c r="O466" s="282" t="n"/>
      <c r="P466" s="282" t="n"/>
      <c r="Q466" s="282" t="n"/>
      <c r="R466" s="284">
        <f>IF($H466="","",IF($H466&lt;TODAY(),"VENCIDO",IF($H466&lt;=TODAY()+15,"PROXIMO","FUTURO")))</f>
        <v/>
      </c>
      <c r="S466" s="285">
        <f>IF($H466="","",$H466-TODAY())</f>
        <v/>
      </c>
      <c r="T466" s="284">
        <f>IF(LISTADO!$A464="","",LISTADO!$A464)</f>
        <v/>
      </c>
      <c r="U466" s="282" t="n"/>
    </row>
    <row r="467">
      <c r="A467" s="293">
        <f>IF($B467="","",SUBTOTAL(103,$B$3:B467))</f>
        <v/>
      </c>
      <c r="B467" s="293" t="n"/>
      <c r="C467" s="293" t="n"/>
      <c r="D467" s="293" t="n"/>
      <c r="E467" s="293" t="n"/>
      <c r="F467" s="293" t="n"/>
      <c r="G467" s="294" t="n"/>
      <c r="H467" s="294" t="n"/>
      <c r="I467" s="293" t="n"/>
      <c r="J467" s="276" t="n"/>
      <c r="K467" s="276" t="n"/>
      <c r="L467" s="293" t="n"/>
      <c r="M467" s="294" t="n"/>
      <c r="N467" s="293" t="n"/>
      <c r="O467" s="276" t="n"/>
      <c r="P467" s="276" t="n"/>
      <c r="Q467" s="276" t="n"/>
      <c r="R467" s="277">
        <f>IF($H467="","",IF($H467&lt;TODAY(),"VENCIDO",IF($H467&lt;=TODAY()+15,"PROXIMO","FUTURO")))</f>
        <v/>
      </c>
      <c r="S467" s="278">
        <f>IF($H467="","",$H467-TODAY())</f>
        <v/>
      </c>
      <c r="T467" s="277">
        <f>IF(LISTADO!$A465="","",LISTADO!$A465)</f>
        <v/>
      </c>
      <c r="U467" s="276" t="n"/>
    </row>
    <row r="468">
      <c r="A468" s="291">
        <f>IF($B468="","",SUBTOTAL(103,$B$3:B468))</f>
        <v/>
      </c>
      <c r="B468" s="291" t="n"/>
      <c r="C468" s="291" t="n"/>
      <c r="D468" s="291" t="n"/>
      <c r="E468" s="291" t="n"/>
      <c r="F468" s="291" t="n"/>
      <c r="G468" s="292" t="n"/>
      <c r="H468" s="292" t="n"/>
      <c r="I468" s="291" t="n"/>
      <c r="J468" s="282" t="n"/>
      <c r="K468" s="282" t="n"/>
      <c r="L468" s="291" t="n"/>
      <c r="M468" s="292" t="n"/>
      <c r="N468" s="291" t="n"/>
      <c r="O468" s="282" t="n"/>
      <c r="P468" s="282" t="n"/>
      <c r="Q468" s="282" t="n"/>
      <c r="R468" s="284">
        <f>IF($H468="","",IF($H468&lt;TODAY(),"VENCIDO",IF($H468&lt;=TODAY()+15,"PROXIMO","FUTURO")))</f>
        <v/>
      </c>
      <c r="S468" s="285">
        <f>IF($H468="","",$H468-TODAY())</f>
        <v/>
      </c>
      <c r="T468" s="284">
        <f>IF(LISTADO!$A466="","",LISTADO!$A466)</f>
        <v/>
      </c>
      <c r="U468" s="282" t="n"/>
    </row>
    <row r="469">
      <c r="A469" s="293">
        <f>IF($B469="","",SUBTOTAL(103,$B$3:B469))</f>
        <v/>
      </c>
      <c r="B469" s="293" t="n"/>
      <c r="C469" s="293" t="n"/>
      <c r="D469" s="293" t="n"/>
      <c r="E469" s="293" t="n"/>
      <c r="F469" s="293" t="n"/>
      <c r="G469" s="294" t="n"/>
      <c r="H469" s="294" t="n"/>
      <c r="I469" s="293" t="n"/>
      <c r="J469" s="276" t="n"/>
      <c r="K469" s="276" t="n"/>
      <c r="L469" s="293" t="n"/>
      <c r="M469" s="294" t="n"/>
      <c r="N469" s="293" t="n"/>
      <c r="O469" s="276" t="n"/>
      <c r="P469" s="276" t="n"/>
      <c r="Q469" s="276" t="n"/>
      <c r="R469" s="277">
        <f>IF($H469="","",IF($H469&lt;TODAY(),"VENCIDO",IF($H469&lt;=TODAY()+15,"PROXIMO","FUTURO")))</f>
        <v/>
      </c>
      <c r="S469" s="278">
        <f>IF($H469="","",$H469-TODAY())</f>
        <v/>
      </c>
      <c r="T469" s="277">
        <f>IF(LISTADO!$A467="","",LISTADO!$A467)</f>
        <v/>
      </c>
      <c r="U469" s="276" t="n"/>
    </row>
    <row r="470">
      <c r="A470" s="291">
        <f>IF($B470="","",SUBTOTAL(103,$B$3:B470))</f>
        <v/>
      </c>
      <c r="B470" s="291" t="n"/>
      <c r="C470" s="291" t="n"/>
      <c r="D470" s="291" t="n"/>
      <c r="E470" s="291" t="n"/>
      <c r="F470" s="291" t="n"/>
      <c r="G470" s="292" t="n"/>
      <c r="H470" s="292" t="n"/>
      <c r="I470" s="291" t="n"/>
      <c r="J470" s="282" t="n"/>
      <c r="K470" s="282" t="n"/>
      <c r="L470" s="291" t="n"/>
      <c r="M470" s="292" t="n"/>
      <c r="N470" s="291" t="n"/>
      <c r="O470" s="282" t="n"/>
      <c r="P470" s="282" t="n"/>
      <c r="Q470" s="282" t="n"/>
      <c r="R470" s="284">
        <f>IF($H470="","",IF($H470&lt;TODAY(),"VENCIDO",IF($H470&lt;=TODAY()+15,"PROXIMO","FUTURO")))</f>
        <v/>
      </c>
      <c r="S470" s="285">
        <f>IF($H470="","",$H470-TODAY())</f>
        <v/>
      </c>
      <c r="T470" s="284">
        <f>IF(LISTADO!$A468="","",LISTADO!$A468)</f>
        <v/>
      </c>
      <c r="U470" s="282" t="n"/>
    </row>
    <row r="471">
      <c r="A471" s="293">
        <f>IF($B471="","",SUBTOTAL(103,$B$3:B471))</f>
        <v/>
      </c>
      <c r="B471" s="293" t="n"/>
      <c r="C471" s="293" t="n"/>
      <c r="D471" s="293" t="n"/>
      <c r="E471" s="293" t="n"/>
      <c r="F471" s="293" t="n"/>
      <c r="G471" s="294" t="n"/>
      <c r="H471" s="294" t="n"/>
      <c r="I471" s="293" t="n"/>
      <c r="J471" s="276" t="n"/>
      <c r="K471" s="276" t="n"/>
      <c r="L471" s="293" t="n"/>
      <c r="M471" s="294" t="n"/>
      <c r="N471" s="293" t="n"/>
      <c r="O471" s="276" t="n"/>
      <c r="P471" s="276" t="n"/>
      <c r="Q471" s="276" t="n"/>
      <c r="R471" s="277">
        <f>IF($H471="","",IF($H471&lt;TODAY(),"VENCIDO",IF($H471&lt;=TODAY()+15,"PROXIMO","FUTURO")))</f>
        <v/>
      </c>
      <c r="S471" s="278">
        <f>IF($H471="","",$H471-TODAY())</f>
        <v/>
      </c>
      <c r="T471" s="277">
        <f>IF(LISTADO!$A469="","",LISTADO!$A469)</f>
        <v/>
      </c>
      <c r="U471" s="276" t="n"/>
    </row>
    <row r="472">
      <c r="A472" s="291">
        <f>IF($B472="","",SUBTOTAL(103,$B$3:B472))</f>
        <v/>
      </c>
      <c r="B472" s="291" t="n"/>
      <c r="C472" s="291" t="n"/>
      <c r="D472" s="291" t="n"/>
      <c r="E472" s="291" t="n"/>
      <c r="F472" s="291" t="n"/>
      <c r="G472" s="292" t="n"/>
      <c r="H472" s="292" t="n"/>
      <c r="I472" s="291" t="n"/>
      <c r="J472" s="282" t="n"/>
      <c r="K472" s="282" t="n"/>
      <c r="L472" s="291" t="n"/>
      <c r="M472" s="292" t="n"/>
      <c r="N472" s="291" t="n"/>
      <c r="O472" s="282" t="n"/>
      <c r="P472" s="282" t="n"/>
      <c r="Q472" s="282" t="n"/>
      <c r="R472" s="284">
        <f>IF($H472="","",IF($H472&lt;TODAY(),"VENCIDO",IF($H472&lt;=TODAY()+15,"PROXIMO","FUTURO")))</f>
        <v/>
      </c>
      <c r="S472" s="285">
        <f>IF($H472="","",$H472-TODAY())</f>
        <v/>
      </c>
      <c r="T472" s="284">
        <f>IF(LISTADO!$A470="","",LISTADO!$A470)</f>
        <v/>
      </c>
      <c r="U472" s="282" t="n"/>
    </row>
    <row r="473">
      <c r="A473" s="293">
        <f>IF($B473="","",SUBTOTAL(103,$B$3:B473))</f>
        <v/>
      </c>
      <c r="B473" s="293" t="n"/>
      <c r="C473" s="293" t="n"/>
      <c r="D473" s="293" t="n"/>
      <c r="E473" s="293" t="n"/>
      <c r="F473" s="293" t="n"/>
      <c r="G473" s="294" t="n"/>
      <c r="H473" s="294" t="n"/>
      <c r="I473" s="293" t="n"/>
      <c r="J473" s="276" t="n"/>
      <c r="K473" s="276" t="n"/>
      <c r="L473" s="293" t="n"/>
      <c r="M473" s="294" t="n"/>
      <c r="N473" s="293" t="n"/>
      <c r="O473" s="276" t="n"/>
      <c r="P473" s="276" t="n"/>
      <c r="Q473" s="276" t="n"/>
      <c r="R473" s="277">
        <f>IF($H473="","",IF($H473&lt;TODAY(),"VENCIDO",IF($H473&lt;=TODAY()+15,"PROXIMO","FUTURO")))</f>
        <v/>
      </c>
      <c r="S473" s="278">
        <f>IF($H473="","",$H473-TODAY())</f>
        <v/>
      </c>
      <c r="T473" s="277">
        <f>IF(LISTADO!$A471="","",LISTADO!$A471)</f>
        <v/>
      </c>
      <c r="U473" s="276" t="n"/>
    </row>
    <row r="474">
      <c r="A474" s="291">
        <f>IF($B474="","",SUBTOTAL(103,$B$3:B474))</f>
        <v/>
      </c>
      <c r="B474" s="291" t="n"/>
      <c r="C474" s="291" t="n"/>
      <c r="D474" s="291" t="n"/>
      <c r="E474" s="291" t="n"/>
      <c r="F474" s="291" t="n"/>
      <c r="G474" s="292" t="n"/>
      <c r="H474" s="292" t="n"/>
      <c r="I474" s="291" t="n"/>
      <c r="J474" s="282" t="n"/>
      <c r="K474" s="282" t="n"/>
      <c r="L474" s="291" t="n"/>
      <c r="M474" s="292" t="n"/>
      <c r="N474" s="291" t="n"/>
      <c r="O474" s="282" t="n"/>
      <c r="P474" s="282" t="n"/>
      <c r="Q474" s="282" t="n"/>
      <c r="R474" s="284">
        <f>IF($H474="","",IF($H474&lt;TODAY(),"VENCIDO",IF($H474&lt;=TODAY()+15,"PROXIMO","FUTURO")))</f>
        <v/>
      </c>
      <c r="S474" s="285">
        <f>IF($H474="","",$H474-TODAY())</f>
        <v/>
      </c>
      <c r="T474" s="284">
        <f>IF(LISTADO!$A472="","",LISTADO!$A472)</f>
        <v/>
      </c>
      <c r="U474" s="282" t="n"/>
    </row>
    <row r="475">
      <c r="A475" s="293">
        <f>IF($B475="","",SUBTOTAL(103,$B$3:B475))</f>
        <v/>
      </c>
      <c r="B475" s="293" t="n"/>
      <c r="C475" s="293" t="n"/>
      <c r="D475" s="293" t="n"/>
      <c r="E475" s="293" t="n"/>
      <c r="F475" s="293" t="n"/>
      <c r="G475" s="294" t="n"/>
      <c r="H475" s="294" t="n"/>
      <c r="I475" s="293" t="n"/>
      <c r="J475" s="276" t="n"/>
      <c r="K475" s="276" t="n"/>
      <c r="L475" s="293" t="n"/>
      <c r="M475" s="294" t="n"/>
      <c r="N475" s="293" t="n"/>
      <c r="O475" s="276" t="n"/>
      <c r="P475" s="276" t="n"/>
      <c r="Q475" s="276" t="n"/>
      <c r="R475" s="277">
        <f>IF($H475="","",IF($H475&lt;TODAY(),"VENCIDO",IF($H475&lt;=TODAY()+15,"PROXIMO","FUTURO")))</f>
        <v/>
      </c>
      <c r="S475" s="278">
        <f>IF($H475="","",$H475-TODAY())</f>
        <v/>
      </c>
      <c r="T475" s="277">
        <f>IF(LISTADO!$A473="","",LISTADO!$A473)</f>
        <v/>
      </c>
      <c r="U475" s="276" t="n"/>
    </row>
    <row r="476">
      <c r="A476" s="291">
        <f>IF($B476="","",SUBTOTAL(103,$B$3:B476))</f>
        <v/>
      </c>
      <c r="B476" s="291" t="n"/>
      <c r="C476" s="291" t="n"/>
      <c r="D476" s="291" t="n"/>
      <c r="E476" s="291" t="n"/>
      <c r="F476" s="291" t="n"/>
      <c r="G476" s="292" t="n"/>
      <c r="H476" s="292" t="n"/>
      <c r="I476" s="291" t="n"/>
      <c r="J476" s="282" t="n"/>
      <c r="K476" s="282" t="n"/>
      <c r="L476" s="291" t="n"/>
      <c r="M476" s="292" t="n"/>
      <c r="N476" s="291" t="n"/>
      <c r="O476" s="282" t="n"/>
      <c r="P476" s="282" t="n"/>
      <c r="Q476" s="282" t="n"/>
      <c r="R476" s="284">
        <f>IF($H476="","",IF($H476&lt;TODAY(),"VENCIDO",IF($H476&lt;=TODAY()+15,"PROXIMO","FUTURO")))</f>
        <v/>
      </c>
      <c r="S476" s="285">
        <f>IF($H476="","",$H476-TODAY())</f>
        <v/>
      </c>
      <c r="T476" s="284">
        <f>IF(LISTADO!$A474="","",LISTADO!$A474)</f>
        <v/>
      </c>
      <c r="U476" s="282" t="n"/>
    </row>
    <row r="477">
      <c r="A477" s="293">
        <f>IF($B477="","",SUBTOTAL(103,$B$3:B477))</f>
        <v/>
      </c>
      <c r="B477" s="293" t="n"/>
      <c r="C477" s="293" t="n"/>
      <c r="D477" s="293" t="n"/>
      <c r="E477" s="293" t="n"/>
      <c r="F477" s="293" t="n"/>
      <c r="G477" s="294" t="n"/>
      <c r="H477" s="294" t="n"/>
      <c r="I477" s="293" t="n"/>
      <c r="J477" s="276" t="n"/>
      <c r="K477" s="276" t="n"/>
      <c r="L477" s="293" t="n"/>
      <c r="M477" s="294" t="n"/>
      <c r="N477" s="293" t="n"/>
      <c r="O477" s="276" t="n"/>
      <c r="P477" s="276" t="n"/>
      <c r="Q477" s="276" t="n"/>
      <c r="R477" s="277">
        <f>IF($H477="","",IF($H477&lt;TODAY(),"VENCIDO",IF($H477&lt;=TODAY()+15,"PROXIMO","FUTURO")))</f>
        <v/>
      </c>
      <c r="S477" s="278">
        <f>IF($H477="","",$H477-TODAY())</f>
        <v/>
      </c>
      <c r="T477" s="277">
        <f>IF(LISTADO!$A475="","",LISTADO!$A475)</f>
        <v/>
      </c>
      <c r="U477" s="276" t="n"/>
    </row>
    <row r="478">
      <c r="A478" s="291">
        <f>IF($B478="","",SUBTOTAL(103,$B$3:B478))</f>
        <v/>
      </c>
      <c r="B478" s="291" t="n"/>
      <c r="C478" s="291" t="n"/>
      <c r="D478" s="291" t="n"/>
      <c r="E478" s="291" t="n"/>
      <c r="F478" s="291" t="n"/>
      <c r="G478" s="292" t="n"/>
      <c r="H478" s="292" t="n"/>
      <c r="I478" s="291" t="n"/>
      <c r="J478" s="282" t="n"/>
      <c r="K478" s="282" t="n"/>
      <c r="L478" s="291" t="n"/>
      <c r="M478" s="292" t="n"/>
      <c r="N478" s="291" t="n"/>
      <c r="O478" s="282" t="n"/>
      <c r="P478" s="282" t="n"/>
      <c r="Q478" s="282" t="n"/>
      <c r="R478" s="284">
        <f>IF($H478="","",IF($H478&lt;TODAY(),"VENCIDO",IF($H478&lt;=TODAY()+15,"PROXIMO","FUTURO")))</f>
        <v/>
      </c>
      <c r="S478" s="285">
        <f>IF($H478="","",$H478-TODAY())</f>
        <v/>
      </c>
      <c r="T478" s="284">
        <f>IF(LISTADO!$A476="","",LISTADO!$A476)</f>
        <v/>
      </c>
      <c r="U478" s="282" t="n"/>
    </row>
    <row r="479">
      <c r="A479" s="293">
        <f>IF($B479="","",SUBTOTAL(103,$B$3:B479))</f>
        <v/>
      </c>
      <c r="B479" s="293" t="n"/>
      <c r="C479" s="293" t="n"/>
      <c r="D479" s="293" t="n"/>
      <c r="E479" s="293" t="n"/>
      <c r="F479" s="293" t="n"/>
      <c r="G479" s="294" t="n"/>
      <c r="H479" s="294" t="n"/>
      <c r="I479" s="293" t="n"/>
      <c r="J479" s="276" t="n"/>
      <c r="K479" s="276" t="n"/>
      <c r="L479" s="293" t="n"/>
      <c r="M479" s="294" t="n"/>
      <c r="N479" s="293" t="n"/>
      <c r="O479" s="276" t="n"/>
      <c r="P479" s="276" t="n"/>
      <c r="Q479" s="276" t="n"/>
      <c r="R479" s="277">
        <f>IF($H479="","",IF($H479&lt;TODAY(),"VENCIDO",IF($H479&lt;=TODAY()+15,"PROXIMO","FUTURO")))</f>
        <v/>
      </c>
      <c r="S479" s="278">
        <f>IF($H479="","",$H479-TODAY())</f>
        <v/>
      </c>
      <c r="T479" s="277">
        <f>IF(LISTADO!$A477="","",LISTADO!$A477)</f>
        <v/>
      </c>
      <c r="U479" s="276" t="n"/>
    </row>
    <row r="480">
      <c r="A480" s="291">
        <f>IF($B480="","",SUBTOTAL(103,$B$3:B480))</f>
        <v/>
      </c>
      <c r="B480" s="291" t="n"/>
      <c r="C480" s="291" t="n"/>
      <c r="D480" s="291" t="n"/>
      <c r="E480" s="291" t="n"/>
      <c r="F480" s="291" t="n"/>
      <c r="G480" s="292" t="n"/>
      <c r="H480" s="292" t="n"/>
      <c r="I480" s="291" t="n"/>
      <c r="J480" s="282" t="n"/>
      <c r="K480" s="282" t="n"/>
      <c r="L480" s="291" t="n"/>
      <c r="M480" s="292" t="n"/>
      <c r="N480" s="291" t="n"/>
      <c r="O480" s="282" t="n"/>
      <c r="P480" s="282" t="n"/>
      <c r="Q480" s="282" t="n"/>
      <c r="R480" s="284">
        <f>IF($H480="","",IF($H480&lt;TODAY(),"VENCIDO",IF($H480&lt;=TODAY()+15,"PROXIMO","FUTURO")))</f>
        <v/>
      </c>
      <c r="S480" s="285">
        <f>IF($H480="","",$H480-TODAY())</f>
        <v/>
      </c>
      <c r="T480" s="284">
        <f>IF(LISTADO!$A478="","",LISTADO!$A478)</f>
        <v/>
      </c>
      <c r="U480" s="282" t="n"/>
    </row>
    <row r="481">
      <c r="A481" s="293">
        <f>IF($B481="","",SUBTOTAL(103,$B$3:B481))</f>
        <v/>
      </c>
      <c r="B481" s="293" t="n"/>
      <c r="C481" s="293" t="n"/>
      <c r="D481" s="293" t="n"/>
      <c r="E481" s="293" t="n"/>
      <c r="F481" s="293" t="n"/>
      <c r="G481" s="294" t="n"/>
      <c r="H481" s="294" t="n"/>
      <c r="I481" s="293" t="n"/>
      <c r="J481" s="276" t="n"/>
      <c r="K481" s="276" t="n"/>
      <c r="L481" s="293" t="n"/>
      <c r="M481" s="294" t="n"/>
      <c r="N481" s="293" t="n"/>
      <c r="O481" s="276" t="n"/>
      <c r="P481" s="276" t="n"/>
      <c r="Q481" s="276" t="n"/>
      <c r="R481" s="277">
        <f>IF($H481="","",IF($H481&lt;TODAY(),"VENCIDO",IF($H481&lt;=TODAY()+15,"PROXIMO","FUTURO")))</f>
        <v/>
      </c>
      <c r="S481" s="278">
        <f>IF($H481="","",$H481-TODAY())</f>
        <v/>
      </c>
      <c r="T481" s="277">
        <f>IF(LISTADO!$A479="","",LISTADO!$A479)</f>
        <v/>
      </c>
      <c r="U481" s="276" t="n"/>
    </row>
    <row r="482">
      <c r="A482" s="291">
        <f>IF($B482="","",SUBTOTAL(103,$B$3:B482))</f>
        <v/>
      </c>
      <c r="B482" s="291" t="n"/>
      <c r="C482" s="291" t="n"/>
      <c r="D482" s="291" t="n"/>
      <c r="E482" s="291" t="n"/>
      <c r="F482" s="291" t="n"/>
      <c r="G482" s="292" t="n"/>
      <c r="H482" s="292" t="n"/>
      <c r="I482" s="291" t="n"/>
      <c r="J482" s="282" t="n"/>
      <c r="K482" s="282" t="n"/>
      <c r="L482" s="291" t="n"/>
      <c r="M482" s="292" t="n"/>
      <c r="N482" s="291" t="n"/>
      <c r="O482" s="282" t="n"/>
      <c r="P482" s="282" t="n"/>
      <c r="Q482" s="282" t="n"/>
      <c r="R482" s="284">
        <f>IF($H482="","",IF($H482&lt;TODAY(),"VENCIDO",IF($H482&lt;=TODAY()+15,"PROXIMO","FUTURO")))</f>
        <v/>
      </c>
      <c r="S482" s="285">
        <f>IF($H482="","",$H482-TODAY())</f>
        <v/>
      </c>
      <c r="T482" s="284">
        <f>IF(LISTADO!$A480="","",LISTADO!$A480)</f>
        <v/>
      </c>
      <c r="U482" s="282" t="n"/>
    </row>
    <row r="483">
      <c r="A483" s="293">
        <f>IF($B483="","",SUBTOTAL(103,$B$3:B483))</f>
        <v/>
      </c>
      <c r="B483" s="293" t="n"/>
      <c r="C483" s="293" t="n"/>
      <c r="D483" s="293" t="n"/>
      <c r="E483" s="293" t="n"/>
      <c r="F483" s="293" t="n"/>
      <c r="G483" s="294" t="n"/>
      <c r="H483" s="294" t="n"/>
      <c r="I483" s="293" t="n"/>
      <c r="J483" s="276" t="n"/>
      <c r="K483" s="276" t="n"/>
      <c r="L483" s="293" t="n"/>
      <c r="M483" s="294" t="n"/>
      <c r="N483" s="293" t="n"/>
      <c r="O483" s="276" t="n"/>
      <c r="P483" s="276" t="n"/>
      <c r="Q483" s="276" t="n"/>
      <c r="R483" s="277">
        <f>IF($H483="","",IF($H483&lt;TODAY(),"VENCIDO",IF($H483&lt;=TODAY()+15,"PROXIMO","FUTURO")))</f>
        <v/>
      </c>
      <c r="S483" s="278">
        <f>IF($H483="","",$H483-TODAY())</f>
        <v/>
      </c>
      <c r="T483" s="277">
        <f>IF(LISTADO!$A481="","",LISTADO!$A481)</f>
        <v/>
      </c>
      <c r="U483" s="276" t="n"/>
    </row>
    <row r="484">
      <c r="A484" s="291">
        <f>IF($B484="","",SUBTOTAL(103,$B$3:B484))</f>
        <v/>
      </c>
      <c r="B484" s="291" t="n"/>
      <c r="C484" s="291" t="n"/>
      <c r="D484" s="291" t="n"/>
      <c r="E484" s="291" t="n"/>
      <c r="F484" s="291" t="n"/>
      <c r="G484" s="292" t="n"/>
      <c r="H484" s="292" t="n"/>
      <c r="I484" s="291" t="n"/>
      <c r="J484" s="282" t="n"/>
      <c r="K484" s="282" t="n"/>
      <c r="L484" s="291" t="n"/>
      <c r="M484" s="292" t="n"/>
      <c r="N484" s="291" t="n"/>
      <c r="O484" s="282" t="n"/>
      <c r="P484" s="282" t="n"/>
      <c r="Q484" s="282" t="n"/>
      <c r="R484" s="284">
        <f>IF($H484="","",IF($H484&lt;TODAY(),"VENCIDO",IF($H484&lt;=TODAY()+15,"PROXIMO","FUTURO")))</f>
        <v/>
      </c>
      <c r="S484" s="285">
        <f>IF($H484="","",$H484-TODAY())</f>
        <v/>
      </c>
      <c r="T484" s="284">
        <f>IF(LISTADO!$A482="","",LISTADO!$A482)</f>
        <v/>
      </c>
      <c r="U484" s="282" t="n"/>
    </row>
    <row r="485">
      <c r="A485" s="293">
        <f>IF($B485="","",SUBTOTAL(103,$B$3:B485))</f>
        <v/>
      </c>
      <c r="B485" s="293" t="n"/>
      <c r="C485" s="293" t="n"/>
      <c r="D485" s="293" t="n"/>
      <c r="E485" s="293" t="n"/>
      <c r="F485" s="293" t="n"/>
      <c r="G485" s="294" t="n"/>
      <c r="H485" s="294" t="n"/>
      <c r="I485" s="293" t="n"/>
      <c r="J485" s="276" t="n"/>
      <c r="K485" s="276" t="n"/>
      <c r="L485" s="293" t="n"/>
      <c r="M485" s="294" t="n"/>
      <c r="N485" s="293" t="n"/>
      <c r="O485" s="276" t="n"/>
      <c r="P485" s="276" t="n"/>
      <c r="Q485" s="276" t="n"/>
      <c r="R485" s="277">
        <f>IF($H485="","",IF($H485&lt;TODAY(),"VENCIDO",IF($H485&lt;=TODAY()+15,"PROXIMO","FUTURO")))</f>
        <v/>
      </c>
      <c r="S485" s="278">
        <f>IF($H485="","",$H485-TODAY())</f>
        <v/>
      </c>
      <c r="T485" s="277">
        <f>IF(LISTADO!$A483="","",LISTADO!$A483)</f>
        <v/>
      </c>
      <c r="U485" s="276" t="n"/>
    </row>
    <row r="486">
      <c r="A486" s="291">
        <f>IF($B486="","",SUBTOTAL(103,$B$3:B486))</f>
        <v/>
      </c>
      <c r="B486" s="291" t="n"/>
      <c r="C486" s="291" t="n"/>
      <c r="D486" s="291" t="n"/>
      <c r="E486" s="291" t="n"/>
      <c r="F486" s="291" t="n"/>
      <c r="G486" s="292" t="n"/>
      <c r="H486" s="292" t="n"/>
      <c r="I486" s="291" t="n"/>
      <c r="J486" s="282" t="n"/>
      <c r="K486" s="282" t="n"/>
      <c r="L486" s="291" t="n"/>
      <c r="M486" s="292" t="n"/>
      <c r="N486" s="291" t="n"/>
      <c r="O486" s="282" t="n"/>
      <c r="P486" s="282" t="n"/>
      <c r="Q486" s="282" t="n"/>
      <c r="R486" s="284">
        <f>IF($H486="","",IF($H486&lt;TODAY(),"VENCIDO",IF($H486&lt;=TODAY()+15,"PROXIMO","FUTURO")))</f>
        <v/>
      </c>
      <c r="S486" s="285">
        <f>IF($H486="","",$H486-TODAY())</f>
        <v/>
      </c>
      <c r="T486" s="284">
        <f>IF(LISTADO!$A484="","",LISTADO!$A484)</f>
        <v/>
      </c>
      <c r="U486" s="282" t="n"/>
    </row>
    <row r="487">
      <c r="A487" s="293">
        <f>IF($B487="","",SUBTOTAL(103,$B$3:B487))</f>
        <v/>
      </c>
      <c r="B487" s="293" t="n"/>
      <c r="C487" s="293" t="n"/>
      <c r="D487" s="293" t="n"/>
      <c r="E487" s="293" t="n"/>
      <c r="F487" s="293" t="n"/>
      <c r="G487" s="294" t="n"/>
      <c r="H487" s="294" t="n"/>
      <c r="I487" s="293" t="n"/>
      <c r="J487" s="276" t="n"/>
      <c r="K487" s="276" t="n"/>
      <c r="L487" s="293" t="n"/>
      <c r="M487" s="294" t="n"/>
      <c r="N487" s="293" t="n"/>
      <c r="O487" s="276" t="n"/>
      <c r="P487" s="276" t="n"/>
      <c r="Q487" s="276" t="n"/>
      <c r="R487" s="277">
        <f>IF($H487="","",IF($H487&lt;TODAY(),"VENCIDO",IF($H487&lt;=TODAY()+15,"PROXIMO","FUTURO")))</f>
        <v/>
      </c>
      <c r="S487" s="278">
        <f>IF($H487="","",$H487-TODAY())</f>
        <v/>
      </c>
      <c r="T487" s="277">
        <f>IF(LISTADO!$A485="","",LISTADO!$A485)</f>
        <v/>
      </c>
      <c r="U487" s="276" t="n"/>
    </row>
    <row r="488">
      <c r="A488" s="291">
        <f>IF($B488="","",SUBTOTAL(103,$B$3:B488))</f>
        <v/>
      </c>
      <c r="B488" s="291" t="n"/>
      <c r="C488" s="291" t="n"/>
      <c r="D488" s="291" t="n"/>
      <c r="E488" s="291" t="n"/>
      <c r="F488" s="291" t="n"/>
      <c r="G488" s="292" t="n"/>
      <c r="H488" s="292" t="n"/>
      <c r="I488" s="291" t="n"/>
      <c r="J488" s="282" t="n"/>
      <c r="K488" s="282" t="n"/>
      <c r="L488" s="291" t="n"/>
      <c r="M488" s="292" t="n"/>
      <c r="N488" s="291" t="n"/>
      <c r="O488" s="282" t="n"/>
      <c r="P488" s="282" t="n"/>
      <c r="Q488" s="282" t="n"/>
      <c r="R488" s="284">
        <f>IF($H488="","",IF($H488&lt;TODAY(),"VENCIDO",IF($H488&lt;=TODAY()+15,"PROXIMO","FUTURO")))</f>
        <v/>
      </c>
      <c r="S488" s="285">
        <f>IF($H488="","",$H488-TODAY())</f>
        <v/>
      </c>
      <c r="T488" s="284">
        <f>IF(LISTADO!$A486="","",LISTADO!$A486)</f>
        <v/>
      </c>
      <c r="U488" s="282" t="n"/>
    </row>
    <row r="489">
      <c r="A489" s="293">
        <f>IF($B489="","",SUBTOTAL(103,$B$3:B489))</f>
        <v/>
      </c>
      <c r="B489" s="293" t="n"/>
      <c r="C489" s="293" t="n"/>
      <c r="D489" s="293" t="n"/>
      <c r="E489" s="293" t="n"/>
      <c r="F489" s="293" t="n"/>
      <c r="G489" s="294" t="n"/>
      <c r="H489" s="294" t="n"/>
      <c r="I489" s="293" t="n"/>
      <c r="J489" s="276" t="n"/>
      <c r="K489" s="276" t="n"/>
      <c r="L489" s="293" t="n"/>
      <c r="M489" s="294" t="n"/>
      <c r="N489" s="293" t="n"/>
      <c r="O489" s="276" t="n"/>
      <c r="P489" s="276" t="n"/>
      <c r="Q489" s="276" t="n"/>
      <c r="R489" s="277">
        <f>IF($H489="","",IF($H489&lt;TODAY(),"VENCIDO",IF($H489&lt;=TODAY()+15,"PROXIMO","FUTURO")))</f>
        <v/>
      </c>
      <c r="S489" s="278">
        <f>IF($H489="","",$H489-TODAY())</f>
        <v/>
      </c>
      <c r="T489" s="277">
        <f>IF(LISTADO!$A487="","",LISTADO!$A487)</f>
        <v/>
      </c>
      <c r="U489" s="276" t="n"/>
    </row>
    <row r="490">
      <c r="A490" s="291">
        <f>IF($B490="","",SUBTOTAL(103,$B$3:B490))</f>
        <v/>
      </c>
      <c r="B490" s="291" t="n"/>
      <c r="C490" s="291" t="n"/>
      <c r="D490" s="291" t="n"/>
      <c r="E490" s="291" t="n"/>
      <c r="F490" s="291" t="n"/>
      <c r="G490" s="292" t="n"/>
      <c r="H490" s="292" t="n"/>
      <c r="I490" s="291" t="n"/>
      <c r="J490" s="282" t="n"/>
      <c r="K490" s="282" t="n"/>
      <c r="L490" s="291" t="n"/>
      <c r="M490" s="292" t="n"/>
      <c r="N490" s="291" t="n"/>
      <c r="O490" s="282" t="n"/>
      <c r="P490" s="282" t="n"/>
      <c r="Q490" s="282" t="n"/>
      <c r="R490" s="284">
        <f>IF($H490="","",IF($H490&lt;TODAY(),"VENCIDO",IF($H490&lt;=TODAY()+15,"PROXIMO","FUTURO")))</f>
        <v/>
      </c>
      <c r="S490" s="285">
        <f>IF($H490="","",$H490-TODAY())</f>
        <v/>
      </c>
      <c r="T490" s="284">
        <f>IF(LISTADO!$A488="","",LISTADO!$A488)</f>
        <v/>
      </c>
      <c r="U490" s="282" t="n"/>
    </row>
    <row r="491">
      <c r="A491" s="293">
        <f>IF($B491="","",SUBTOTAL(103,$B$3:B491))</f>
        <v/>
      </c>
      <c r="B491" s="293" t="n"/>
      <c r="C491" s="293" t="n"/>
      <c r="D491" s="293" t="n"/>
      <c r="E491" s="293" t="n"/>
      <c r="F491" s="293" t="n"/>
      <c r="G491" s="294" t="n"/>
      <c r="H491" s="294" t="n"/>
      <c r="I491" s="293" t="n"/>
      <c r="J491" s="276" t="n"/>
      <c r="K491" s="276" t="n"/>
      <c r="L491" s="293" t="n"/>
      <c r="M491" s="294" t="n"/>
      <c r="N491" s="293" t="n"/>
      <c r="O491" s="276" t="n"/>
      <c r="P491" s="276" t="n"/>
      <c r="Q491" s="276" t="n"/>
      <c r="R491" s="277">
        <f>IF($H491="","",IF($H491&lt;TODAY(),"VENCIDO",IF($H491&lt;=TODAY()+15,"PROXIMO","FUTURO")))</f>
        <v/>
      </c>
      <c r="S491" s="278">
        <f>IF($H491="","",$H491-TODAY())</f>
        <v/>
      </c>
      <c r="T491" s="277">
        <f>IF(LISTADO!$A489="","",LISTADO!$A489)</f>
        <v/>
      </c>
      <c r="U491" s="276" t="n"/>
    </row>
    <row r="492">
      <c r="A492" s="291">
        <f>IF($B492="","",SUBTOTAL(103,$B$3:B492))</f>
        <v/>
      </c>
      <c r="B492" s="291" t="n"/>
      <c r="C492" s="291" t="n"/>
      <c r="D492" s="291" t="n"/>
      <c r="E492" s="291" t="n"/>
      <c r="F492" s="291" t="n"/>
      <c r="G492" s="292" t="n"/>
      <c r="H492" s="292" t="n"/>
      <c r="I492" s="291" t="n"/>
      <c r="J492" s="282" t="n"/>
      <c r="K492" s="282" t="n"/>
      <c r="L492" s="291" t="n"/>
      <c r="M492" s="292" t="n"/>
      <c r="N492" s="291" t="n"/>
      <c r="O492" s="282" t="n"/>
      <c r="P492" s="282" t="n"/>
      <c r="Q492" s="282" t="n"/>
      <c r="R492" s="284">
        <f>IF($H492="","",IF($H492&lt;TODAY(),"VENCIDO",IF($H492&lt;=TODAY()+15,"PROXIMO","FUTURO")))</f>
        <v/>
      </c>
      <c r="S492" s="285">
        <f>IF($H492="","",$H492-TODAY())</f>
        <v/>
      </c>
      <c r="T492" s="284">
        <f>IF(LISTADO!$A490="","",LISTADO!$A490)</f>
        <v/>
      </c>
      <c r="U492" s="282" t="n"/>
    </row>
    <row r="493">
      <c r="A493" s="293">
        <f>IF($B493="","",SUBTOTAL(103,$B$3:B493))</f>
        <v/>
      </c>
      <c r="B493" s="293" t="n"/>
      <c r="C493" s="293" t="n"/>
      <c r="D493" s="293" t="n"/>
      <c r="E493" s="293" t="n"/>
      <c r="F493" s="293" t="n"/>
      <c r="G493" s="294" t="n"/>
      <c r="H493" s="294" t="n"/>
      <c r="I493" s="293" t="n"/>
      <c r="J493" s="276" t="n"/>
      <c r="K493" s="276" t="n"/>
      <c r="L493" s="293" t="n"/>
      <c r="M493" s="294" t="n"/>
      <c r="N493" s="293" t="n"/>
      <c r="O493" s="276" t="n"/>
      <c r="P493" s="276" t="n"/>
      <c r="Q493" s="276" t="n"/>
      <c r="R493" s="277">
        <f>IF($H493="","",IF($H493&lt;TODAY(),"VENCIDO",IF($H493&lt;=TODAY()+15,"PROXIMO","FUTURO")))</f>
        <v/>
      </c>
      <c r="S493" s="278">
        <f>IF($H493="","",$H493-TODAY())</f>
        <v/>
      </c>
      <c r="T493" s="277">
        <f>IF(LISTADO!$A491="","",LISTADO!$A491)</f>
        <v/>
      </c>
      <c r="U493" s="276" t="n"/>
    </row>
    <row r="494">
      <c r="A494" s="291">
        <f>IF($B494="","",SUBTOTAL(103,$B$3:B494))</f>
        <v/>
      </c>
      <c r="B494" s="291" t="n"/>
      <c r="C494" s="291" t="n"/>
      <c r="D494" s="291" t="n"/>
      <c r="E494" s="291" t="n"/>
      <c r="F494" s="291" t="n"/>
      <c r="G494" s="292" t="n"/>
      <c r="H494" s="292" t="n"/>
      <c r="I494" s="291" t="n"/>
      <c r="J494" s="282" t="n"/>
      <c r="K494" s="282" t="n"/>
      <c r="L494" s="291" t="n"/>
      <c r="M494" s="292" t="n"/>
      <c r="N494" s="291" t="n"/>
      <c r="O494" s="282" t="n"/>
      <c r="P494" s="282" t="n"/>
      <c r="Q494" s="282" t="n"/>
      <c r="R494" s="284">
        <f>IF($H494="","",IF($H494&lt;TODAY(),"VENCIDO",IF($H494&lt;=TODAY()+15,"PROXIMO","FUTURO")))</f>
        <v/>
      </c>
      <c r="S494" s="285">
        <f>IF($H494="","",$H494-TODAY())</f>
        <v/>
      </c>
      <c r="T494" s="284">
        <f>IF(LISTADO!$A492="","",LISTADO!$A492)</f>
        <v/>
      </c>
      <c r="U494" s="282" t="n"/>
    </row>
    <row r="495">
      <c r="A495" s="293">
        <f>IF($B495="","",SUBTOTAL(103,$B$3:B495))</f>
        <v/>
      </c>
      <c r="B495" s="293" t="n"/>
      <c r="C495" s="293" t="n"/>
      <c r="D495" s="293" t="n"/>
      <c r="E495" s="293" t="n"/>
      <c r="F495" s="293" t="n"/>
      <c r="G495" s="294" t="n"/>
      <c r="H495" s="294" t="n"/>
      <c r="I495" s="293" t="n"/>
      <c r="J495" s="276" t="n"/>
      <c r="K495" s="276" t="n"/>
      <c r="L495" s="293" t="n"/>
      <c r="M495" s="294" t="n"/>
      <c r="N495" s="293" t="n"/>
      <c r="O495" s="276" t="n"/>
      <c r="P495" s="276" t="n"/>
      <c r="Q495" s="276" t="n"/>
      <c r="R495" s="277">
        <f>IF($H495="","",IF($H495&lt;TODAY(),"VENCIDO",IF($H495&lt;=TODAY()+15,"PROXIMO","FUTURO")))</f>
        <v/>
      </c>
      <c r="S495" s="278">
        <f>IF($H495="","",$H495-TODAY())</f>
        <v/>
      </c>
      <c r="T495" s="277">
        <f>IF(LISTADO!$A493="","",LISTADO!$A493)</f>
        <v/>
      </c>
      <c r="U495" s="276" t="n"/>
    </row>
    <row r="496">
      <c r="A496" s="291">
        <f>IF($B496="","",SUBTOTAL(103,$B$3:B496))</f>
        <v/>
      </c>
      <c r="B496" s="291" t="n"/>
      <c r="C496" s="291" t="n"/>
      <c r="D496" s="291" t="n"/>
      <c r="E496" s="291" t="n"/>
      <c r="F496" s="291" t="n"/>
      <c r="G496" s="292" t="n"/>
      <c r="H496" s="292" t="n"/>
      <c r="I496" s="291" t="n"/>
      <c r="J496" s="282" t="n"/>
      <c r="K496" s="282" t="n"/>
      <c r="L496" s="291" t="n"/>
      <c r="M496" s="292" t="n"/>
      <c r="N496" s="291" t="n"/>
      <c r="O496" s="282" t="n"/>
      <c r="P496" s="282" t="n"/>
      <c r="Q496" s="282" t="n"/>
      <c r="R496" s="284">
        <f>IF($H496="","",IF($H496&lt;TODAY(),"VENCIDO",IF($H496&lt;=TODAY()+15,"PROXIMO","FUTURO")))</f>
        <v/>
      </c>
      <c r="S496" s="285">
        <f>IF($H496="","",$H496-TODAY())</f>
        <v/>
      </c>
      <c r="T496" s="284">
        <f>IF(LISTADO!$A494="","",LISTADO!$A494)</f>
        <v/>
      </c>
      <c r="U496" s="282" t="n"/>
    </row>
    <row r="497">
      <c r="A497" s="293">
        <f>IF($B497="","",SUBTOTAL(103,$B$3:B497))</f>
        <v/>
      </c>
      <c r="B497" s="293" t="n"/>
      <c r="C497" s="293" t="n"/>
      <c r="D497" s="293" t="n"/>
      <c r="E497" s="293" t="n"/>
      <c r="F497" s="293" t="n"/>
      <c r="G497" s="294" t="n"/>
      <c r="H497" s="294" t="n"/>
      <c r="I497" s="293" t="n"/>
      <c r="J497" s="276" t="n"/>
      <c r="K497" s="276" t="n"/>
      <c r="L497" s="293" t="n"/>
      <c r="M497" s="294" t="n"/>
      <c r="N497" s="293" t="n"/>
      <c r="O497" s="276" t="n"/>
      <c r="P497" s="276" t="n"/>
      <c r="Q497" s="276" t="n"/>
      <c r="R497" s="277">
        <f>IF($H497="","",IF($H497&lt;TODAY(),"VENCIDO",IF($H497&lt;=TODAY()+15,"PROXIMO","FUTURO")))</f>
        <v/>
      </c>
      <c r="S497" s="278">
        <f>IF($H497="","",$H497-TODAY())</f>
        <v/>
      </c>
      <c r="T497" s="277">
        <f>IF(LISTADO!$A495="","",LISTADO!$A495)</f>
        <v/>
      </c>
      <c r="U497" s="276" t="n"/>
    </row>
    <row r="498">
      <c r="A498" s="291">
        <f>IF($B498="","",SUBTOTAL(103,$B$3:B498))</f>
        <v/>
      </c>
      <c r="B498" s="291" t="n"/>
      <c r="C498" s="291" t="n"/>
      <c r="D498" s="291" t="n"/>
      <c r="E498" s="291" t="n"/>
      <c r="F498" s="291" t="n"/>
      <c r="G498" s="292" t="n"/>
      <c r="H498" s="292" t="n"/>
      <c r="I498" s="291" t="n"/>
      <c r="J498" s="282" t="n"/>
      <c r="K498" s="282" t="n"/>
      <c r="L498" s="291" t="n"/>
      <c r="M498" s="292" t="n"/>
      <c r="N498" s="291" t="n"/>
      <c r="O498" s="282" t="n"/>
      <c r="P498" s="282" t="n"/>
      <c r="Q498" s="282" t="n"/>
      <c r="R498" s="284">
        <f>IF($H498="","",IF($H498&lt;TODAY(),"VENCIDO",IF($H498&lt;=TODAY()+15,"PROXIMO","FUTURO")))</f>
        <v/>
      </c>
      <c r="S498" s="285">
        <f>IF($H498="","",$H498-TODAY())</f>
        <v/>
      </c>
      <c r="T498" s="284">
        <f>IF(LISTADO!$A496="","",LISTADO!$A496)</f>
        <v/>
      </c>
      <c r="U498" s="282" t="n"/>
    </row>
    <row r="499">
      <c r="A499" s="293">
        <f>IF($B499="","",SUBTOTAL(103,$B$3:B499))</f>
        <v/>
      </c>
      <c r="B499" s="293" t="n"/>
      <c r="C499" s="293" t="n"/>
      <c r="D499" s="293" t="n"/>
      <c r="E499" s="293" t="n"/>
      <c r="F499" s="293" t="n"/>
      <c r="G499" s="294" t="n"/>
      <c r="H499" s="294" t="n"/>
      <c r="I499" s="293" t="n"/>
      <c r="J499" s="276" t="n"/>
      <c r="K499" s="276" t="n"/>
      <c r="L499" s="293" t="n"/>
      <c r="M499" s="294" t="n"/>
      <c r="N499" s="293" t="n"/>
      <c r="O499" s="276" t="n"/>
      <c r="P499" s="276" t="n"/>
      <c r="Q499" s="276" t="n"/>
      <c r="R499" s="277">
        <f>IF($H499="","",IF($H499&lt;TODAY(),"VENCIDO",IF($H499&lt;=TODAY()+15,"PROXIMO","FUTURO")))</f>
        <v/>
      </c>
      <c r="S499" s="278">
        <f>IF($H499="","",$H499-TODAY())</f>
        <v/>
      </c>
      <c r="T499" s="277">
        <f>IF(LISTADO!$A497="","",LISTADO!$A497)</f>
        <v/>
      </c>
      <c r="U499" s="276" t="n"/>
    </row>
    <row r="500">
      <c r="A500" s="291">
        <f>IF($B500="","",SUBTOTAL(103,$B$3:B500))</f>
        <v/>
      </c>
      <c r="B500" s="291" t="n"/>
      <c r="C500" s="291" t="n"/>
      <c r="D500" s="291" t="n"/>
      <c r="E500" s="291" t="n"/>
      <c r="F500" s="291" t="n"/>
      <c r="G500" s="292" t="n"/>
      <c r="H500" s="292" t="n"/>
      <c r="I500" s="291" t="n"/>
      <c r="J500" s="282" t="n"/>
      <c r="K500" s="282" t="n"/>
      <c r="L500" s="291" t="n"/>
      <c r="M500" s="292" t="n"/>
      <c r="N500" s="291" t="n"/>
      <c r="O500" s="282" t="n"/>
      <c r="P500" s="282" t="n"/>
      <c r="Q500" s="282" t="n"/>
      <c r="R500" s="284">
        <f>IF($H500="","",IF($H500&lt;TODAY(),"VENCIDO",IF($H500&lt;=TODAY()+15,"PROXIMO","FUTURO")))</f>
        <v/>
      </c>
      <c r="S500" s="285">
        <f>IF($H500="","",$H500-TODAY())</f>
        <v/>
      </c>
      <c r="T500" s="284">
        <f>IF(LISTADO!$A498="","",LISTADO!$A498)</f>
        <v/>
      </c>
      <c r="U500" s="282" t="n"/>
    </row>
    <row r="501">
      <c r="A501" s="293">
        <f>IF($B501="","",SUBTOTAL(103,$B$3:B501))</f>
        <v/>
      </c>
      <c r="B501" s="293" t="n"/>
      <c r="C501" s="293" t="n"/>
      <c r="D501" s="293" t="n"/>
      <c r="E501" s="293" t="n"/>
      <c r="F501" s="293" t="n"/>
      <c r="G501" s="294" t="n"/>
      <c r="H501" s="294" t="n"/>
      <c r="I501" s="293" t="n"/>
      <c r="J501" s="293" t="n"/>
      <c r="K501" s="293" t="n"/>
      <c r="L501" s="293" t="n"/>
      <c r="M501" s="294" t="n"/>
      <c r="N501" s="293" t="n"/>
      <c r="O501" s="293" t="n"/>
      <c r="P501" s="293" t="n"/>
      <c r="Q501" s="293" t="n"/>
      <c r="R501" s="293">
        <f>IF($H501="","",IF($H501&lt;TODAY(),"VENCIDO",IF($H501&lt;=TODAY()+15,"PROXIMO","FUTURO")))</f>
        <v/>
      </c>
      <c r="S501" s="295">
        <f>IF($H501="","",$H501-TODAY())</f>
        <v/>
      </c>
      <c r="T501" s="293">
        <f>IF(LISTADO!$A499="","",LISTADO!$A499)</f>
        <v/>
      </c>
      <c r="U501" s="293" t="n"/>
    </row>
    <row r="502">
      <c r="A502" s="291">
        <f>IF($B502="","",SUBTOTAL(103,$B$3:B502))</f>
        <v/>
      </c>
      <c r="B502" s="291" t="n"/>
      <c r="C502" s="291" t="n"/>
      <c r="D502" s="291" t="n"/>
      <c r="E502" s="291" t="n"/>
      <c r="F502" s="291" t="n"/>
      <c r="G502" s="292" t="n"/>
      <c r="H502" s="292" t="n"/>
      <c r="I502" s="291" t="n"/>
      <c r="J502" s="291" t="n"/>
      <c r="K502" s="291" t="n"/>
      <c r="L502" s="291" t="n"/>
      <c r="M502" s="292" t="n"/>
      <c r="N502" s="291" t="n"/>
      <c r="O502" s="291" t="n"/>
      <c r="P502" s="291" t="n"/>
      <c r="Q502" s="291" t="n"/>
      <c r="R502" s="291">
        <f>IF($H502="","",IF($H502&lt;TODAY(),"VENCIDO",IF($H502&lt;=TODAY()+15,"PROXIMO","FUTURO")))</f>
        <v/>
      </c>
      <c r="S502" s="296">
        <f>IF($H502="","",$H502-TODAY())</f>
        <v/>
      </c>
      <c r="T502" s="291">
        <f>IF(LISTADO!$A500="","",LISTADO!$A500)</f>
        <v/>
      </c>
      <c r="U502" s="291" t="n"/>
    </row>
    <row r="503">
      <c r="A503" s="293">
        <f>IF($B503="","",SUBTOTAL(103,$B$3:B503))</f>
        <v/>
      </c>
      <c r="B503" s="293" t="n"/>
      <c r="C503" s="293" t="n"/>
      <c r="D503" s="293" t="n"/>
      <c r="E503" s="293" t="n"/>
      <c r="F503" s="293" t="n"/>
      <c r="G503" s="294" t="n"/>
      <c r="H503" s="294" t="n"/>
      <c r="I503" s="293" t="n"/>
      <c r="J503" s="293" t="n"/>
      <c r="K503" s="293" t="n"/>
      <c r="L503" s="293" t="n"/>
      <c r="M503" s="294" t="n"/>
      <c r="N503" s="293" t="n"/>
      <c r="O503" s="293" t="n"/>
      <c r="P503" s="293" t="n"/>
      <c r="Q503" s="293" t="n"/>
      <c r="R503" s="293">
        <f>IF($H503="","",IF($H503&lt;TODAY(),"VENCIDO",IF($H503&lt;=TODAY()+15,"PROXIMO","FUTURO")))</f>
        <v/>
      </c>
      <c r="S503" s="295">
        <f>IF($H503="","",$H503-TODAY())</f>
        <v/>
      </c>
      <c r="T503" s="293">
        <f>IF(LISTADO!$A501="","",LISTADO!$A501)</f>
        <v/>
      </c>
      <c r="U503" s="293" t="n"/>
    </row>
    <row r="504">
      <c r="A504" s="291">
        <f>IF($B504="","",SUBTOTAL(103,$B$3:B504))</f>
        <v/>
      </c>
      <c r="B504" s="291" t="n"/>
      <c r="C504" s="291" t="n"/>
      <c r="D504" s="291" t="n"/>
      <c r="E504" s="291" t="n"/>
      <c r="F504" s="291" t="n"/>
      <c r="G504" s="292" t="n"/>
      <c r="H504" s="292" t="n"/>
      <c r="I504" s="291" t="n"/>
      <c r="J504" s="291" t="n"/>
      <c r="K504" s="291" t="n"/>
      <c r="L504" s="291" t="n"/>
      <c r="M504" s="292" t="n"/>
      <c r="N504" s="291" t="n"/>
      <c r="O504" s="291" t="n"/>
      <c r="P504" s="291" t="n"/>
      <c r="Q504" s="291" t="n"/>
      <c r="R504" s="291">
        <f>IF($H504="","",IF($H504&lt;TODAY(),"VENCIDO",IF($H504&lt;=TODAY()+15,"PROXIMO","FUTURO")))</f>
        <v/>
      </c>
      <c r="S504" s="296">
        <f>IF($H504="","",$H504-TODAY())</f>
        <v/>
      </c>
      <c r="T504" s="291">
        <f>IF(LISTADO!$A502="","",LISTADO!$A502)</f>
        <v/>
      </c>
      <c r="U504" s="291" t="n"/>
    </row>
    <row r="505">
      <c r="A505" s="293">
        <f>IF($B505="","",SUBTOTAL(103,$B$3:B505))</f>
        <v/>
      </c>
      <c r="B505" s="293" t="n"/>
      <c r="C505" s="293" t="n"/>
      <c r="D505" s="293" t="n"/>
      <c r="E505" s="293" t="n"/>
      <c r="F505" s="293" t="n"/>
      <c r="G505" s="294" t="n"/>
      <c r="H505" s="294" t="n"/>
      <c r="I505" s="293" t="n"/>
      <c r="J505" s="293" t="n"/>
      <c r="K505" s="293" t="n"/>
      <c r="L505" s="293" t="n"/>
      <c r="M505" s="294" t="n"/>
      <c r="N505" s="293" t="n"/>
      <c r="O505" s="293" t="n"/>
      <c r="P505" s="293" t="n"/>
      <c r="Q505" s="293" t="n"/>
      <c r="R505" s="293">
        <f>IF($H505="","",IF($H505&lt;TODAY(),"VENCIDO",IF($H505&lt;=TODAY()+15,"PROXIMO","FUTURO")))</f>
        <v/>
      </c>
      <c r="S505" s="295">
        <f>IF($H505="","",$H505-TODAY())</f>
        <v/>
      </c>
      <c r="T505" s="293">
        <f>IF(LISTADO!$A503="","",LISTADO!$A503)</f>
        <v/>
      </c>
      <c r="U505" s="293" t="n"/>
    </row>
    <row r="506">
      <c r="A506" s="291">
        <f>IF($B506="","",SUBTOTAL(103,$B$3:B506))</f>
        <v/>
      </c>
      <c r="B506" s="291" t="n"/>
      <c r="C506" s="291" t="n"/>
      <c r="D506" s="291" t="n"/>
      <c r="E506" s="291" t="n"/>
      <c r="F506" s="291" t="n"/>
      <c r="G506" s="292" t="n"/>
      <c r="H506" s="292" t="n"/>
      <c r="I506" s="291" t="n"/>
      <c r="J506" s="291" t="n"/>
      <c r="K506" s="291" t="n"/>
      <c r="L506" s="291" t="n"/>
      <c r="M506" s="292" t="n"/>
      <c r="N506" s="291" t="n"/>
      <c r="O506" s="291" t="n"/>
      <c r="P506" s="291" t="n"/>
      <c r="Q506" s="291" t="n"/>
      <c r="R506" s="291">
        <f>IF($H506="","",IF($H506&lt;TODAY(),"VENCIDO",IF($H506&lt;=TODAY()+15,"PROXIMO","FUTURO")))</f>
        <v/>
      </c>
      <c r="S506" s="296">
        <f>IF($H506="","",$H506-TODAY())</f>
        <v/>
      </c>
      <c r="T506" s="291">
        <f>IF(LISTADO!$A504="","",LISTADO!$A504)</f>
        <v/>
      </c>
      <c r="U506" s="291" t="n"/>
    </row>
    <row r="507">
      <c r="A507" s="293">
        <f>IF($B507="","",SUBTOTAL(103,$B$3:B507))</f>
        <v/>
      </c>
      <c r="B507" s="293" t="n"/>
      <c r="C507" s="293" t="n"/>
      <c r="D507" s="293" t="n"/>
      <c r="E507" s="293" t="n"/>
      <c r="F507" s="293" t="n"/>
      <c r="G507" s="294" t="n"/>
      <c r="H507" s="294" t="n"/>
      <c r="I507" s="293" t="n"/>
      <c r="J507" s="293" t="n"/>
      <c r="K507" s="293" t="n"/>
      <c r="L507" s="293" t="n"/>
      <c r="M507" s="294" t="n"/>
      <c r="N507" s="293" t="n"/>
      <c r="O507" s="293" t="n"/>
      <c r="P507" s="293" t="n"/>
      <c r="Q507" s="293" t="n"/>
      <c r="R507" s="293">
        <f>IF($H507="","",IF($H507&lt;TODAY(),"VENCIDO",IF($H507&lt;=TODAY()+15,"PROXIMO","FUTURO")))</f>
        <v/>
      </c>
      <c r="S507" s="295">
        <f>IF($H507="","",$H507-TODAY())</f>
        <v/>
      </c>
      <c r="T507" s="293">
        <f>IF(LISTADO!$A505="","",LISTADO!$A505)</f>
        <v/>
      </c>
      <c r="U507" s="293" t="n"/>
    </row>
    <row r="508">
      <c r="A508" s="291">
        <f>IF($B508="","",SUBTOTAL(103,$B$3:B508))</f>
        <v/>
      </c>
      <c r="B508" s="291" t="n"/>
      <c r="C508" s="291" t="n"/>
      <c r="D508" s="291" t="n"/>
      <c r="E508" s="291" t="n"/>
      <c r="F508" s="291" t="n"/>
      <c r="G508" s="292" t="n"/>
      <c r="H508" s="292" t="n"/>
      <c r="I508" s="291" t="n"/>
      <c r="J508" s="291" t="n"/>
      <c r="K508" s="291" t="n"/>
      <c r="L508" s="291" t="n"/>
      <c r="M508" s="292" t="n"/>
      <c r="N508" s="291" t="n"/>
      <c r="O508" s="291" t="n"/>
      <c r="P508" s="291" t="n"/>
      <c r="Q508" s="291" t="n"/>
      <c r="R508" s="291">
        <f>IF($H508="","",IF($H508&lt;TODAY(),"VENCIDO",IF($H508&lt;=TODAY()+15,"PROXIMO","FUTURO")))</f>
        <v/>
      </c>
      <c r="S508" s="296">
        <f>IF($H508="","",$H508-TODAY())</f>
        <v/>
      </c>
      <c r="T508" s="291">
        <f>IF(LISTADO!$A506="","",LISTADO!$A506)</f>
        <v/>
      </c>
      <c r="U508" s="291" t="n"/>
    </row>
    <row r="509">
      <c r="A509" s="293">
        <f>IF($B509="","",SUBTOTAL(103,$B$3:B509))</f>
        <v/>
      </c>
      <c r="B509" s="293" t="n"/>
      <c r="C509" s="293" t="n"/>
      <c r="D509" s="293" t="n"/>
      <c r="E509" s="293" t="n"/>
      <c r="F509" s="293" t="n"/>
      <c r="G509" s="294" t="n"/>
      <c r="H509" s="294" t="n"/>
      <c r="I509" s="293" t="n"/>
      <c r="J509" s="293" t="n"/>
      <c r="K509" s="293" t="n"/>
      <c r="L509" s="293" t="n"/>
      <c r="M509" s="294" t="n"/>
      <c r="N509" s="293" t="n"/>
      <c r="O509" s="293" t="n"/>
      <c r="P509" s="293" t="n"/>
      <c r="Q509" s="293" t="n"/>
      <c r="R509" s="293">
        <f>IF($H509="","",IF($H509&lt;TODAY(),"VENCIDO",IF($H509&lt;=TODAY()+15,"PROXIMO","FUTURO")))</f>
        <v/>
      </c>
      <c r="S509" s="295">
        <f>IF($H509="","",$H509-TODAY())</f>
        <v/>
      </c>
      <c r="T509" s="293">
        <f>IF(LISTADO!$A507="","",LISTADO!$A507)</f>
        <v/>
      </c>
      <c r="U509" s="293" t="n"/>
    </row>
    <row r="510">
      <c r="A510" s="291">
        <f>IF($B510="","",SUBTOTAL(103,$B$3:B510))</f>
        <v/>
      </c>
      <c r="B510" s="291" t="n"/>
      <c r="C510" s="291" t="n"/>
      <c r="D510" s="291" t="n"/>
      <c r="E510" s="291" t="n"/>
      <c r="F510" s="291" t="n"/>
      <c r="G510" s="292" t="n"/>
      <c r="H510" s="292" t="n"/>
      <c r="I510" s="291" t="n"/>
      <c r="J510" s="291" t="n"/>
      <c r="K510" s="291" t="n"/>
      <c r="L510" s="291" t="n"/>
      <c r="M510" s="292" t="n"/>
      <c r="N510" s="291" t="n"/>
      <c r="O510" s="291" t="n"/>
      <c r="P510" s="291" t="n"/>
      <c r="Q510" s="291" t="n"/>
      <c r="R510" s="291">
        <f>IF($H510="","",IF($H510&lt;TODAY(),"VENCIDO",IF($H510&lt;=TODAY()+15,"PROXIMO","FUTURO")))</f>
        <v/>
      </c>
      <c r="S510" s="296">
        <f>IF($H510="","",$H510-TODAY())</f>
        <v/>
      </c>
      <c r="T510" s="291">
        <f>IF(LISTADO!$A508="","",LISTADO!$A508)</f>
        <v/>
      </c>
      <c r="U510" s="291" t="n"/>
    </row>
    <row r="511">
      <c r="A511" s="293">
        <f>IF($B511="","",SUBTOTAL(103,$B$3:B511))</f>
        <v/>
      </c>
      <c r="B511" s="293" t="n"/>
      <c r="C511" s="293" t="n"/>
      <c r="D511" s="293" t="n"/>
      <c r="E511" s="293" t="n"/>
      <c r="F511" s="293" t="n"/>
      <c r="G511" s="294" t="n"/>
      <c r="H511" s="294" t="n"/>
      <c r="I511" s="293" t="n"/>
      <c r="J511" s="293" t="n"/>
      <c r="K511" s="293" t="n"/>
      <c r="L511" s="293" t="n"/>
      <c r="M511" s="294" t="n"/>
      <c r="N511" s="293" t="n"/>
      <c r="O511" s="293" t="n"/>
      <c r="P511" s="293" t="n"/>
      <c r="Q511" s="293" t="n"/>
      <c r="R511" s="293">
        <f>IF($H511="","",IF($H511&lt;TODAY(),"VENCIDO",IF($H511&lt;=TODAY()+15,"PROXIMO","FUTURO")))</f>
        <v/>
      </c>
      <c r="S511" s="295">
        <f>IF($H511="","",$H511-TODAY())</f>
        <v/>
      </c>
      <c r="T511" s="293">
        <f>IF(LISTADO!$A509="","",LISTADO!$A509)</f>
        <v/>
      </c>
      <c r="U511" s="293" t="n"/>
    </row>
    <row r="512">
      <c r="A512" s="291">
        <f>IF($B512="","",SUBTOTAL(103,$B$3:B512))</f>
        <v/>
      </c>
      <c r="B512" s="291" t="n"/>
      <c r="C512" s="291" t="n"/>
      <c r="D512" s="291" t="n"/>
      <c r="E512" s="291" t="n"/>
      <c r="F512" s="291" t="n"/>
      <c r="G512" s="292" t="n"/>
      <c r="H512" s="292" t="n"/>
      <c r="I512" s="291" t="n"/>
      <c r="J512" s="291" t="n"/>
      <c r="K512" s="291" t="n"/>
      <c r="L512" s="291" t="n"/>
      <c r="M512" s="292" t="n"/>
      <c r="N512" s="291" t="n"/>
      <c r="O512" s="291" t="n"/>
      <c r="P512" s="291" t="n"/>
      <c r="Q512" s="291" t="n"/>
      <c r="R512" s="291">
        <f>IF($H512="","",IF($H512&lt;TODAY(),"VENCIDO",IF($H512&lt;=TODAY()+15,"PROXIMO","FUTURO")))</f>
        <v/>
      </c>
      <c r="S512" s="296">
        <f>IF($H512="","",$H512-TODAY())</f>
        <v/>
      </c>
      <c r="T512" s="291">
        <f>IF(LISTADO!$A510="","",LISTADO!$A510)</f>
        <v/>
      </c>
      <c r="U512" s="291" t="n"/>
    </row>
    <row r="513">
      <c r="A513" s="293">
        <f>IF($B513="","",SUBTOTAL(103,$B$3:B513))</f>
        <v/>
      </c>
      <c r="B513" s="293" t="n"/>
      <c r="C513" s="293" t="n"/>
      <c r="D513" s="293" t="n"/>
      <c r="E513" s="293" t="n"/>
      <c r="F513" s="293" t="n"/>
      <c r="G513" s="294" t="n"/>
      <c r="H513" s="294" t="n"/>
      <c r="I513" s="293" t="n"/>
      <c r="J513" s="293" t="n"/>
      <c r="K513" s="293" t="n"/>
      <c r="L513" s="293" t="n"/>
      <c r="M513" s="294" t="n"/>
      <c r="N513" s="293" t="n"/>
      <c r="O513" s="293" t="n"/>
      <c r="P513" s="293" t="n"/>
      <c r="Q513" s="293" t="n"/>
      <c r="R513" s="293">
        <f>IF($H513="","",IF($H513&lt;TODAY(),"VENCIDO",IF($H513&lt;=TODAY()+15,"PROXIMO","FUTURO")))</f>
        <v/>
      </c>
      <c r="S513" s="295">
        <f>IF($H513="","",$H513-TODAY())</f>
        <v/>
      </c>
      <c r="T513" s="293">
        <f>IF(LISTADO!$A511="","",LISTADO!$A511)</f>
        <v/>
      </c>
      <c r="U513" s="293" t="n"/>
    </row>
    <row r="514">
      <c r="A514" s="291">
        <f>IF($B514="","",SUBTOTAL(103,$B$3:B514))</f>
        <v/>
      </c>
      <c r="B514" s="291" t="n"/>
      <c r="C514" s="291" t="n"/>
      <c r="D514" s="291" t="n"/>
      <c r="E514" s="291" t="n"/>
      <c r="F514" s="291" t="n"/>
      <c r="G514" s="292" t="n"/>
      <c r="H514" s="292" t="n"/>
      <c r="I514" s="291" t="n"/>
      <c r="J514" s="291" t="n"/>
      <c r="K514" s="291" t="n"/>
      <c r="L514" s="291" t="n"/>
      <c r="M514" s="292" t="n"/>
      <c r="N514" s="291" t="n"/>
      <c r="O514" s="291" t="n"/>
      <c r="P514" s="291" t="n"/>
      <c r="Q514" s="291" t="n"/>
      <c r="R514" s="291">
        <f>IF($H514="","",IF($H514&lt;TODAY(),"VENCIDO",IF($H514&lt;=TODAY()+15,"PROXIMO","FUTURO")))</f>
        <v/>
      </c>
      <c r="S514" s="296">
        <f>IF($H514="","",$H514-TODAY())</f>
        <v/>
      </c>
      <c r="T514" s="291">
        <f>IF(LISTADO!$A512="","",LISTADO!$A512)</f>
        <v/>
      </c>
      <c r="U514" s="291" t="n"/>
    </row>
    <row r="515">
      <c r="A515" s="293">
        <f>IF($B515="","",SUBTOTAL(103,$B$3:B515))</f>
        <v/>
      </c>
      <c r="B515" s="293" t="n"/>
      <c r="C515" s="293" t="n"/>
      <c r="D515" s="293" t="n"/>
      <c r="E515" s="293" t="n"/>
      <c r="F515" s="293" t="n"/>
      <c r="G515" s="294" t="n"/>
      <c r="H515" s="294" t="n"/>
      <c r="I515" s="293" t="n"/>
      <c r="J515" s="293" t="n"/>
      <c r="K515" s="293" t="n"/>
      <c r="L515" s="293" t="n"/>
      <c r="M515" s="294" t="n"/>
      <c r="N515" s="293" t="n"/>
      <c r="O515" s="293" t="n"/>
      <c r="P515" s="293" t="n"/>
      <c r="Q515" s="293" t="n"/>
      <c r="R515" s="293">
        <f>IF($H515="","",IF($H515&lt;TODAY(),"VENCIDO",IF($H515&lt;=TODAY()+15,"PROXIMO","FUTURO")))</f>
        <v/>
      </c>
      <c r="S515" s="295">
        <f>IF($H515="","",$H515-TODAY())</f>
        <v/>
      </c>
      <c r="T515" s="293">
        <f>IF(LISTADO!$A513="","",LISTADO!$A513)</f>
        <v/>
      </c>
      <c r="U515" s="293" t="n"/>
    </row>
    <row r="516">
      <c r="A516" s="291">
        <f>IF($B516="","",SUBTOTAL(103,$B$3:B516))</f>
        <v/>
      </c>
      <c r="B516" s="291" t="n"/>
      <c r="C516" s="291" t="n"/>
      <c r="D516" s="291" t="n"/>
      <c r="E516" s="291" t="n"/>
      <c r="F516" s="291" t="n"/>
      <c r="G516" s="292" t="n"/>
      <c r="H516" s="292" t="n"/>
      <c r="I516" s="291" t="n"/>
      <c r="J516" s="291" t="n"/>
      <c r="K516" s="291" t="n"/>
      <c r="L516" s="291" t="n"/>
      <c r="M516" s="292" t="n"/>
      <c r="N516" s="291" t="n"/>
      <c r="O516" s="291" t="n"/>
      <c r="P516" s="291" t="n"/>
      <c r="Q516" s="291" t="n"/>
      <c r="R516" s="291">
        <f>IF($H516="","",IF($H516&lt;TODAY(),"VENCIDO",IF($H516&lt;=TODAY()+15,"PROXIMO","FUTURO")))</f>
        <v/>
      </c>
      <c r="S516" s="296">
        <f>IF($H516="","",$H516-TODAY())</f>
        <v/>
      </c>
      <c r="T516" s="291">
        <f>IF(LISTADO!$A514="","",LISTADO!$A514)</f>
        <v/>
      </c>
      <c r="U516" s="291" t="n"/>
    </row>
    <row r="517">
      <c r="A517" s="293">
        <f>IF($B517="","",SUBTOTAL(103,$B$3:B517))</f>
        <v/>
      </c>
      <c r="B517" s="293" t="n"/>
      <c r="C517" s="293" t="n"/>
      <c r="D517" s="293" t="n"/>
      <c r="E517" s="293" t="n"/>
      <c r="F517" s="293" t="n"/>
      <c r="G517" s="294" t="n"/>
      <c r="H517" s="294" t="n"/>
      <c r="I517" s="293" t="n"/>
      <c r="J517" s="293" t="n"/>
      <c r="K517" s="293" t="n"/>
      <c r="L517" s="293" t="n"/>
      <c r="M517" s="294" t="n"/>
      <c r="N517" s="293" t="n"/>
      <c r="O517" s="293" t="n"/>
      <c r="P517" s="293" t="n"/>
      <c r="Q517" s="293" t="n"/>
      <c r="R517" s="293">
        <f>IF($H517="","",IF($H517&lt;TODAY(),"VENCIDO",IF($H517&lt;=TODAY()+15,"PROXIMO","FUTURO")))</f>
        <v/>
      </c>
      <c r="S517" s="295">
        <f>IF($H517="","",$H517-TODAY())</f>
        <v/>
      </c>
      <c r="T517" s="293">
        <f>IF(LISTADO!$A515="","",LISTADO!$A515)</f>
        <v/>
      </c>
      <c r="U517" s="293" t="n"/>
    </row>
    <row r="518">
      <c r="A518" s="291">
        <f>IF($B518="","",SUBTOTAL(103,$B$3:B518))</f>
        <v/>
      </c>
      <c r="B518" s="291" t="n"/>
      <c r="C518" s="291" t="n"/>
      <c r="D518" s="291" t="n"/>
      <c r="E518" s="291" t="n"/>
      <c r="F518" s="291" t="n"/>
      <c r="G518" s="292" t="n"/>
      <c r="H518" s="292" t="n"/>
      <c r="I518" s="291" t="n"/>
      <c r="J518" s="291" t="n"/>
      <c r="K518" s="291" t="n"/>
      <c r="L518" s="291" t="n"/>
      <c r="M518" s="292" t="n"/>
      <c r="N518" s="291" t="n"/>
      <c r="O518" s="291" t="n"/>
      <c r="P518" s="291" t="n"/>
      <c r="Q518" s="291" t="n"/>
      <c r="R518" s="291">
        <f>IF($H518="","",IF($H518&lt;TODAY(),"VENCIDO",IF($H518&lt;=TODAY()+15,"PROXIMO","FUTURO")))</f>
        <v/>
      </c>
      <c r="S518" s="296">
        <f>IF($H518="","",$H518-TODAY())</f>
        <v/>
      </c>
      <c r="T518" s="291">
        <f>IF(LISTADO!$A516="","",LISTADO!$A516)</f>
        <v/>
      </c>
      <c r="U518" s="291" t="n"/>
    </row>
    <row r="519">
      <c r="A519" s="293">
        <f>IF($B519="","",SUBTOTAL(103,$B$3:B519))</f>
        <v/>
      </c>
      <c r="B519" s="293" t="n"/>
      <c r="C519" s="293" t="n"/>
      <c r="D519" s="293" t="n"/>
      <c r="E519" s="293" t="n"/>
      <c r="F519" s="293" t="n"/>
      <c r="G519" s="294" t="n"/>
      <c r="H519" s="294" t="n"/>
      <c r="I519" s="293" t="n"/>
      <c r="J519" s="293" t="n"/>
      <c r="K519" s="293" t="n"/>
      <c r="L519" s="293" t="n"/>
      <c r="M519" s="294" t="n"/>
      <c r="N519" s="293" t="n"/>
      <c r="O519" s="293" t="n"/>
      <c r="P519" s="293" t="n"/>
      <c r="Q519" s="293" t="n"/>
      <c r="R519" s="293">
        <f>IF($H519="","",IF($H519&lt;TODAY(),"VENCIDO",IF($H519&lt;=TODAY()+15,"PROXIMO","FUTURO")))</f>
        <v/>
      </c>
      <c r="S519" s="295">
        <f>IF($H519="","",$H519-TODAY())</f>
        <v/>
      </c>
      <c r="T519" s="293">
        <f>IF(LISTADO!$A517="","",LISTADO!$A517)</f>
        <v/>
      </c>
      <c r="U519" s="293" t="n"/>
    </row>
    <row r="520">
      <c r="A520" s="291">
        <f>IF($B520="","",SUBTOTAL(103,$B$3:B520))</f>
        <v/>
      </c>
      <c r="B520" s="291" t="n"/>
      <c r="C520" s="291" t="n"/>
      <c r="D520" s="291" t="n"/>
      <c r="E520" s="291" t="n"/>
      <c r="F520" s="291" t="n"/>
      <c r="G520" s="292" t="n"/>
      <c r="H520" s="292" t="n"/>
      <c r="I520" s="291" t="n"/>
      <c r="J520" s="291" t="n"/>
      <c r="K520" s="291" t="n"/>
      <c r="L520" s="291" t="n"/>
      <c r="M520" s="292" t="n"/>
      <c r="N520" s="291" t="n"/>
      <c r="O520" s="291" t="n"/>
      <c r="P520" s="291" t="n"/>
      <c r="Q520" s="291" t="n"/>
      <c r="R520" s="291">
        <f>IF($H520="","",IF($H520&lt;TODAY(),"VENCIDO",IF($H520&lt;=TODAY()+15,"PROXIMO","FUTURO")))</f>
        <v/>
      </c>
      <c r="S520" s="296">
        <f>IF($H520="","",$H520-TODAY())</f>
        <v/>
      </c>
      <c r="T520" s="291">
        <f>IF(LISTADO!$A518="","",LISTADO!$A518)</f>
        <v/>
      </c>
      <c r="U520" s="291" t="n"/>
    </row>
    <row r="521">
      <c r="A521" s="293">
        <f>IF($B521="","",SUBTOTAL(103,$B$3:B521))</f>
        <v/>
      </c>
      <c r="B521" s="293" t="n"/>
      <c r="C521" s="293" t="n"/>
      <c r="D521" s="293" t="n"/>
      <c r="E521" s="293" t="n"/>
      <c r="F521" s="293" t="n"/>
      <c r="G521" s="294" t="n"/>
      <c r="H521" s="294" t="n"/>
      <c r="I521" s="293" t="n"/>
      <c r="J521" s="293" t="n"/>
      <c r="K521" s="293" t="n"/>
      <c r="L521" s="293" t="n"/>
      <c r="M521" s="294" t="n"/>
      <c r="N521" s="293" t="n"/>
      <c r="O521" s="293" t="n"/>
      <c r="P521" s="293" t="n"/>
      <c r="Q521" s="293" t="n"/>
      <c r="R521" s="293">
        <f>IF($H521="","",IF($H521&lt;TODAY(),"VENCIDO",IF($H521&lt;=TODAY()+15,"PROXIMO","FUTURO")))</f>
        <v/>
      </c>
      <c r="S521" s="295">
        <f>IF($H521="","",$H521-TODAY())</f>
        <v/>
      </c>
      <c r="T521" s="293">
        <f>IF(LISTADO!$A519="","",LISTADO!$A519)</f>
        <v/>
      </c>
      <c r="U521" s="293" t="n"/>
    </row>
    <row r="522">
      <c r="A522" s="291">
        <f>IF($B522="","",SUBTOTAL(103,$B$3:B522))</f>
        <v/>
      </c>
      <c r="B522" s="291" t="n"/>
      <c r="C522" s="291" t="n"/>
      <c r="D522" s="291" t="n"/>
      <c r="E522" s="291" t="n"/>
      <c r="F522" s="291" t="n"/>
      <c r="G522" s="292" t="n"/>
      <c r="H522" s="292" t="n"/>
      <c r="I522" s="291" t="n"/>
      <c r="J522" s="291" t="n"/>
      <c r="K522" s="291" t="n"/>
      <c r="L522" s="291" t="n"/>
      <c r="M522" s="292" t="n"/>
      <c r="N522" s="291" t="n"/>
      <c r="O522" s="291" t="n"/>
      <c r="P522" s="291" t="n"/>
      <c r="Q522" s="291" t="n"/>
      <c r="R522" s="291">
        <f>IF($H522="","",IF($H522&lt;TODAY(),"VENCIDO",IF($H522&lt;=TODAY()+15,"PROXIMO","FUTURO")))</f>
        <v/>
      </c>
      <c r="S522" s="296">
        <f>IF($H522="","",$H522-TODAY())</f>
        <v/>
      </c>
      <c r="T522" s="291">
        <f>IF(LISTADO!$A520="","",LISTADO!$A520)</f>
        <v/>
      </c>
      <c r="U522" s="291" t="n"/>
    </row>
    <row r="523">
      <c r="A523" s="293">
        <f>IF($B523="","",SUBTOTAL(103,$B$3:B523))</f>
        <v/>
      </c>
      <c r="B523" s="293" t="n"/>
      <c r="C523" s="293" t="n"/>
      <c r="D523" s="293" t="n"/>
      <c r="E523" s="293" t="n"/>
      <c r="F523" s="293" t="n"/>
      <c r="G523" s="294" t="n"/>
      <c r="H523" s="294" t="n"/>
      <c r="I523" s="293" t="n"/>
      <c r="J523" s="293" t="n"/>
      <c r="K523" s="293" t="n"/>
      <c r="L523" s="293" t="n"/>
      <c r="M523" s="294" t="n"/>
      <c r="N523" s="293" t="n"/>
      <c r="O523" s="293" t="n"/>
      <c r="P523" s="293" t="n"/>
      <c r="Q523" s="293" t="n"/>
      <c r="R523" s="293">
        <f>IF($H523="","",IF($H523&lt;TODAY(),"VENCIDO",IF($H523&lt;=TODAY()+15,"PROXIMO","FUTURO")))</f>
        <v/>
      </c>
      <c r="S523" s="295">
        <f>IF($H523="","",$H523-TODAY())</f>
        <v/>
      </c>
      <c r="T523" s="293">
        <f>IF(LISTADO!$A521="","",LISTADO!$A521)</f>
        <v/>
      </c>
      <c r="U523" s="293" t="n"/>
    </row>
    <row r="524">
      <c r="A524" s="291">
        <f>IF($B524="","",SUBTOTAL(103,$B$3:B524))</f>
        <v/>
      </c>
      <c r="B524" s="291" t="n"/>
      <c r="C524" s="291" t="n"/>
      <c r="D524" s="291" t="n"/>
      <c r="E524" s="291" t="n"/>
      <c r="F524" s="291" t="n"/>
      <c r="G524" s="292" t="n"/>
      <c r="H524" s="292" t="n"/>
      <c r="I524" s="291" t="n"/>
      <c r="J524" s="291" t="n"/>
      <c r="K524" s="291" t="n"/>
      <c r="L524" s="291" t="n"/>
      <c r="M524" s="292" t="n"/>
      <c r="N524" s="291" t="n"/>
      <c r="O524" s="291" t="n"/>
      <c r="P524" s="291" t="n"/>
      <c r="Q524" s="291" t="n"/>
      <c r="R524" s="291">
        <f>IF($H524="","",IF($H524&lt;TODAY(),"VENCIDO",IF($H524&lt;=TODAY()+15,"PROXIMO","FUTURO")))</f>
        <v/>
      </c>
      <c r="S524" s="296">
        <f>IF($H524="","",$H524-TODAY())</f>
        <v/>
      </c>
      <c r="T524" s="291">
        <f>IF(LISTADO!$A522="","",LISTADO!$A522)</f>
        <v/>
      </c>
      <c r="U524" s="291" t="n"/>
    </row>
    <row r="525">
      <c r="A525" s="293">
        <f>IF($B525="","",SUBTOTAL(103,$B$3:B525))</f>
        <v/>
      </c>
      <c r="B525" s="293" t="n"/>
      <c r="C525" s="293" t="n"/>
      <c r="D525" s="293" t="n"/>
      <c r="E525" s="293" t="n"/>
      <c r="F525" s="293" t="n"/>
      <c r="G525" s="294" t="n"/>
      <c r="H525" s="294" t="n"/>
      <c r="I525" s="293" t="n"/>
      <c r="J525" s="293" t="n"/>
      <c r="K525" s="293" t="n"/>
      <c r="L525" s="293" t="n"/>
      <c r="M525" s="294" t="n"/>
      <c r="N525" s="293" t="n"/>
      <c r="O525" s="293" t="n"/>
      <c r="P525" s="293" t="n"/>
      <c r="Q525" s="293" t="n"/>
      <c r="R525" s="293">
        <f>IF($H525="","",IF($H525&lt;TODAY(),"VENCIDO",IF($H525&lt;=TODAY()+15,"PROXIMO","FUTURO")))</f>
        <v/>
      </c>
      <c r="S525" s="295">
        <f>IF($H525="","",$H525-TODAY())</f>
        <v/>
      </c>
      <c r="T525" s="293">
        <f>IF(LISTADO!$A523="","",LISTADO!$A523)</f>
        <v/>
      </c>
      <c r="U525" s="293" t="n"/>
    </row>
    <row r="526">
      <c r="A526" s="291">
        <f>IF($B526="","",SUBTOTAL(103,$B$3:B526))</f>
        <v/>
      </c>
      <c r="B526" s="291" t="n"/>
      <c r="C526" s="291" t="n"/>
      <c r="D526" s="291" t="n"/>
      <c r="E526" s="291" t="n"/>
      <c r="F526" s="291" t="n"/>
      <c r="G526" s="292" t="n"/>
      <c r="H526" s="292" t="n"/>
      <c r="I526" s="291" t="n"/>
      <c r="J526" s="291" t="n"/>
      <c r="K526" s="291" t="n"/>
      <c r="L526" s="291" t="n"/>
      <c r="M526" s="292" t="n"/>
      <c r="N526" s="291" t="n"/>
      <c r="O526" s="291" t="n"/>
      <c r="P526" s="291" t="n"/>
      <c r="Q526" s="291" t="n"/>
      <c r="R526" s="291">
        <f>IF($H526="","",IF($H526&lt;TODAY(),"VENCIDO",IF($H526&lt;=TODAY()+15,"PROXIMO","FUTURO")))</f>
        <v/>
      </c>
      <c r="S526" s="296">
        <f>IF($H526="","",$H526-TODAY())</f>
        <v/>
      </c>
      <c r="T526" s="291">
        <f>IF(LISTADO!$A524="","",LISTADO!$A524)</f>
        <v/>
      </c>
      <c r="U526" s="291" t="n"/>
    </row>
    <row r="527">
      <c r="A527" s="293">
        <f>IF($B527="","",SUBTOTAL(103,$B$3:B527))</f>
        <v/>
      </c>
      <c r="B527" s="293" t="n"/>
      <c r="C527" s="293" t="n"/>
      <c r="D527" s="293" t="n"/>
      <c r="E527" s="293" t="n"/>
      <c r="F527" s="293" t="n"/>
      <c r="G527" s="294" t="n"/>
      <c r="H527" s="294" t="n"/>
      <c r="I527" s="293" t="n"/>
      <c r="J527" s="293" t="n"/>
      <c r="K527" s="293" t="n"/>
      <c r="L527" s="293" t="n"/>
      <c r="M527" s="294" t="n"/>
      <c r="N527" s="293" t="n"/>
      <c r="O527" s="293" t="n"/>
      <c r="P527" s="293" t="n"/>
      <c r="Q527" s="293" t="n"/>
      <c r="R527" s="293">
        <f>IF($H527="","",IF($H527&lt;TODAY(),"VENCIDO",IF($H527&lt;=TODAY()+15,"PROXIMO","FUTURO")))</f>
        <v/>
      </c>
      <c r="S527" s="295">
        <f>IF($H527="","",$H527-TODAY())</f>
        <v/>
      </c>
      <c r="T527" s="293">
        <f>IF(LISTADO!$A525="","",LISTADO!$A525)</f>
        <v/>
      </c>
      <c r="U527" s="293" t="n"/>
    </row>
    <row r="528">
      <c r="A528" s="291">
        <f>IF($B528="","",SUBTOTAL(103,$B$3:B528))</f>
        <v/>
      </c>
      <c r="B528" s="291" t="n"/>
      <c r="C528" s="291" t="n"/>
      <c r="D528" s="291" t="n"/>
      <c r="E528" s="291" t="n"/>
      <c r="F528" s="291" t="n"/>
      <c r="G528" s="292" t="n"/>
      <c r="H528" s="292" t="n"/>
      <c r="I528" s="291" t="n"/>
      <c r="J528" s="291" t="n"/>
      <c r="K528" s="291" t="n"/>
      <c r="L528" s="291" t="n"/>
      <c r="M528" s="292" t="n"/>
      <c r="N528" s="291" t="n"/>
      <c r="O528" s="291" t="n"/>
      <c r="P528" s="291" t="n"/>
      <c r="Q528" s="291" t="n"/>
      <c r="R528" s="291">
        <f>IF($H528="","",IF($H528&lt;TODAY(),"VENCIDO",IF($H528&lt;=TODAY()+15,"PROXIMO","FUTURO")))</f>
        <v/>
      </c>
      <c r="S528" s="296">
        <f>IF($H528="","",$H528-TODAY())</f>
        <v/>
      </c>
      <c r="T528" s="291">
        <f>IF(LISTADO!$A526="","",LISTADO!$A526)</f>
        <v/>
      </c>
      <c r="U528" s="291" t="n"/>
    </row>
    <row r="529">
      <c r="A529" s="293">
        <f>IF($B529="","",SUBTOTAL(103,$B$3:B529))</f>
        <v/>
      </c>
      <c r="B529" s="293" t="n"/>
      <c r="C529" s="293" t="n"/>
      <c r="D529" s="293" t="n"/>
      <c r="E529" s="293" t="n"/>
      <c r="F529" s="293" t="n"/>
      <c r="G529" s="294" t="n"/>
      <c r="H529" s="294" t="n"/>
      <c r="I529" s="293" t="n"/>
      <c r="J529" s="293" t="n"/>
      <c r="K529" s="293" t="n"/>
      <c r="L529" s="293" t="n"/>
      <c r="M529" s="294" t="n"/>
      <c r="N529" s="293" t="n"/>
      <c r="O529" s="293" t="n"/>
      <c r="P529" s="293" t="n"/>
      <c r="Q529" s="293" t="n"/>
      <c r="R529" s="293">
        <f>IF($H529="","",IF($H529&lt;TODAY(),"VENCIDO",IF($H529&lt;=TODAY()+15,"PROXIMO","FUTURO")))</f>
        <v/>
      </c>
      <c r="S529" s="295">
        <f>IF($H529="","",$H529-TODAY())</f>
        <v/>
      </c>
      <c r="T529" s="293">
        <f>IF(LISTADO!$A527="","",LISTADO!$A527)</f>
        <v/>
      </c>
      <c r="U529" s="293" t="n"/>
    </row>
    <row r="530">
      <c r="A530" s="291">
        <f>IF($B530="","",SUBTOTAL(103,$B$3:B530))</f>
        <v/>
      </c>
      <c r="B530" s="291" t="n"/>
      <c r="C530" s="291" t="n"/>
      <c r="D530" s="291" t="n"/>
      <c r="E530" s="291" t="n"/>
      <c r="F530" s="291" t="n"/>
      <c r="G530" s="292" t="n"/>
      <c r="H530" s="292" t="n"/>
      <c r="I530" s="291" t="n"/>
      <c r="J530" s="291" t="n"/>
      <c r="K530" s="291" t="n"/>
      <c r="L530" s="291" t="n"/>
      <c r="M530" s="292" t="n"/>
      <c r="N530" s="291" t="n"/>
      <c r="O530" s="291" t="n"/>
      <c r="P530" s="291" t="n"/>
      <c r="Q530" s="291" t="n"/>
      <c r="R530" s="291">
        <f>IF($H530="","",IF($H530&lt;TODAY(),"VENCIDO",IF($H530&lt;=TODAY()+15,"PROXIMO","FUTURO")))</f>
        <v/>
      </c>
      <c r="S530" s="296">
        <f>IF($H530="","",$H530-TODAY())</f>
        <v/>
      </c>
      <c r="T530" s="291">
        <f>IF(LISTADO!$A528="","",LISTADO!$A528)</f>
        <v/>
      </c>
      <c r="U530" s="291" t="n"/>
    </row>
    <row r="531">
      <c r="A531" s="293">
        <f>IF($B531="","",SUBTOTAL(103,$B$3:B531))</f>
        <v/>
      </c>
      <c r="B531" s="293" t="n"/>
      <c r="C531" s="293" t="n"/>
      <c r="D531" s="293" t="n"/>
      <c r="E531" s="293" t="n"/>
      <c r="F531" s="293" t="n"/>
      <c r="G531" s="294" t="n"/>
      <c r="H531" s="294" t="n"/>
      <c r="I531" s="293" t="n"/>
      <c r="J531" s="293" t="n"/>
      <c r="K531" s="293" t="n"/>
      <c r="L531" s="293" t="n"/>
      <c r="M531" s="294" t="n"/>
      <c r="N531" s="293" t="n"/>
      <c r="O531" s="293" t="n"/>
      <c r="P531" s="293" t="n"/>
      <c r="Q531" s="293" t="n"/>
      <c r="R531" s="293">
        <f>IF($H531="","",IF($H531&lt;TODAY(),"VENCIDO",IF($H531&lt;=TODAY()+15,"PROXIMO","FUTURO")))</f>
        <v/>
      </c>
      <c r="S531" s="295">
        <f>IF($H531="","",$H531-TODAY())</f>
        <v/>
      </c>
      <c r="T531" s="293">
        <f>IF(LISTADO!$A529="","",LISTADO!$A529)</f>
        <v/>
      </c>
      <c r="U531" s="293" t="n"/>
    </row>
    <row r="532">
      <c r="A532" s="291">
        <f>IF($B532="","",SUBTOTAL(103,$B$3:B532))</f>
        <v/>
      </c>
      <c r="B532" s="291" t="n"/>
      <c r="C532" s="291" t="n"/>
      <c r="D532" s="291" t="n"/>
      <c r="E532" s="291" t="n"/>
      <c r="F532" s="291" t="n"/>
      <c r="G532" s="292" t="n"/>
      <c r="H532" s="292" t="n"/>
      <c r="I532" s="291" t="n"/>
      <c r="J532" s="291" t="n"/>
      <c r="K532" s="291" t="n"/>
      <c r="L532" s="291" t="n"/>
      <c r="M532" s="292" t="n"/>
      <c r="N532" s="291" t="n"/>
      <c r="O532" s="291" t="n"/>
      <c r="P532" s="291" t="n"/>
      <c r="Q532" s="291" t="n"/>
      <c r="R532" s="291">
        <f>IF($H532="","",IF($H532&lt;TODAY(),"VENCIDO",IF($H532&lt;=TODAY()+15,"PROXIMO","FUTURO")))</f>
        <v/>
      </c>
      <c r="S532" s="296">
        <f>IF($H532="","",$H532-TODAY())</f>
        <v/>
      </c>
      <c r="T532" s="291">
        <f>IF(LISTADO!$A530="","",LISTADO!$A530)</f>
        <v/>
      </c>
      <c r="U532" s="291" t="n"/>
    </row>
    <row r="533">
      <c r="A533" s="293">
        <f>IF($B533="","",SUBTOTAL(103,$B$3:B533))</f>
        <v/>
      </c>
      <c r="B533" s="293" t="n"/>
      <c r="C533" s="293" t="n"/>
      <c r="D533" s="293" t="n"/>
      <c r="E533" s="293" t="n"/>
      <c r="F533" s="293" t="n"/>
      <c r="G533" s="294" t="n"/>
      <c r="H533" s="294" t="n"/>
      <c r="I533" s="293" t="n"/>
      <c r="J533" s="293" t="n"/>
      <c r="K533" s="293" t="n"/>
      <c r="L533" s="293" t="n"/>
      <c r="M533" s="294" t="n"/>
      <c r="N533" s="293" t="n"/>
      <c r="O533" s="293" t="n"/>
      <c r="P533" s="293" t="n"/>
      <c r="Q533" s="293" t="n"/>
      <c r="R533" s="293">
        <f>IF($H533="","",IF($H533&lt;TODAY(),"VENCIDO",IF($H533&lt;=TODAY()+15,"PROXIMO","FUTURO")))</f>
        <v/>
      </c>
      <c r="S533" s="295">
        <f>IF($H533="","",$H533-TODAY())</f>
        <v/>
      </c>
      <c r="T533" s="293">
        <f>IF(LISTADO!$A531="","",LISTADO!$A531)</f>
        <v/>
      </c>
      <c r="U533" s="293" t="n"/>
    </row>
    <row r="534">
      <c r="A534" s="291">
        <f>IF($B534="","",SUBTOTAL(103,$B$3:B534))</f>
        <v/>
      </c>
      <c r="B534" s="291" t="n"/>
      <c r="C534" s="291" t="n"/>
      <c r="D534" s="291" t="n"/>
      <c r="E534" s="291" t="n"/>
      <c r="F534" s="291" t="n"/>
      <c r="G534" s="292" t="n"/>
      <c r="H534" s="292" t="n"/>
      <c r="I534" s="291" t="n"/>
      <c r="J534" s="291" t="n"/>
      <c r="K534" s="291" t="n"/>
      <c r="L534" s="291" t="n"/>
      <c r="M534" s="292" t="n"/>
      <c r="N534" s="291" t="n"/>
      <c r="O534" s="291" t="n"/>
      <c r="P534" s="291" t="n"/>
      <c r="Q534" s="291" t="n"/>
      <c r="R534" s="291">
        <f>IF($H534="","",IF($H534&lt;TODAY(),"VENCIDO",IF($H534&lt;=TODAY()+15,"PROXIMO","FUTURO")))</f>
        <v/>
      </c>
      <c r="S534" s="296">
        <f>IF($H534="","",$H534-TODAY())</f>
        <v/>
      </c>
      <c r="T534" s="291">
        <f>IF(LISTADO!$A532="","",LISTADO!$A532)</f>
        <v/>
      </c>
      <c r="U534" s="291" t="n"/>
    </row>
    <row r="535">
      <c r="A535" s="293">
        <f>IF($B535="","",SUBTOTAL(103,$B$3:B535))</f>
        <v/>
      </c>
      <c r="B535" s="293" t="n"/>
      <c r="C535" s="293" t="n"/>
      <c r="D535" s="293" t="n"/>
      <c r="E535" s="293" t="n"/>
      <c r="F535" s="293" t="n"/>
      <c r="G535" s="294" t="n"/>
      <c r="H535" s="294" t="n"/>
      <c r="I535" s="293" t="n"/>
      <c r="J535" s="293" t="n"/>
      <c r="K535" s="293" t="n"/>
      <c r="L535" s="293" t="n"/>
      <c r="M535" s="294" t="n"/>
      <c r="N535" s="293" t="n"/>
      <c r="O535" s="293" t="n"/>
      <c r="P535" s="293" t="n"/>
      <c r="Q535" s="293" t="n"/>
      <c r="R535" s="293">
        <f>IF($H535="","",IF($H535&lt;TODAY(),"VENCIDO",IF($H535&lt;=TODAY()+15,"PROXIMO","FUTURO")))</f>
        <v/>
      </c>
      <c r="S535" s="295">
        <f>IF($H535="","",$H535-TODAY())</f>
        <v/>
      </c>
      <c r="T535" s="293">
        <f>IF(LISTADO!$A533="","",LISTADO!$A533)</f>
        <v/>
      </c>
      <c r="U535" s="293" t="n"/>
    </row>
    <row r="536">
      <c r="A536" s="291">
        <f>IF($B536="","",SUBTOTAL(103,$B$3:B536))</f>
        <v/>
      </c>
      <c r="B536" s="291" t="n"/>
      <c r="C536" s="291" t="n"/>
      <c r="D536" s="291" t="n"/>
      <c r="E536" s="291" t="n"/>
      <c r="F536" s="291" t="n"/>
      <c r="G536" s="292" t="n"/>
      <c r="H536" s="292" t="n"/>
      <c r="I536" s="291" t="n"/>
      <c r="J536" s="291" t="n"/>
      <c r="K536" s="291" t="n"/>
      <c r="L536" s="291" t="n"/>
      <c r="M536" s="292" t="n"/>
      <c r="N536" s="291" t="n"/>
      <c r="O536" s="291" t="n"/>
      <c r="P536" s="291" t="n"/>
      <c r="Q536" s="291" t="n"/>
      <c r="R536" s="291">
        <f>IF($H536="","",IF($H536&lt;TODAY(),"VENCIDO",IF($H536&lt;=TODAY()+15,"PROXIMO","FUTURO")))</f>
        <v/>
      </c>
      <c r="S536" s="296">
        <f>IF($H536="","",$H536-TODAY())</f>
        <v/>
      </c>
      <c r="T536" s="291">
        <f>IF(LISTADO!$A534="","",LISTADO!$A534)</f>
        <v/>
      </c>
      <c r="U536" s="291" t="n"/>
    </row>
    <row r="537">
      <c r="A537" s="293">
        <f>IF($B537="","",SUBTOTAL(103,$B$3:B537))</f>
        <v/>
      </c>
      <c r="B537" s="293" t="n"/>
      <c r="C537" s="293" t="n"/>
      <c r="D537" s="293" t="n"/>
      <c r="E537" s="293" t="n"/>
      <c r="F537" s="293" t="n"/>
      <c r="G537" s="294" t="n"/>
      <c r="H537" s="294" t="n"/>
      <c r="I537" s="293" t="n"/>
      <c r="J537" s="293" t="n"/>
      <c r="K537" s="293" t="n"/>
      <c r="L537" s="293" t="n"/>
      <c r="M537" s="294" t="n"/>
      <c r="N537" s="293" t="n"/>
      <c r="O537" s="293" t="n"/>
      <c r="P537" s="293" t="n"/>
      <c r="Q537" s="293" t="n"/>
      <c r="R537" s="293">
        <f>IF($H537="","",IF($H537&lt;TODAY(),"VENCIDO",IF($H537&lt;=TODAY()+15,"PROXIMO","FUTURO")))</f>
        <v/>
      </c>
      <c r="S537" s="295">
        <f>IF($H537="","",$H537-TODAY())</f>
        <v/>
      </c>
      <c r="T537" s="293">
        <f>IF(LISTADO!$A535="","",LISTADO!$A535)</f>
        <v/>
      </c>
      <c r="U537" s="293" t="n"/>
    </row>
    <row r="538">
      <c r="A538" s="291">
        <f>IF($B538="","",SUBTOTAL(103,$B$3:B538))</f>
        <v/>
      </c>
      <c r="B538" s="291" t="n"/>
      <c r="C538" s="291" t="n"/>
      <c r="D538" s="291" t="n"/>
      <c r="E538" s="291" t="n"/>
      <c r="F538" s="291" t="n"/>
      <c r="G538" s="292" t="n"/>
      <c r="H538" s="292" t="n"/>
      <c r="I538" s="291" t="n"/>
      <c r="J538" s="291" t="n"/>
      <c r="K538" s="291" t="n"/>
      <c r="L538" s="291" t="n"/>
      <c r="M538" s="292" t="n"/>
      <c r="N538" s="291" t="n"/>
      <c r="O538" s="291" t="n"/>
      <c r="P538" s="291" t="n"/>
      <c r="Q538" s="291" t="n"/>
      <c r="R538" s="291">
        <f>IF($H538="","",IF($H538&lt;TODAY(),"VENCIDO",IF($H538&lt;=TODAY()+15,"PROXIMO","FUTURO")))</f>
        <v/>
      </c>
      <c r="S538" s="296">
        <f>IF($H538="","",$H538-TODAY())</f>
        <v/>
      </c>
      <c r="T538" s="291">
        <f>IF(LISTADO!$A536="","",LISTADO!$A536)</f>
        <v/>
      </c>
      <c r="U538" s="291" t="n"/>
    </row>
    <row r="539">
      <c r="A539" s="293">
        <f>IF($B539="","",SUBTOTAL(103,$B$3:B539))</f>
        <v/>
      </c>
      <c r="B539" s="293" t="n"/>
      <c r="C539" s="293" t="n"/>
      <c r="D539" s="293" t="n"/>
      <c r="E539" s="293" t="n"/>
      <c r="F539" s="293" t="n"/>
      <c r="G539" s="294" t="n"/>
      <c r="H539" s="294" t="n"/>
      <c r="I539" s="293" t="n"/>
      <c r="J539" s="293" t="n"/>
      <c r="K539" s="293" t="n"/>
      <c r="L539" s="293" t="n"/>
      <c r="M539" s="294" t="n"/>
      <c r="N539" s="293" t="n"/>
      <c r="O539" s="293" t="n"/>
      <c r="P539" s="293" t="n"/>
      <c r="Q539" s="293" t="n"/>
      <c r="R539" s="293">
        <f>IF($H539="","",IF($H539&lt;TODAY(),"VENCIDO",IF($H539&lt;=TODAY()+15,"PROXIMO","FUTURO")))</f>
        <v/>
      </c>
      <c r="S539" s="295">
        <f>IF($H539="","",$H539-TODAY())</f>
        <v/>
      </c>
      <c r="T539" s="293">
        <f>IF(LISTADO!$A537="","",LISTADO!$A537)</f>
        <v/>
      </c>
      <c r="U539" s="293" t="n"/>
    </row>
    <row r="540">
      <c r="A540" s="291">
        <f>IF($B540="","",SUBTOTAL(103,$B$3:B540))</f>
        <v/>
      </c>
      <c r="B540" s="291" t="n"/>
      <c r="C540" s="291" t="n"/>
      <c r="D540" s="291" t="n"/>
      <c r="E540" s="291" t="n"/>
      <c r="F540" s="291" t="n"/>
      <c r="G540" s="292" t="n"/>
      <c r="H540" s="292" t="n"/>
      <c r="I540" s="291" t="n"/>
      <c r="J540" s="291" t="n"/>
      <c r="K540" s="291" t="n"/>
      <c r="L540" s="291" t="n"/>
      <c r="M540" s="292" t="n"/>
      <c r="N540" s="291" t="n"/>
      <c r="O540" s="291" t="n"/>
      <c r="P540" s="291" t="n"/>
      <c r="Q540" s="291" t="n"/>
      <c r="R540" s="291">
        <f>IF($H540="","",IF($H540&lt;TODAY(),"VENCIDO",IF($H540&lt;=TODAY()+15,"PROXIMO","FUTURO")))</f>
        <v/>
      </c>
      <c r="S540" s="296">
        <f>IF($H540="","",$H540-TODAY())</f>
        <v/>
      </c>
      <c r="T540" s="291">
        <f>IF(LISTADO!$A538="","",LISTADO!$A538)</f>
        <v/>
      </c>
      <c r="U540" s="291" t="n"/>
    </row>
    <row r="541">
      <c r="A541" s="293">
        <f>IF($B541="","",SUBTOTAL(103,$B$3:B541))</f>
        <v/>
      </c>
      <c r="B541" s="293" t="n"/>
      <c r="C541" s="293" t="n"/>
      <c r="D541" s="293" t="n"/>
      <c r="E541" s="293" t="n"/>
      <c r="F541" s="293" t="n"/>
      <c r="G541" s="294" t="n"/>
      <c r="H541" s="294" t="n"/>
      <c r="I541" s="293" t="n"/>
      <c r="J541" s="293" t="n"/>
      <c r="K541" s="293" t="n"/>
      <c r="L541" s="293" t="n"/>
      <c r="M541" s="294" t="n"/>
      <c r="N541" s="293" t="n"/>
      <c r="O541" s="293" t="n"/>
      <c r="P541" s="293" t="n"/>
      <c r="Q541" s="293" t="n"/>
      <c r="R541" s="293">
        <f>IF($H541="","",IF($H541&lt;TODAY(),"VENCIDO",IF($H541&lt;=TODAY()+15,"PROXIMO","FUTURO")))</f>
        <v/>
      </c>
      <c r="S541" s="295">
        <f>IF($H541="","",$H541-TODAY())</f>
        <v/>
      </c>
      <c r="T541" s="293">
        <f>IF(LISTADO!$A539="","",LISTADO!$A539)</f>
        <v/>
      </c>
      <c r="U541" s="293" t="n"/>
    </row>
    <row r="542">
      <c r="A542" s="291">
        <f>IF($B542="","",SUBTOTAL(103,$B$3:B542))</f>
        <v/>
      </c>
      <c r="B542" s="291" t="n"/>
      <c r="C542" s="291" t="n"/>
      <c r="D542" s="291" t="n"/>
      <c r="E542" s="291" t="n"/>
      <c r="F542" s="291" t="n"/>
      <c r="G542" s="292" t="n"/>
      <c r="H542" s="292" t="n"/>
      <c r="I542" s="291" t="n"/>
      <c r="J542" s="291" t="n"/>
      <c r="K542" s="291" t="n"/>
      <c r="L542" s="291" t="n"/>
      <c r="M542" s="292" t="n"/>
      <c r="N542" s="291" t="n"/>
      <c r="O542" s="291" t="n"/>
      <c r="P542" s="291" t="n"/>
      <c r="Q542" s="291" t="n"/>
      <c r="R542" s="291">
        <f>IF($H542="","",IF($H542&lt;TODAY(),"VENCIDO",IF($H542&lt;=TODAY()+15,"PROXIMO","FUTURO")))</f>
        <v/>
      </c>
      <c r="S542" s="296">
        <f>IF($H542="","",$H542-TODAY())</f>
        <v/>
      </c>
      <c r="T542" s="291">
        <f>IF(LISTADO!$A540="","",LISTADO!$A540)</f>
        <v/>
      </c>
      <c r="U542" s="291" t="n"/>
    </row>
    <row r="543">
      <c r="A543" s="293">
        <f>IF($B543="","",SUBTOTAL(103,$B$3:B543))</f>
        <v/>
      </c>
      <c r="B543" s="293" t="n"/>
      <c r="C543" s="293" t="n"/>
      <c r="D543" s="293" t="n"/>
      <c r="E543" s="293" t="n"/>
      <c r="F543" s="293" t="n"/>
      <c r="G543" s="294" t="n"/>
      <c r="H543" s="294" t="n"/>
      <c r="I543" s="293" t="n"/>
      <c r="J543" s="293" t="n"/>
      <c r="K543" s="293" t="n"/>
      <c r="L543" s="293" t="n"/>
      <c r="M543" s="294" t="n"/>
      <c r="N543" s="293" t="n"/>
      <c r="O543" s="293" t="n"/>
      <c r="P543" s="293" t="n"/>
      <c r="Q543" s="293" t="n"/>
      <c r="R543" s="293">
        <f>IF($H543="","",IF($H543&lt;TODAY(),"VENCIDO",IF($H543&lt;=TODAY()+15,"PROXIMO","FUTURO")))</f>
        <v/>
      </c>
      <c r="S543" s="295">
        <f>IF($H543="","",$H543-TODAY())</f>
        <v/>
      </c>
      <c r="T543" s="293">
        <f>IF(LISTADO!$A541="","",LISTADO!$A541)</f>
        <v/>
      </c>
      <c r="U543" s="293" t="n"/>
    </row>
    <row r="544">
      <c r="A544" s="291">
        <f>IF($B544="","",SUBTOTAL(103,$B$3:B544))</f>
        <v/>
      </c>
      <c r="B544" s="291" t="n"/>
      <c r="C544" s="291" t="n"/>
      <c r="D544" s="291" t="n"/>
      <c r="E544" s="291" t="n"/>
      <c r="F544" s="291" t="n"/>
      <c r="G544" s="292" t="n"/>
      <c r="H544" s="292" t="n"/>
      <c r="I544" s="291" t="n"/>
      <c r="J544" s="291" t="n"/>
      <c r="K544" s="291" t="n"/>
      <c r="L544" s="291" t="n"/>
      <c r="M544" s="292" t="n"/>
      <c r="N544" s="291" t="n"/>
      <c r="O544" s="291" t="n"/>
      <c r="P544" s="291" t="n"/>
      <c r="Q544" s="291" t="n"/>
      <c r="R544" s="291">
        <f>IF($H544="","",IF($H544&lt;TODAY(),"VENCIDO",IF($H544&lt;=TODAY()+15,"PROXIMO","FUTURO")))</f>
        <v/>
      </c>
      <c r="S544" s="296">
        <f>IF($H544="","",$H544-TODAY())</f>
        <v/>
      </c>
      <c r="T544" s="291">
        <f>IF(LISTADO!$A542="","",LISTADO!$A542)</f>
        <v/>
      </c>
      <c r="U544" s="291" t="n"/>
    </row>
    <row r="545">
      <c r="A545" s="293">
        <f>IF($B545="","",SUBTOTAL(103,$B$3:B545))</f>
        <v/>
      </c>
      <c r="B545" s="293" t="n"/>
      <c r="C545" s="293" t="n"/>
      <c r="D545" s="293" t="n"/>
      <c r="E545" s="293" t="n"/>
      <c r="F545" s="293" t="n"/>
      <c r="G545" s="294" t="n"/>
      <c r="H545" s="294" t="n"/>
      <c r="I545" s="293" t="n"/>
      <c r="J545" s="293" t="n"/>
      <c r="K545" s="293" t="n"/>
      <c r="L545" s="293" t="n"/>
      <c r="M545" s="294" t="n"/>
      <c r="N545" s="293" t="n"/>
      <c r="O545" s="293" t="n"/>
      <c r="P545" s="293" t="n"/>
      <c r="Q545" s="293" t="n"/>
      <c r="R545" s="293">
        <f>IF($H545="","",IF($H545&lt;TODAY(),"VENCIDO",IF($H545&lt;=TODAY()+15,"PROXIMO","FUTURO")))</f>
        <v/>
      </c>
      <c r="S545" s="295">
        <f>IF($H545="","",$H545-TODAY())</f>
        <v/>
      </c>
      <c r="T545" s="293">
        <f>IF(LISTADO!$A543="","",LISTADO!$A543)</f>
        <v/>
      </c>
      <c r="U545" s="293" t="n"/>
    </row>
    <row r="546">
      <c r="A546" s="291">
        <f>IF($B546="","",SUBTOTAL(103,$B$3:B546))</f>
        <v/>
      </c>
      <c r="B546" s="291" t="n"/>
      <c r="C546" s="291" t="n"/>
      <c r="D546" s="291" t="n"/>
      <c r="E546" s="291" t="n"/>
      <c r="F546" s="291" t="n"/>
      <c r="G546" s="292" t="n"/>
      <c r="H546" s="292" t="n"/>
      <c r="I546" s="291" t="n"/>
      <c r="J546" s="291" t="n"/>
      <c r="K546" s="291" t="n"/>
      <c r="L546" s="291" t="n"/>
      <c r="M546" s="292" t="n"/>
      <c r="N546" s="291" t="n"/>
      <c r="O546" s="291" t="n"/>
      <c r="P546" s="291" t="n"/>
      <c r="Q546" s="291" t="n"/>
      <c r="R546" s="291">
        <f>IF($H546="","",IF($H546&lt;TODAY(),"VENCIDO",IF($H546&lt;=TODAY()+15,"PROXIMO","FUTURO")))</f>
        <v/>
      </c>
      <c r="S546" s="296">
        <f>IF($H546="","",$H546-TODAY())</f>
        <v/>
      </c>
      <c r="T546" s="291">
        <f>IF(LISTADO!$A544="","",LISTADO!$A544)</f>
        <v/>
      </c>
      <c r="U546" s="291" t="n"/>
    </row>
    <row r="547">
      <c r="A547" s="293">
        <f>IF($B547="","",SUBTOTAL(103,$B$3:B547))</f>
        <v/>
      </c>
      <c r="B547" s="293" t="n"/>
      <c r="C547" s="293" t="n"/>
      <c r="D547" s="293" t="n"/>
      <c r="E547" s="293" t="n"/>
      <c r="F547" s="293" t="n"/>
      <c r="G547" s="294" t="n"/>
      <c r="H547" s="294" t="n"/>
      <c r="I547" s="293" t="n"/>
      <c r="J547" s="293" t="n"/>
      <c r="K547" s="293" t="n"/>
      <c r="L547" s="293" t="n"/>
      <c r="M547" s="294" t="n"/>
      <c r="N547" s="293" t="n"/>
      <c r="O547" s="293" t="n"/>
      <c r="P547" s="293" t="n"/>
      <c r="Q547" s="293" t="n"/>
      <c r="R547" s="293">
        <f>IF($H547="","",IF($H547&lt;TODAY(),"VENCIDO",IF($H547&lt;=TODAY()+15,"PROXIMO","FUTURO")))</f>
        <v/>
      </c>
      <c r="S547" s="295">
        <f>IF($H547="","",$H547-TODAY())</f>
        <v/>
      </c>
      <c r="T547" s="293">
        <f>IF(LISTADO!$A545="","",LISTADO!$A545)</f>
        <v/>
      </c>
      <c r="U547" s="293" t="n"/>
    </row>
    <row r="548">
      <c r="A548" s="291">
        <f>IF($B548="","",SUBTOTAL(103,$B$3:B548))</f>
        <v/>
      </c>
      <c r="B548" s="291" t="n"/>
      <c r="C548" s="291" t="n"/>
      <c r="D548" s="291" t="n"/>
      <c r="E548" s="291" t="n"/>
      <c r="F548" s="291" t="n"/>
      <c r="G548" s="292" t="n"/>
      <c r="H548" s="292" t="n"/>
      <c r="I548" s="291" t="n"/>
      <c r="J548" s="291" t="n"/>
      <c r="K548" s="291" t="n"/>
      <c r="L548" s="291" t="n"/>
      <c r="M548" s="292" t="n"/>
      <c r="N548" s="291" t="n"/>
      <c r="O548" s="291" t="n"/>
      <c r="P548" s="291" t="n"/>
      <c r="Q548" s="291" t="n"/>
      <c r="R548" s="291">
        <f>IF($H548="","",IF($H548&lt;TODAY(),"VENCIDO",IF($H548&lt;=TODAY()+15,"PROXIMO","FUTURO")))</f>
        <v/>
      </c>
      <c r="S548" s="296">
        <f>IF($H548="","",$H548-TODAY())</f>
        <v/>
      </c>
      <c r="T548" s="291">
        <f>IF(LISTADO!$A546="","",LISTADO!$A546)</f>
        <v/>
      </c>
      <c r="U548" s="291" t="n"/>
    </row>
    <row r="549">
      <c r="A549" s="293">
        <f>IF($B549="","",SUBTOTAL(103,$B$3:B549))</f>
        <v/>
      </c>
      <c r="B549" s="293" t="n"/>
      <c r="C549" s="293" t="n"/>
      <c r="D549" s="293" t="n"/>
      <c r="E549" s="293" t="n"/>
      <c r="F549" s="293" t="n"/>
      <c r="G549" s="294" t="n"/>
      <c r="H549" s="294" t="n"/>
      <c r="I549" s="293" t="n"/>
      <c r="J549" s="293" t="n"/>
      <c r="K549" s="293" t="n"/>
      <c r="L549" s="293" t="n"/>
      <c r="M549" s="294" t="n"/>
      <c r="N549" s="293" t="n"/>
      <c r="O549" s="293" t="n"/>
      <c r="P549" s="293" t="n"/>
      <c r="Q549" s="293" t="n"/>
      <c r="R549" s="293">
        <f>IF($H549="","",IF($H549&lt;TODAY(),"VENCIDO",IF($H549&lt;=TODAY()+15,"PROXIMO","FUTURO")))</f>
        <v/>
      </c>
      <c r="S549" s="295">
        <f>IF($H549="","",$H549-TODAY())</f>
        <v/>
      </c>
      <c r="T549" s="293">
        <f>IF(LISTADO!$A547="","",LISTADO!$A547)</f>
        <v/>
      </c>
      <c r="U549" s="293" t="n"/>
    </row>
    <row r="550">
      <c r="A550" s="291">
        <f>IF($B550="","",SUBTOTAL(103,$B$3:B550))</f>
        <v/>
      </c>
      <c r="B550" s="291" t="n"/>
      <c r="C550" s="291" t="n"/>
      <c r="D550" s="291" t="n"/>
      <c r="E550" s="291" t="n"/>
      <c r="F550" s="291" t="n"/>
      <c r="G550" s="292" t="n"/>
      <c r="H550" s="292" t="n"/>
      <c r="I550" s="291" t="n"/>
      <c r="J550" s="291" t="n"/>
      <c r="K550" s="291" t="n"/>
      <c r="L550" s="291" t="n"/>
      <c r="M550" s="292" t="n"/>
      <c r="N550" s="291" t="n"/>
      <c r="O550" s="291" t="n"/>
      <c r="P550" s="291" t="n"/>
      <c r="Q550" s="291" t="n"/>
      <c r="R550" s="291">
        <f>IF($H550="","",IF($H550&lt;TODAY(),"VENCIDO",IF($H550&lt;=TODAY()+15,"PROXIMO","FUTURO")))</f>
        <v/>
      </c>
      <c r="S550" s="296">
        <f>IF($H550="","",$H550-TODAY())</f>
        <v/>
      </c>
      <c r="T550" s="291">
        <f>IF(LISTADO!$A548="","",LISTADO!$A548)</f>
        <v/>
      </c>
      <c r="U550" s="291" t="n"/>
    </row>
    <row r="551">
      <c r="A551" s="293">
        <f>IF($B551="","",SUBTOTAL(103,$B$3:B551))</f>
        <v/>
      </c>
      <c r="B551" s="293" t="n"/>
      <c r="C551" s="293" t="n"/>
      <c r="D551" s="293" t="n"/>
      <c r="E551" s="293" t="n"/>
      <c r="F551" s="293" t="n"/>
      <c r="G551" s="294" t="n"/>
      <c r="H551" s="294" t="n"/>
      <c r="I551" s="293" t="n"/>
      <c r="J551" s="293" t="n"/>
      <c r="K551" s="293" t="n"/>
      <c r="L551" s="293" t="n"/>
      <c r="M551" s="294" t="n"/>
      <c r="N551" s="293" t="n"/>
      <c r="O551" s="293" t="n"/>
      <c r="P551" s="293" t="n"/>
      <c r="Q551" s="293" t="n"/>
      <c r="R551" s="293">
        <f>IF($H551="","",IF($H551&lt;TODAY(),"VENCIDO",IF($H551&lt;=TODAY()+15,"PROXIMO","FUTURO")))</f>
        <v/>
      </c>
      <c r="S551" s="295">
        <f>IF($H551="","",$H551-TODAY())</f>
        <v/>
      </c>
      <c r="T551" s="293">
        <f>IF(LISTADO!$A549="","",LISTADO!$A549)</f>
        <v/>
      </c>
      <c r="U551" s="293" t="n"/>
    </row>
    <row r="552">
      <c r="A552" s="291">
        <f>IF($B552="","",SUBTOTAL(103,$B$3:B552))</f>
        <v/>
      </c>
      <c r="B552" s="291" t="n"/>
      <c r="C552" s="291" t="n"/>
      <c r="D552" s="291" t="n"/>
      <c r="E552" s="291" t="n"/>
      <c r="F552" s="291" t="n"/>
      <c r="G552" s="292" t="n"/>
      <c r="H552" s="292" t="n"/>
      <c r="I552" s="291" t="n"/>
      <c r="J552" s="291" t="n"/>
      <c r="K552" s="291" t="n"/>
      <c r="L552" s="291" t="n"/>
      <c r="M552" s="292" t="n"/>
      <c r="N552" s="291" t="n"/>
      <c r="O552" s="291" t="n"/>
      <c r="P552" s="291" t="n"/>
      <c r="Q552" s="291" t="n"/>
      <c r="R552" s="291">
        <f>IF($H552="","",IF($H552&lt;TODAY(),"VENCIDO",IF($H552&lt;=TODAY()+15,"PROXIMO","FUTURO")))</f>
        <v/>
      </c>
      <c r="S552" s="296">
        <f>IF($H552="","",$H552-TODAY())</f>
        <v/>
      </c>
      <c r="T552" s="291">
        <f>IF(LISTADO!$A550="","",LISTADO!$A550)</f>
        <v/>
      </c>
      <c r="U552" s="291" t="n"/>
    </row>
    <row r="553">
      <c r="A553" s="293">
        <f>IF($B553="","",SUBTOTAL(103,$B$3:B553))</f>
        <v/>
      </c>
      <c r="B553" s="293" t="n"/>
      <c r="C553" s="293" t="n"/>
      <c r="D553" s="293" t="n"/>
      <c r="E553" s="293" t="n"/>
      <c r="F553" s="293" t="n"/>
      <c r="G553" s="294" t="n"/>
      <c r="H553" s="294" t="n"/>
      <c r="I553" s="293" t="n"/>
      <c r="J553" s="293" t="n"/>
      <c r="K553" s="293" t="n"/>
      <c r="L553" s="293" t="n"/>
      <c r="M553" s="294" t="n"/>
      <c r="N553" s="293" t="n"/>
      <c r="O553" s="293" t="n"/>
      <c r="P553" s="293" t="n"/>
      <c r="Q553" s="293" t="n"/>
      <c r="R553" s="293">
        <f>IF($H553="","",IF($H553&lt;TODAY(),"VENCIDO",IF($H553&lt;=TODAY()+15,"PROXIMO","FUTURO")))</f>
        <v/>
      </c>
      <c r="S553" s="295">
        <f>IF($H553="","",$H553-TODAY())</f>
        <v/>
      </c>
      <c r="T553" s="293">
        <f>IF(LISTADO!$A551="","",LISTADO!$A551)</f>
        <v/>
      </c>
      <c r="U553" s="293" t="n"/>
    </row>
    <row r="554">
      <c r="A554" s="291">
        <f>IF($B554="","",SUBTOTAL(103,$B$3:B554))</f>
        <v/>
      </c>
      <c r="B554" s="291" t="n"/>
      <c r="C554" s="291" t="n"/>
      <c r="D554" s="291" t="n"/>
      <c r="E554" s="291" t="n"/>
      <c r="F554" s="291" t="n"/>
      <c r="G554" s="292" t="n"/>
      <c r="H554" s="292" t="n"/>
      <c r="I554" s="291" t="n"/>
      <c r="J554" s="291" t="n"/>
      <c r="K554" s="291" t="n"/>
      <c r="L554" s="291" t="n"/>
      <c r="M554" s="292" t="n"/>
      <c r="N554" s="291" t="n"/>
      <c r="O554" s="291" t="n"/>
      <c r="P554" s="291" t="n"/>
      <c r="Q554" s="291" t="n"/>
      <c r="R554" s="291">
        <f>IF($H554="","",IF($H554&lt;TODAY(),"VENCIDO",IF($H554&lt;=TODAY()+15,"PROXIMO","FUTURO")))</f>
        <v/>
      </c>
      <c r="S554" s="296">
        <f>IF($H554="","",$H554-TODAY())</f>
        <v/>
      </c>
      <c r="T554" s="291">
        <f>IF(LISTADO!$A552="","",LISTADO!$A552)</f>
        <v/>
      </c>
      <c r="U554" s="291" t="n"/>
    </row>
    <row r="555">
      <c r="A555" s="293">
        <f>IF($B555="","",SUBTOTAL(103,$B$3:B555))</f>
        <v/>
      </c>
      <c r="B555" s="293" t="n"/>
      <c r="C555" s="293" t="n"/>
      <c r="D555" s="293" t="n"/>
      <c r="E555" s="293" t="n"/>
      <c r="F555" s="293" t="n"/>
      <c r="G555" s="294" t="n"/>
      <c r="H555" s="294" t="n"/>
      <c r="I555" s="293" t="n"/>
      <c r="J555" s="293" t="n"/>
      <c r="K555" s="293" t="n"/>
      <c r="L555" s="293" t="n"/>
      <c r="M555" s="294" t="n"/>
      <c r="N555" s="293" t="n"/>
      <c r="O555" s="293" t="n"/>
      <c r="P555" s="293" t="n"/>
      <c r="Q555" s="293" t="n"/>
      <c r="R555" s="293">
        <f>IF($H555="","",IF($H555&lt;TODAY(),"VENCIDO",IF($H555&lt;=TODAY()+15,"PROXIMO","FUTURO")))</f>
        <v/>
      </c>
      <c r="S555" s="295">
        <f>IF($H555="","",$H555-TODAY())</f>
        <v/>
      </c>
      <c r="T555" s="293">
        <f>IF(LISTADO!$A553="","",LISTADO!$A553)</f>
        <v/>
      </c>
      <c r="U555" s="293" t="n"/>
    </row>
    <row r="556">
      <c r="A556" s="291">
        <f>IF($B556="","",SUBTOTAL(103,$B$3:B556))</f>
        <v/>
      </c>
      <c r="B556" s="291" t="n"/>
      <c r="C556" s="291" t="n"/>
      <c r="D556" s="291" t="n"/>
      <c r="E556" s="291" t="n"/>
      <c r="F556" s="291" t="n"/>
      <c r="G556" s="292" t="n"/>
      <c r="H556" s="292" t="n"/>
      <c r="I556" s="291" t="n"/>
      <c r="J556" s="291" t="n"/>
      <c r="K556" s="291" t="n"/>
      <c r="L556" s="291" t="n"/>
      <c r="M556" s="292" t="n"/>
      <c r="N556" s="291" t="n"/>
      <c r="O556" s="291" t="n"/>
      <c r="P556" s="291" t="n"/>
      <c r="Q556" s="291" t="n"/>
      <c r="R556" s="291">
        <f>IF($H556="","",IF($H556&lt;TODAY(),"VENCIDO",IF($H556&lt;=TODAY()+15,"PROXIMO","FUTURO")))</f>
        <v/>
      </c>
      <c r="S556" s="296">
        <f>IF($H556="","",$H556-TODAY())</f>
        <v/>
      </c>
      <c r="T556" s="291">
        <f>IF(LISTADO!$A554="","",LISTADO!$A554)</f>
        <v/>
      </c>
      <c r="U556" s="291" t="n"/>
    </row>
    <row r="557">
      <c r="A557" s="293">
        <f>IF($B557="","",SUBTOTAL(103,$B$3:B557))</f>
        <v/>
      </c>
      <c r="B557" s="293" t="n"/>
      <c r="C557" s="293" t="n"/>
      <c r="D557" s="293" t="n"/>
      <c r="E557" s="293" t="n"/>
      <c r="F557" s="293" t="n"/>
      <c r="G557" s="294" t="n"/>
      <c r="H557" s="294" t="n"/>
      <c r="I557" s="293" t="n"/>
      <c r="J557" s="293" t="n"/>
      <c r="K557" s="293" t="n"/>
      <c r="L557" s="293" t="n"/>
      <c r="M557" s="294" t="n"/>
      <c r="N557" s="293" t="n"/>
      <c r="O557" s="293" t="n"/>
      <c r="P557" s="293" t="n"/>
      <c r="Q557" s="293" t="n"/>
      <c r="R557" s="293">
        <f>IF($H557="","",IF($H557&lt;TODAY(),"VENCIDO",IF($H557&lt;=TODAY()+15,"PROXIMO","FUTURO")))</f>
        <v/>
      </c>
      <c r="S557" s="295">
        <f>IF($H557="","",$H557-TODAY())</f>
        <v/>
      </c>
      <c r="T557" s="293">
        <f>IF(LISTADO!$A555="","",LISTADO!$A555)</f>
        <v/>
      </c>
      <c r="U557" s="293" t="n"/>
    </row>
    <row r="558">
      <c r="A558" s="291">
        <f>IF($B558="","",SUBTOTAL(103,$B$3:B558))</f>
        <v/>
      </c>
      <c r="B558" s="291" t="n"/>
      <c r="C558" s="291" t="n"/>
      <c r="D558" s="291" t="n"/>
      <c r="E558" s="291" t="n"/>
      <c r="F558" s="291" t="n"/>
      <c r="G558" s="292" t="n"/>
      <c r="H558" s="292" t="n"/>
      <c r="I558" s="291" t="n"/>
      <c r="J558" s="291" t="n"/>
      <c r="K558" s="291" t="n"/>
      <c r="L558" s="291" t="n"/>
      <c r="M558" s="292" t="n"/>
      <c r="N558" s="291" t="n"/>
      <c r="O558" s="291" t="n"/>
      <c r="P558" s="291" t="n"/>
      <c r="Q558" s="291" t="n"/>
      <c r="R558" s="291">
        <f>IF($H558="","",IF($H558&lt;TODAY(),"VENCIDO",IF($H558&lt;=TODAY()+15,"PROXIMO","FUTURO")))</f>
        <v/>
      </c>
      <c r="S558" s="296">
        <f>IF($H558="","",$H558-TODAY())</f>
        <v/>
      </c>
      <c r="T558" s="291">
        <f>IF(LISTADO!$A556="","",LISTADO!$A556)</f>
        <v/>
      </c>
      <c r="U558" s="291" t="n"/>
    </row>
    <row r="559">
      <c r="A559" s="293">
        <f>IF($B559="","",SUBTOTAL(103,$B$3:B559))</f>
        <v/>
      </c>
      <c r="B559" s="293" t="n"/>
      <c r="C559" s="293" t="n"/>
      <c r="D559" s="293" t="n"/>
      <c r="E559" s="293" t="n"/>
      <c r="F559" s="293" t="n"/>
      <c r="G559" s="294" t="n"/>
      <c r="H559" s="294" t="n"/>
      <c r="I559" s="293" t="n"/>
      <c r="J559" s="293" t="n"/>
      <c r="K559" s="293" t="n"/>
      <c r="L559" s="293" t="n"/>
      <c r="M559" s="294" t="n"/>
      <c r="N559" s="293" t="n"/>
      <c r="O559" s="293" t="n"/>
      <c r="P559" s="293" t="n"/>
      <c r="Q559" s="293" t="n"/>
      <c r="R559" s="293">
        <f>IF($H559="","",IF($H559&lt;TODAY(),"VENCIDO",IF($H559&lt;=TODAY()+15,"PROXIMO","FUTURO")))</f>
        <v/>
      </c>
      <c r="S559" s="295">
        <f>IF($H559="","",$H559-TODAY())</f>
        <v/>
      </c>
      <c r="T559" s="293">
        <f>IF(LISTADO!$A557="","",LISTADO!$A557)</f>
        <v/>
      </c>
      <c r="U559" s="293" t="n"/>
    </row>
    <row r="560">
      <c r="A560" s="291">
        <f>IF($B560="","",SUBTOTAL(103,$B$3:B560))</f>
        <v/>
      </c>
      <c r="B560" s="291" t="n"/>
      <c r="C560" s="291" t="n"/>
      <c r="D560" s="291" t="n"/>
      <c r="E560" s="291" t="n"/>
      <c r="F560" s="291" t="n"/>
      <c r="G560" s="292" t="n"/>
      <c r="H560" s="292" t="n"/>
      <c r="I560" s="291" t="n"/>
      <c r="J560" s="291" t="n"/>
      <c r="K560" s="291" t="n"/>
      <c r="L560" s="291" t="n"/>
      <c r="M560" s="292" t="n"/>
      <c r="N560" s="291" t="n"/>
      <c r="O560" s="291" t="n"/>
      <c r="P560" s="291" t="n"/>
      <c r="Q560" s="291" t="n"/>
      <c r="R560" s="291">
        <f>IF($H560="","",IF($H560&lt;TODAY(),"VENCIDO",IF($H560&lt;=TODAY()+15,"PROXIMO","FUTURO")))</f>
        <v/>
      </c>
      <c r="S560" s="296">
        <f>IF($H560="","",$H560-TODAY())</f>
        <v/>
      </c>
      <c r="T560" s="291">
        <f>IF(LISTADO!$A558="","",LISTADO!$A558)</f>
        <v/>
      </c>
      <c r="U560" s="291" t="n"/>
    </row>
    <row r="561">
      <c r="A561" s="293">
        <f>IF($B561="","",SUBTOTAL(103,$B$3:B561))</f>
        <v/>
      </c>
      <c r="B561" s="293" t="n"/>
      <c r="C561" s="293" t="n"/>
      <c r="D561" s="293" t="n"/>
      <c r="E561" s="293" t="n"/>
      <c r="F561" s="293" t="n"/>
      <c r="G561" s="294" t="n"/>
      <c r="H561" s="294" t="n"/>
      <c r="I561" s="293" t="n"/>
      <c r="J561" s="293" t="n"/>
      <c r="K561" s="293" t="n"/>
      <c r="L561" s="293" t="n"/>
      <c r="M561" s="294" t="n"/>
      <c r="N561" s="293" t="n"/>
      <c r="O561" s="293" t="n"/>
      <c r="P561" s="293" t="n"/>
      <c r="Q561" s="293" t="n"/>
      <c r="R561" s="293">
        <f>IF($H561="","",IF($H561&lt;TODAY(),"VENCIDO",IF($H561&lt;=TODAY()+15,"PROXIMO","FUTURO")))</f>
        <v/>
      </c>
      <c r="S561" s="295">
        <f>IF($H561="","",$H561-TODAY())</f>
        <v/>
      </c>
      <c r="T561" s="293">
        <f>IF(LISTADO!$A559="","",LISTADO!$A559)</f>
        <v/>
      </c>
      <c r="U561" s="293" t="n"/>
    </row>
    <row r="562">
      <c r="A562" s="291">
        <f>IF($B562="","",SUBTOTAL(103,$B$3:B562))</f>
        <v/>
      </c>
      <c r="B562" s="291" t="n"/>
      <c r="C562" s="291" t="n"/>
      <c r="D562" s="291" t="n"/>
      <c r="E562" s="291" t="n"/>
      <c r="F562" s="291" t="n"/>
      <c r="G562" s="292" t="n"/>
      <c r="H562" s="292" t="n"/>
      <c r="I562" s="291" t="n"/>
      <c r="J562" s="291" t="n"/>
      <c r="K562" s="291" t="n"/>
      <c r="L562" s="291" t="n"/>
      <c r="M562" s="292" t="n"/>
      <c r="N562" s="291" t="n"/>
      <c r="O562" s="291" t="n"/>
      <c r="P562" s="291" t="n"/>
      <c r="Q562" s="291" t="n"/>
      <c r="R562" s="291">
        <f>IF($H562="","",IF($H562&lt;TODAY(),"VENCIDO",IF($H562&lt;=TODAY()+15,"PROXIMO","FUTURO")))</f>
        <v/>
      </c>
      <c r="S562" s="296">
        <f>IF($H562="","",$H562-TODAY())</f>
        <v/>
      </c>
      <c r="T562" s="291">
        <f>IF(LISTADO!$A560="","",LISTADO!$A560)</f>
        <v/>
      </c>
      <c r="U562" s="291" t="n"/>
    </row>
    <row r="563">
      <c r="A563" s="293">
        <f>IF($B563="","",SUBTOTAL(103,$B$3:B563))</f>
        <v/>
      </c>
      <c r="B563" s="293" t="n"/>
      <c r="C563" s="293" t="n"/>
      <c r="D563" s="293" t="n"/>
      <c r="E563" s="293" t="n"/>
      <c r="F563" s="293" t="n"/>
      <c r="G563" s="294" t="n"/>
      <c r="H563" s="294" t="n"/>
      <c r="I563" s="293" t="n"/>
      <c r="J563" s="293" t="n"/>
      <c r="K563" s="293" t="n"/>
      <c r="L563" s="293" t="n"/>
      <c r="M563" s="294" t="n"/>
      <c r="N563" s="293" t="n"/>
      <c r="O563" s="293" t="n"/>
      <c r="P563" s="293" t="n"/>
      <c r="Q563" s="293" t="n"/>
      <c r="R563" s="293">
        <f>IF($H563="","",IF($H563&lt;TODAY(),"VENCIDO",IF($H563&lt;=TODAY()+15,"PROXIMO","FUTURO")))</f>
        <v/>
      </c>
      <c r="S563" s="295">
        <f>IF($H563="","",$H563-TODAY())</f>
        <v/>
      </c>
      <c r="T563" s="293">
        <f>IF(LISTADO!$A561="","",LISTADO!$A561)</f>
        <v/>
      </c>
      <c r="U563" s="293" t="n"/>
    </row>
    <row r="564">
      <c r="A564" s="291">
        <f>IF($B564="","",SUBTOTAL(103,$B$3:B564))</f>
        <v/>
      </c>
      <c r="B564" s="291" t="n"/>
      <c r="C564" s="291" t="n"/>
      <c r="D564" s="291" t="n"/>
      <c r="E564" s="291" t="n"/>
      <c r="F564" s="291" t="n"/>
      <c r="G564" s="292" t="n"/>
      <c r="H564" s="292" t="n"/>
      <c r="I564" s="291" t="n"/>
      <c r="J564" s="291" t="n"/>
      <c r="K564" s="291" t="n"/>
      <c r="L564" s="291" t="n"/>
      <c r="M564" s="292" t="n"/>
      <c r="N564" s="291" t="n"/>
      <c r="O564" s="291" t="n"/>
      <c r="P564" s="291" t="n"/>
      <c r="Q564" s="291" t="n"/>
      <c r="R564" s="291">
        <f>IF($H564="","",IF($H564&lt;TODAY(),"VENCIDO",IF($H564&lt;=TODAY()+15,"PROXIMO","FUTURO")))</f>
        <v/>
      </c>
      <c r="S564" s="296">
        <f>IF($H564="","",$H564-TODAY())</f>
        <v/>
      </c>
      <c r="T564" s="291">
        <f>IF(LISTADO!$A562="","",LISTADO!$A562)</f>
        <v/>
      </c>
      <c r="U564" s="291" t="n"/>
    </row>
    <row r="565">
      <c r="A565" s="293">
        <f>IF($B565="","",SUBTOTAL(103,$B$3:B565))</f>
        <v/>
      </c>
      <c r="B565" s="293" t="n"/>
      <c r="C565" s="293" t="n"/>
      <c r="D565" s="293" t="n"/>
      <c r="E565" s="293" t="n"/>
      <c r="F565" s="293" t="n"/>
      <c r="G565" s="294" t="n"/>
      <c r="H565" s="294" t="n"/>
      <c r="I565" s="293" t="n"/>
      <c r="J565" s="293" t="n"/>
      <c r="K565" s="293" t="n"/>
      <c r="L565" s="293" t="n"/>
      <c r="M565" s="294" t="n"/>
      <c r="N565" s="293" t="n"/>
      <c r="O565" s="293" t="n"/>
      <c r="P565" s="293" t="n"/>
      <c r="Q565" s="293" t="n"/>
      <c r="R565" s="293">
        <f>IF($H565="","",IF($H565&lt;TODAY(),"VENCIDO",IF($H565&lt;=TODAY()+15,"PROXIMO","FUTURO")))</f>
        <v/>
      </c>
      <c r="S565" s="295">
        <f>IF($H565="","",$H565-TODAY())</f>
        <v/>
      </c>
      <c r="T565" s="293">
        <f>IF(LISTADO!$A563="","",LISTADO!$A563)</f>
        <v/>
      </c>
      <c r="U565" s="293" t="n"/>
    </row>
    <row r="566">
      <c r="A566" s="291">
        <f>IF($B566="","",SUBTOTAL(103,$B$3:B566))</f>
        <v/>
      </c>
      <c r="B566" s="291" t="n"/>
      <c r="C566" s="291" t="n"/>
      <c r="D566" s="291" t="n"/>
      <c r="E566" s="291" t="n"/>
      <c r="F566" s="291" t="n"/>
      <c r="G566" s="292" t="n"/>
      <c r="H566" s="292" t="n"/>
      <c r="I566" s="291" t="n"/>
      <c r="J566" s="291" t="n"/>
      <c r="K566" s="291" t="n"/>
      <c r="L566" s="291" t="n"/>
      <c r="M566" s="292" t="n"/>
      <c r="N566" s="291" t="n"/>
      <c r="O566" s="291" t="n"/>
      <c r="P566" s="291" t="n"/>
      <c r="Q566" s="291" t="n"/>
      <c r="R566" s="291">
        <f>IF($H566="","",IF($H566&lt;TODAY(),"VENCIDO",IF($H566&lt;=TODAY()+15,"PROXIMO","FUTURO")))</f>
        <v/>
      </c>
      <c r="S566" s="296">
        <f>IF($H566="","",$H566-TODAY())</f>
        <v/>
      </c>
      <c r="T566" s="291">
        <f>IF(LISTADO!$A564="","",LISTADO!$A564)</f>
        <v/>
      </c>
      <c r="U566" s="291" t="n"/>
    </row>
    <row r="567">
      <c r="A567" s="293">
        <f>IF($B567="","",SUBTOTAL(103,$B$3:B567))</f>
        <v/>
      </c>
      <c r="B567" s="293" t="n"/>
      <c r="C567" s="293" t="n"/>
      <c r="D567" s="293" t="n"/>
      <c r="E567" s="293" t="n"/>
      <c r="F567" s="293" t="n"/>
      <c r="G567" s="294" t="n"/>
      <c r="H567" s="294" t="n"/>
      <c r="I567" s="293" t="n"/>
      <c r="J567" s="293" t="n"/>
      <c r="K567" s="293" t="n"/>
      <c r="L567" s="293" t="n"/>
      <c r="M567" s="294" t="n"/>
      <c r="N567" s="293" t="n"/>
      <c r="O567" s="293" t="n"/>
      <c r="P567" s="293" t="n"/>
      <c r="Q567" s="293" t="n"/>
      <c r="R567" s="293">
        <f>IF($H567="","",IF($H567&lt;TODAY(),"VENCIDO",IF($H567&lt;=TODAY()+15,"PROXIMO","FUTURO")))</f>
        <v/>
      </c>
      <c r="S567" s="295">
        <f>IF($H567="","",$H567-TODAY())</f>
        <v/>
      </c>
      <c r="T567" s="293">
        <f>IF(LISTADO!$A565="","",LISTADO!$A565)</f>
        <v/>
      </c>
      <c r="U567" s="293" t="n"/>
    </row>
    <row r="568">
      <c r="A568" s="291">
        <f>IF($B568="","",SUBTOTAL(103,$B$3:B568))</f>
        <v/>
      </c>
      <c r="B568" s="291" t="n"/>
      <c r="C568" s="291" t="n"/>
      <c r="D568" s="291" t="n"/>
      <c r="E568" s="291" t="n"/>
      <c r="F568" s="291" t="n"/>
      <c r="G568" s="292" t="n"/>
      <c r="H568" s="292" t="n"/>
      <c r="I568" s="291" t="n"/>
      <c r="J568" s="291" t="n"/>
      <c r="K568" s="291" t="n"/>
      <c r="L568" s="291" t="n"/>
      <c r="M568" s="292" t="n"/>
      <c r="N568" s="291" t="n"/>
      <c r="O568" s="291" t="n"/>
      <c r="P568" s="291" t="n"/>
      <c r="Q568" s="291" t="n"/>
      <c r="R568" s="291">
        <f>IF($H568="","",IF($H568&lt;TODAY(),"VENCIDO",IF($H568&lt;=TODAY()+15,"PROXIMO","FUTURO")))</f>
        <v/>
      </c>
      <c r="S568" s="296">
        <f>IF($H568="","",$H568-TODAY())</f>
        <v/>
      </c>
      <c r="T568" s="291">
        <f>IF(LISTADO!$A566="","",LISTADO!$A566)</f>
        <v/>
      </c>
      <c r="U568" s="291" t="n"/>
    </row>
    <row r="569">
      <c r="A569" s="293">
        <f>IF($B569="","",SUBTOTAL(103,$B$3:B569))</f>
        <v/>
      </c>
      <c r="B569" s="293" t="n"/>
      <c r="C569" s="293" t="n"/>
      <c r="D569" s="293" t="n"/>
      <c r="E569" s="293" t="n"/>
      <c r="F569" s="293" t="n"/>
      <c r="G569" s="294" t="n"/>
      <c r="H569" s="294" t="n"/>
      <c r="I569" s="293" t="n"/>
      <c r="J569" s="293" t="n"/>
      <c r="K569" s="293" t="n"/>
      <c r="L569" s="293" t="n"/>
      <c r="M569" s="294" t="n"/>
      <c r="N569" s="293" t="n"/>
      <c r="O569" s="293" t="n"/>
      <c r="P569" s="293" t="n"/>
      <c r="Q569" s="293" t="n"/>
      <c r="R569" s="293">
        <f>IF($H569="","",IF($H569&lt;TODAY(),"VENCIDO",IF($H569&lt;=TODAY()+15,"PROXIMO","FUTURO")))</f>
        <v/>
      </c>
      <c r="S569" s="295">
        <f>IF($H569="","",$H569-TODAY())</f>
        <v/>
      </c>
      <c r="T569" s="293">
        <f>IF(LISTADO!$A567="","",LISTADO!$A567)</f>
        <v/>
      </c>
      <c r="U569" s="293" t="n"/>
    </row>
    <row r="570">
      <c r="A570" s="291">
        <f>IF($B570="","",SUBTOTAL(103,$B$3:B570))</f>
        <v/>
      </c>
      <c r="B570" s="291" t="n"/>
      <c r="C570" s="291" t="n"/>
      <c r="D570" s="291" t="n"/>
      <c r="E570" s="291" t="n"/>
      <c r="F570" s="291" t="n"/>
      <c r="G570" s="292" t="n"/>
      <c r="H570" s="292" t="n"/>
      <c r="I570" s="291" t="n"/>
      <c r="J570" s="291" t="n"/>
      <c r="K570" s="291" t="n"/>
      <c r="L570" s="291" t="n"/>
      <c r="M570" s="292" t="n"/>
      <c r="N570" s="291" t="n"/>
      <c r="O570" s="291" t="n"/>
      <c r="P570" s="291" t="n"/>
      <c r="Q570" s="291" t="n"/>
      <c r="R570" s="291">
        <f>IF($H570="","",IF($H570&lt;TODAY(),"VENCIDO",IF($H570&lt;=TODAY()+15,"PROXIMO","FUTURO")))</f>
        <v/>
      </c>
      <c r="S570" s="296">
        <f>IF($H570="","",$H570-TODAY())</f>
        <v/>
      </c>
      <c r="T570" s="291">
        <f>IF(LISTADO!$A568="","",LISTADO!$A568)</f>
        <v/>
      </c>
      <c r="U570" s="291" t="n"/>
    </row>
    <row r="571">
      <c r="A571" s="293">
        <f>IF($B571="","",SUBTOTAL(103,$B$3:B571))</f>
        <v/>
      </c>
      <c r="B571" s="293" t="n"/>
      <c r="C571" s="293" t="n"/>
      <c r="D571" s="293" t="n"/>
      <c r="E571" s="293" t="n"/>
      <c r="F571" s="293" t="n"/>
      <c r="G571" s="294" t="n"/>
      <c r="H571" s="294" t="n"/>
      <c r="I571" s="293" t="n"/>
      <c r="J571" s="293" t="n"/>
      <c r="K571" s="293" t="n"/>
      <c r="L571" s="293" t="n"/>
      <c r="M571" s="294" t="n"/>
      <c r="N571" s="293" t="n"/>
      <c r="O571" s="293" t="n"/>
      <c r="P571" s="293" t="n"/>
      <c r="Q571" s="293" t="n"/>
      <c r="R571" s="293">
        <f>IF($H571="","",IF($H571&lt;TODAY(),"VENCIDO",IF($H571&lt;=TODAY()+15,"PROXIMO","FUTURO")))</f>
        <v/>
      </c>
      <c r="S571" s="295">
        <f>IF($H571="","",$H571-TODAY())</f>
        <v/>
      </c>
      <c r="T571" s="293">
        <f>IF(LISTADO!$A569="","",LISTADO!$A569)</f>
        <v/>
      </c>
      <c r="U571" s="293" t="n"/>
    </row>
    <row r="572">
      <c r="A572" s="291">
        <f>IF($B572="","",SUBTOTAL(103,$B$3:B572))</f>
        <v/>
      </c>
      <c r="B572" s="291" t="n"/>
      <c r="C572" s="291" t="n"/>
      <c r="D572" s="291" t="n"/>
      <c r="E572" s="291" t="n"/>
      <c r="F572" s="291" t="n"/>
      <c r="G572" s="292" t="n"/>
      <c r="H572" s="292" t="n"/>
      <c r="I572" s="291" t="n"/>
      <c r="J572" s="291" t="n"/>
      <c r="K572" s="291" t="n"/>
      <c r="L572" s="291" t="n"/>
      <c r="M572" s="292" t="n"/>
      <c r="N572" s="291" t="n"/>
      <c r="O572" s="291" t="n"/>
      <c r="P572" s="291" t="n"/>
      <c r="Q572" s="291" t="n"/>
      <c r="R572" s="291">
        <f>IF($H572="","",IF($H572&lt;TODAY(),"VENCIDO",IF($H572&lt;=TODAY()+15,"PROXIMO","FUTURO")))</f>
        <v/>
      </c>
      <c r="S572" s="296">
        <f>IF($H572="","",$H572-TODAY())</f>
        <v/>
      </c>
      <c r="T572" s="291">
        <f>IF(LISTADO!$A570="","",LISTADO!$A570)</f>
        <v/>
      </c>
      <c r="U572" s="291" t="n"/>
    </row>
    <row r="573">
      <c r="A573" s="293">
        <f>IF($B573="","",SUBTOTAL(103,$B$3:B573))</f>
        <v/>
      </c>
      <c r="B573" s="293" t="n"/>
      <c r="C573" s="293" t="n"/>
      <c r="D573" s="293" t="n"/>
      <c r="E573" s="293" t="n"/>
      <c r="F573" s="293" t="n"/>
      <c r="G573" s="294" t="n"/>
      <c r="H573" s="294" t="n"/>
      <c r="I573" s="293" t="n"/>
      <c r="J573" s="293" t="n"/>
      <c r="K573" s="293" t="n"/>
      <c r="L573" s="293" t="n"/>
      <c r="M573" s="294" t="n"/>
      <c r="N573" s="293" t="n"/>
      <c r="O573" s="293" t="n"/>
      <c r="P573" s="293" t="n"/>
      <c r="Q573" s="293" t="n"/>
      <c r="R573" s="293">
        <f>IF($H573="","",IF($H573&lt;TODAY(),"VENCIDO",IF($H573&lt;=TODAY()+15,"PROXIMO","FUTURO")))</f>
        <v/>
      </c>
      <c r="S573" s="295">
        <f>IF($H573="","",$H573-TODAY())</f>
        <v/>
      </c>
      <c r="T573" s="293">
        <f>IF(LISTADO!$A571="","",LISTADO!$A571)</f>
        <v/>
      </c>
      <c r="U573" s="293" t="n"/>
    </row>
    <row r="574">
      <c r="A574" s="291">
        <f>IF($B574="","",SUBTOTAL(103,$B$3:B574))</f>
        <v/>
      </c>
      <c r="B574" s="291" t="n"/>
      <c r="C574" s="291" t="n"/>
      <c r="D574" s="291" t="n"/>
      <c r="E574" s="291" t="n"/>
      <c r="F574" s="291" t="n"/>
      <c r="G574" s="292" t="n"/>
      <c r="H574" s="292" t="n"/>
      <c r="I574" s="291" t="n"/>
      <c r="J574" s="291" t="n"/>
      <c r="K574" s="291" t="n"/>
      <c r="L574" s="291" t="n"/>
      <c r="M574" s="292" t="n"/>
      <c r="N574" s="291" t="n"/>
      <c r="O574" s="291" t="n"/>
      <c r="P574" s="291" t="n"/>
      <c r="Q574" s="291" t="n"/>
      <c r="R574" s="291">
        <f>IF($H574="","",IF($H574&lt;TODAY(),"VENCIDO",IF($H574&lt;=TODAY()+15,"PROXIMO","FUTURO")))</f>
        <v/>
      </c>
      <c r="S574" s="296">
        <f>IF($H574="","",$H574-TODAY())</f>
        <v/>
      </c>
      <c r="T574" s="291">
        <f>IF(LISTADO!$A572="","",LISTADO!$A572)</f>
        <v/>
      </c>
      <c r="U574" s="291" t="n"/>
    </row>
    <row r="575">
      <c r="A575" s="293">
        <f>IF($B575="","",SUBTOTAL(103,$B$3:B575))</f>
        <v/>
      </c>
      <c r="B575" s="293" t="n"/>
      <c r="C575" s="293" t="n"/>
      <c r="D575" s="293" t="n"/>
      <c r="E575" s="293" t="n"/>
      <c r="F575" s="293" t="n"/>
      <c r="G575" s="294" t="n"/>
      <c r="H575" s="294" t="n"/>
      <c r="I575" s="293" t="n"/>
      <c r="J575" s="293" t="n"/>
      <c r="K575" s="293" t="n"/>
      <c r="L575" s="293" t="n"/>
      <c r="M575" s="294" t="n"/>
      <c r="N575" s="293" t="n"/>
      <c r="O575" s="293" t="n"/>
      <c r="P575" s="293" t="n"/>
      <c r="Q575" s="293" t="n"/>
      <c r="R575" s="293">
        <f>IF($H575="","",IF($H575&lt;TODAY(),"VENCIDO",IF($H575&lt;=TODAY()+15,"PROXIMO","FUTURO")))</f>
        <v/>
      </c>
      <c r="S575" s="295">
        <f>IF($H575="","",$H575-TODAY())</f>
        <v/>
      </c>
      <c r="T575" s="293">
        <f>IF(LISTADO!$A573="","",LISTADO!$A573)</f>
        <v/>
      </c>
      <c r="U575" s="293" t="n"/>
    </row>
    <row r="576">
      <c r="A576" s="291">
        <f>IF($B576="","",SUBTOTAL(103,$B$3:B576))</f>
        <v/>
      </c>
      <c r="B576" s="291" t="n"/>
      <c r="C576" s="291" t="n"/>
      <c r="D576" s="291" t="n"/>
      <c r="E576" s="291" t="n"/>
      <c r="F576" s="291" t="n"/>
      <c r="G576" s="292" t="n"/>
      <c r="H576" s="292" t="n"/>
      <c r="I576" s="291" t="n"/>
      <c r="J576" s="291" t="n"/>
      <c r="K576" s="291" t="n"/>
      <c r="L576" s="291" t="n"/>
      <c r="M576" s="292" t="n"/>
      <c r="N576" s="291" t="n"/>
      <c r="O576" s="291" t="n"/>
      <c r="P576" s="291" t="n"/>
      <c r="Q576" s="291" t="n"/>
      <c r="R576" s="291">
        <f>IF($H576="","",IF($H576&lt;TODAY(),"VENCIDO",IF($H576&lt;=TODAY()+15,"PROXIMO","FUTURO")))</f>
        <v/>
      </c>
      <c r="S576" s="296">
        <f>IF($H576="","",$H576-TODAY())</f>
        <v/>
      </c>
      <c r="T576" s="291">
        <f>IF(LISTADO!$A574="","",LISTADO!$A574)</f>
        <v/>
      </c>
      <c r="U576" s="291" t="n"/>
    </row>
    <row r="577">
      <c r="A577" s="293">
        <f>IF($B577="","",SUBTOTAL(103,$B$3:B577))</f>
        <v/>
      </c>
      <c r="B577" s="293" t="n"/>
      <c r="C577" s="293" t="n"/>
      <c r="D577" s="293" t="n"/>
      <c r="E577" s="293" t="n"/>
      <c r="F577" s="293" t="n"/>
      <c r="G577" s="294" t="n"/>
      <c r="H577" s="294" t="n"/>
      <c r="I577" s="293" t="n"/>
      <c r="J577" s="293" t="n"/>
      <c r="K577" s="293" t="n"/>
      <c r="L577" s="293" t="n"/>
      <c r="M577" s="294" t="n"/>
      <c r="N577" s="293" t="n"/>
      <c r="O577" s="293" t="n"/>
      <c r="P577" s="293" t="n"/>
      <c r="Q577" s="293" t="n"/>
      <c r="R577" s="293">
        <f>IF($H577="","",IF($H577&lt;TODAY(),"VENCIDO",IF($H577&lt;=TODAY()+15,"PROXIMO","FUTURO")))</f>
        <v/>
      </c>
      <c r="S577" s="295">
        <f>IF($H577="","",$H577-TODAY())</f>
        <v/>
      </c>
      <c r="T577" s="293">
        <f>IF(LISTADO!$A575="","",LISTADO!$A575)</f>
        <v/>
      </c>
      <c r="U577" s="293" t="n"/>
    </row>
    <row r="578">
      <c r="A578" s="291">
        <f>IF($B578="","",SUBTOTAL(103,$B$3:B578))</f>
        <v/>
      </c>
      <c r="B578" s="291" t="n"/>
      <c r="C578" s="291" t="n"/>
      <c r="D578" s="291" t="n"/>
      <c r="E578" s="291" t="n"/>
      <c r="F578" s="291" t="n"/>
      <c r="G578" s="292" t="n"/>
      <c r="H578" s="292" t="n"/>
      <c r="I578" s="291" t="n"/>
      <c r="J578" s="291" t="n"/>
      <c r="K578" s="291" t="n"/>
      <c r="L578" s="291" t="n"/>
      <c r="M578" s="292" t="n"/>
      <c r="N578" s="291" t="n"/>
      <c r="O578" s="291" t="n"/>
      <c r="P578" s="291" t="n"/>
      <c r="Q578" s="291" t="n"/>
      <c r="R578" s="291">
        <f>IF($H578="","",IF($H578&lt;TODAY(),"VENCIDO",IF($H578&lt;=TODAY()+15,"PROXIMO","FUTURO")))</f>
        <v/>
      </c>
      <c r="S578" s="296">
        <f>IF($H578="","",$H578-TODAY())</f>
        <v/>
      </c>
      <c r="T578" s="291">
        <f>IF(LISTADO!$A576="","",LISTADO!$A576)</f>
        <v/>
      </c>
      <c r="U578" s="291" t="n"/>
    </row>
    <row r="579">
      <c r="A579" s="293">
        <f>IF($B579="","",SUBTOTAL(103,$B$3:B579))</f>
        <v/>
      </c>
      <c r="B579" s="293" t="n"/>
      <c r="C579" s="293" t="n"/>
      <c r="D579" s="293" t="n"/>
      <c r="E579" s="293" t="n"/>
      <c r="F579" s="293" t="n"/>
      <c r="G579" s="294" t="n"/>
      <c r="H579" s="294" t="n"/>
      <c r="I579" s="293" t="n"/>
      <c r="J579" s="293" t="n"/>
      <c r="K579" s="293" t="n"/>
      <c r="L579" s="293" t="n"/>
      <c r="M579" s="294" t="n"/>
      <c r="N579" s="293" t="n"/>
      <c r="O579" s="293" t="n"/>
      <c r="P579" s="293" t="n"/>
      <c r="Q579" s="293" t="n"/>
      <c r="R579" s="293">
        <f>IF($H579="","",IF($H579&lt;TODAY(),"VENCIDO",IF($H579&lt;=TODAY()+15,"PROXIMO","FUTURO")))</f>
        <v/>
      </c>
      <c r="S579" s="295">
        <f>IF($H579="","",$H579-TODAY())</f>
        <v/>
      </c>
      <c r="T579" s="293">
        <f>IF(LISTADO!$A577="","",LISTADO!$A577)</f>
        <v/>
      </c>
      <c r="U579" s="293" t="n"/>
    </row>
    <row r="580">
      <c r="A580" s="291">
        <f>IF($B580="","",SUBTOTAL(103,$B$3:B580))</f>
        <v/>
      </c>
      <c r="B580" s="291" t="n"/>
      <c r="C580" s="291" t="n"/>
      <c r="D580" s="291" t="n"/>
      <c r="E580" s="291" t="n"/>
      <c r="F580" s="291" t="n"/>
      <c r="G580" s="292" t="n"/>
      <c r="H580" s="292" t="n"/>
      <c r="I580" s="291" t="n"/>
      <c r="J580" s="291" t="n"/>
      <c r="K580" s="291" t="n"/>
      <c r="L580" s="291" t="n"/>
      <c r="M580" s="292" t="n"/>
      <c r="N580" s="291" t="n"/>
      <c r="O580" s="291" t="n"/>
      <c r="P580" s="291" t="n"/>
      <c r="Q580" s="291" t="n"/>
      <c r="R580" s="291">
        <f>IF($H580="","",IF($H580&lt;TODAY(),"VENCIDO",IF($H580&lt;=TODAY()+15,"PROXIMO","FUTURO")))</f>
        <v/>
      </c>
      <c r="S580" s="296">
        <f>IF($H580="","",$H580-TODAY())</f>
        <v/>
      </c>
      <c r="T580" s="291">
        <f>IF(LISTADO!$A578="","",LISTADO!$A578)</f>
        <v/>
      </c>
      <c r="U580" s="291" t="n"/>
    </row>
    <row r="581">
      <c r="A581" s="293">
        <f>IF($B581="","",SUBTOTAL(103,$B$3:B581))</f>
        <v/>
      </c>
      <c r="B581" s="293" t="n"/>
      <c r="C581" s="293" t="n"/>
      <c r="D581" s="293" t="n"/>
      <c r="E581" s="293" t="n"/>
      <c r="F581" s="293" t="n"/>
      <c r="G581" s="294" t="n"/>
      <c r="H581" s="294" t="n"/>
      <c r="I581" s="293" t="n"/>
      <c r="J581" s="293" t="n"/>
      <c r="K581" s="293" t="n"/>
      <c r="L581" s="293" t="n"/>
      <c r="M581" s="294" t="n"/>
      <c r="N581" s="293" t="n"/>
      <c r="O581" s="293" t="n"/>
      <c r="P581" s="293" t="n"/>
      <c r="Q581" s="293" t="n"/>
      <c r="R581" s="293">
        <f>IF($H581="","",IF($H581&lt;TODAY(),"VENCIDO",IF($H581&lt;=TODAY()+15,"PROXIMO","FUTURO")))</f>
        <v/>
      </c>
      <c r="S581" s="295">
        <f>IF($H581="","",$H581-TODAY())</f>
        <v/>
      </c>
      <c r="T581" s="293">
        <f>IF(LISTADO!$A579="","",LISTADO!$A579)</f>
        <v/>
      </c>
      <c r="U581" s="293" t="n"/>
    </row>
    <row r="582">
      <c r="A582" s="291">
        <f>IF($B582="","",SUBTOTAL(103,$B$3:B582))</f>
        <v/>
      </c>
      <c r="B582" s="291" t="n"/>
      <c r="C582" s="291" t="n"/>
      <c r="D582" s="291" t="n"/>
      <c r="E582" s="291" t="n"/>
      <c r="F582" s="291" t="n"/>
      <c r="G582" s="292" t="n"/>
      <c r="H582" s="292" t="n"/>
      <c r="I582" s="291" t="n"/>
      <c r="J582" s="291" t="n"/>
      <c r="K582" s="291" t="n"/>
      <c r="L582" s="291" t="n"/>
      <c r="M582" s="292" t="n"/>
      <c r="N582" s="291" t="n"/>
      <c r="O582" s="291" t="n"/>
      <c r="P582" s="291" t="n"/>
      <c r="Q582" s="291" t="n"/>
      <c r="R582" s="291">
        <f>IF($H582="","",IF($H582&lt;TODAY(),"VENCIDO",IF($H582&lt;=TODAY()+15,"PROXIMO","FUTURO")))</f>
        <v/>
      </c>
      <c r="S582" s="296">
        <f>IF($H582="","",$H582-TODAY())</f>
        <v/>
      </c>
      <c r="T582" s="291">
        <f>IF(LISTADO!$A580="","",LISTADO!$A580)</f>
        <v/>
      </c>
      <c r="U582" s="291" t="n"/>
    </row>
    <row r="583">
      <c r="A583" s="293">
        <f>IF($B583="","",SUBTOTAL(103,$B$3:B583))</f>
        <v/>
      </c>
      <c r="B583" s="293" t="n"/>
      <c r="C583" s="293" t="n"/>
      <c r="D583" s="293" t="n"/>
      <c r="E583" s="293" t="n"/>
      <c r="F583" s="293" t="n"/>
      <c r="G583" s="294" t="n"/>
      <c r="H583" s="294" t="n"/>
      <c r="I583" s="293" t="n"/>
      <c r="J583" s="293" t="n"/>
      <c r="K583" s="293" t="n"/>
      <c r="L583" s="293" t="n"/>
      <c r="M583" s="294" t="n"/>
      <c r="N583" s="293" t="n"/>
      <c r="O583" s="293" t="n"/>
      <c r="P583" s="293" t="n"/>
      <c r="Q583" s="293" t="n"/>
      <c r="R583" s="293">
        <f>IF($H583="","",IF($H583&lt;TODAY(),"VENCIDO",IF($H583&lt;=TODAY()+15,"PROXIMO","FUTURO")))</f>
        <v/>
      </c>
      <c r="S583" s="295">
        <f>IF($H583="","",$H583-TODAY())</f>
        <v/>
      </c>
      <c r="T583" s="293">
        <f>IF(LISTADO!$A581="","",LISTADO!$A581)</f>
        <v/>
      </c>
      <c r="U583" s="293" t="n"/>
    </row>
    <row r="584">
      <c r="A584" s="291">
        <f>IF($B584="","",SUBTOTAL(103,$B$3:B584))</f>
        <v/>
      </c>
      <c r="B584" s="291" t="n"/>
      <c r="C584" s="291" t="n"/>
      <c r="D584" s="291" t="n"/>
      <c r="E584" s="291" t="n"/>
      <c r="F584" s="291" t="n"/>
      <c r="G584" s="292" t="n"/>
      <c r="H584" s="292" t="n"/>
      <c r="I584" s="291" t="n"/>
      <c r="J584" s="291" t="n"/>
      <c r="K584" s="291" t="n"/>
      <c r="L584" s="291" t="n"/>
      <c r="M584" s="292" t="n"/>
      <c r="N584" s="291" t="n"/>
      <c r="O584" s="291" t="n"/>
      <c r="P584" s="291" t="n"/>
      <c r="Q584" s="291" t="n"/>
      <c r="R584" s="291">
        <f>IF($H584="","",IF($H584&lt;TODAY(),"VENCIDO",IF($H584&lt;=TODAY()+15,"PROXIMO","FUTURO")))</f>
        <v/>
      </c>
      <c r="S584" s="296">
        <f>IF($H584="","",$H584-TODAY())</f>
        <v/>
      </c>
      <c r="T584" s="291">
        <f>IF(LISTADO!$A582="","",LISTADO!$A582)</f>
        <v/>
      </c>
      <c r="U584" s="291" t="n"/>
    </row>
    <row r="585">
      <c r="A585" s="293">
        <f>IF($B585="","",SUBTOTAL(103,$B$3:B585))</f>
        <v/>
      </c>
      <c r="B585" s="293" t="n"/>
      <c r="C585" s="293" t="n"/>
      <c r="D585" s="293" t="n"/>
      <c r="E585" s="293" t="n"/>
      <c r="F585" s="293" t="n"/>
      <c r="G585" s="294" t="n"/>
      <c r="H585" s="294" t="n"/>
      <c r="I585" s="293" t="n"/>
      <c r="J585" s="293" t="n"/>
      <c r="K585" s="293" t="n"/>
      <c r="L585" s="293" t="n"/>
      <c r="M585" s="294" t="n"/>
      <c r="N585" s="293" t="n"/>
      <c r="O585" s="293" t="n"/>
      <c r="P585" s="293" t="n"/>
      <c r="Q585" s="293" t="n"/>
      <c r="R585" s="293">
        <f>IF($H585="","",IF($H585&lt;TODAY(),"VENCIDO",IF($H585&lt;=TODAY()+15,"PROXIMO","FUTURO")))</f>
        <v/>
      </c>
      <c r="S585" s="295">
        <f>IF($H585="","",$H585-TODAY())</f>
        <v/>
      </c>
      <c r="T585" s="293">
        <f>IF(LISTADO!$A583="","",LISTADO!$A583)</f>
        <v/>
      </c>
      <c r="U585" s="293" t="n"/>
    </row>
    <row r="586">
      <c r="A586" s="291">
        <f>IF($B586="","",SUBTOTAL(103,$B$3:B586))</f>
        <v/>
      </c>
      <c r="B586" s="291" t="n"/>
      <c r="C586" s="291" t="n"/>
      <c r="D586" s="291" t="n"/>
      <c r="E586" s="291" t="n"/>
      <c r="F586" s="291" t="n"/>
      <c r="G586" s="292" t="n"/>
      <c r="H586" s="292" t="n"/>
      <c r="I586" s="291" t="n"/>
      <c r="J586" s="291" t="n"/>
      <c r="K586" s="291" t="n"/>
      <c r="L586" s="291" t="n"/>
      <c r="M586" s="292" t="n"/>
      <c r="N586" s="291" t="n"/>
      <c r="O586" s="291" t="n"/>
      <c r="P586" s="291" t="n"/>
      <c r="Q586" s="291" t="n"/>
      <c r="R586" s="291">
        <f>IF($H586="","",IF($H586&lt;TODAY(),"VENCIDO",IF($H586&lt;=TODAY()+15,"PROXIMO","FUTURO")))</f>
        <v/>
      </c>
      <c r="S586" s="296">
        <f>IF($H586="","",$H586-TODAY())</f>
        <v/>
      </c>
      <c r="T586" s="291">
        <f>IF(LISTADO!$A584="","",LISTADO!$A584)</f>
        <v/>
      </c>
      <c r="U586" s="291" t="n"/>
    </row>
    <row r="587">
      <c r="A587" s="293">
        <f>IF($B587="","",SUBTOTAL(103,$B$3:B587))</f>
        <v/>
      </c>
      <c r="B587" s="293" t="n"/>
      <c r="C587" s="293" t="n"/>
      <c r="D587" s="293" t="n"/>
      <c r="E587" s="293" t="n"/>
      <c r="F587" s="293" t="n"/>
      <c r="G587" s="294" t="n"/>
      <c r="H587" s="294" t="n"/>
      <c r="I587" s="293" t="n"/>
      <c r="J587" s="293" t="n"/>
      <c r="K587" s="293" t="n"/>
      <c r="L587" s="293" t="n"/>
      <c r="M587" s="294" t="n"/>
      <c r="N587" s="293" t="n"/>
      <c r="O587" s="293" t="n"/>
      <c r="P587" s="293" t="n"/>
      <c r="Q587" s="293" t="n"/>
      <c r="R587" s="293">
        <f>IF($H587="","",IF($H587&lt;TODAY(),"VENCIDO",IF($H587&lt;=TODAY()+15,"PROXIMO","FUTURO")))</f>
        <v/>
      </c>
      <c r="S587" s="295">
        <f>IF($H587="","",$H587-TODAY())</f>
        <v/>
      </c>
      <c r="T587" s="293">
        <f>IF(LISTADO!$A585="","",LISTADO!$A585)</f>
        <v/>
      </c>
      <c r="U587" s="293" t="n"/>
    </row>
    <row r="588">
      <c r="A588" s="291">
        <f>IF($B588="","",SUBTOTAL(103,$B$3:B588))</f>
        <v/>
      </c>
      <c r="B588" s="291" t="n"/>
      <c r="C588" s="291" t="n"/>
      <c r="D588" s="291" t="n"/>
      <c r="E588" s="291" t="n"/>
      <c r="F588" s="291" t="n"/>
      <c r="G588" s="292" t="n"/>
      <c r="H588" s="292" t="n"/>
      <c r="I588" s="291" t="n"/>
      <c r="J588" s="291" t="n"/>
      <c r="K588" s="291" t="n"/>
      <c r="L588" s="291" t="n"/>
      <c r="M588" s="292" t="n"/>
      <c r="N588" s="291" t="n"/>
      <c r="O588" s="291" t="n"/>
      <c r="P588" s="291" t="n"/>
      <c r="Q588" s="291" t="n"/>
      <c r="R588" s="291">
        <f>IF($H588="","",IF($H588&lt;TODAY(),"VENCIDO",IF($H588&lt;=TODAY()+15,"PROXIMO","FUTURO")))</f>
        <v/>
      </c>
      <c r="S588" s="296">
        <f>IF($H588="","",$H588-TODAY())</f>
        <v/>
      </c>
      <c r="T588" s="291">
        <f>IF(LISTADO!$A586="","",LISTADO!$A586)</f>
        <v/>
      </c>
      <c r="U588" s="291" t="n"/>
    </row>
    <row r="589">
      <c r="A589" s="293">
        <f>IF($B589="","",SUBTOTAL(103,$B$3:B589))</f>
        <v/>
      </c>
      <c r="B589" s="293" t="n"/>
      <c r="C589" s="293" t="n"/>
      <c r="D589" s="293" t="n"/>
      <c r="E589" s="293" t="n"/>
      <c r="F589" s="293" t="n"/>
      <c r="G589" s="294" t="n"/>
      <c r="H589" s="294" t="n"/>
      <c r="I589" s="293" t="n"/>
      <c r="J589" s="293" t="n"/>
      <c r="K589" s="293" t="n"/>
      <c r="L589" s="293" t="n"/>
      <c r="M589" s="294" t="n"/>
      <c r="N589" s="293" t="n"/>
      <c r="O589" s="293" t="n"/>
      <c r="P589" s="293" t="n"/>
      <c r="Q589" s="293" t="n"/>
      <c r="R589" s="293">
        <f>IF($H589="","",IF($H589&lt;TODAY(),"VENCIDO",IF($H589&lt;=TODAY()+15,"PROXIMO","FUTURO")))</f>
        <v/>
      </c>
      <c r="S589" s="295">
        <f>IF($H589="","",$H589-TODAY())</f>
        <v/>
      </c>
      <c r="T589" s="293">
        <f>IF(LISTADO!$A587="","",LISTADO!$A587)</f>
        <v/>
      </c>
      <c r="U589" s="293" t="n"/>
    </row>
    <row r="590">
      <c r="A590" s="291">
        <f>IF($B590="","",SUBTOTAL(103,$B$3:B590))</f>
        <v/>
      </c>
      <c r="B590" s="291" t="n"/>
      <c r="C590" s="291" t="n"/>
      <c r="D590" s="291" t="n"/>
      <c r="E590" s="291" t="n"/>
      <c r="F590" s="291" t="n"/>
      <c r="G590" s="292" t="n"/>
      <c r="H590" s="292" t="n"/>
      <c r="I590" s="291" t="n"/>
      <c r="J590" s="291" t="n"/>
      <c r="K590" s="291" t="n"/>
      <c r="L590" s="291" t="n"/>
      <c r="M590" s="292" t="n"/>
      <c r="N590" s="291" t="n"/>
      <c r="O590" s="291" t="n"/>
      <c r="P590" s="291" t="n"/>
      <c r="Q590" s="291" t="n"/>
      <c r="R590" s="291">
        <f>IF($H590="","",IF($H590&lt;TODAY(),"VENCIDO",IF($H590&lt;=TODAY()+15,"PROXIMO","FUTURO")))</f>
        <v/>
      </c>
      <c r="S590" s="296">
        <f>IF($H590="","",$H590-TODAY())</f>
        <v/>
      </c>
      <c r="T590" s="291">
        <f>IF(LISTADO!$A588="","",LISTADO!$A588)</f>
        <v/>
      </c>
      <c r="U590" s="291" t="n"/>
    </row>
    <row r="591">
      <c r="A591" s="293">
        <f>IF($B591="","",SUBTOTAL(103,$B$3:B591))</f>
        <v/>
      </c>
      <c r="B591" s="293" t="n"/>
      <c r="C591" s="293" t="n"/>
      <c r="D591" s="293" t="n"/>
      <c r="E591" s="293" t="n"/>
      <c r="F591" s="293" t="n"/>
      <c r="G591" s="294" t="n"/>
      <c r="H591" s="294" t="n"/>
      <c r="I591" s="293" t="n"/>
      <c r="J591" s="293" t="n"/>
      <c r="K591" s="293" t="n"/>
      <c r="L591" s="293" t="n"/>
      <c r="M591" s="294" t="n"/>
      <c r="N591" s="293" t="n"/>
      <c r="O591" s="293" t="n"/>
      <c r="P591" s="293" t="n"/>
      <c r="Q591" s="293" t="n"/>
      <c r="R591" s="293">
        <f>IF($H591="","",IF($H591&lt;TODAY(),"VENCIDO",IF($H591&lt;=TODAY()+15,"PROXIMO","FUTURO")))</f>
        <v/>
      </c>
      <c r="S591" s="295">
        <f>IF($H591="","",$H591-TODAY())</f>
        <v/>
      </c>
      <c r="T591" s="293">
        <f>IF(LISTADO!$A589="","",LISTADO!$A589)</f>
        <v/>
      </c>
      <c r="U591" s="293" t="n"/>
    </row>
    <row r="592">
      <c r="A592" s="291">
        <f>IF($B592="","",SUBTOTAL(103,$B$3:B592))</f>
        <v/>
      </c>
      <c r="B592" s="291" t="n"/>
      <c r="C592" s="291" t="n"/>
      <c r="D592" s="291" t="n"/>
      <c r="E592" s="291" t="n"/>
      <c r="F592" s="291" t="n"/>
      <c r="G592" s="292" t="n"/>
      <c r="H592" s="292" t="n"/>
      <c r="I592" s="291" t="n"/>
      <c r="J592" s="291" t="n"/>
      <c r="K592" s="291" t="n"/>
      <c r="L592" s="291" t="n"/>
      <c r="M592" s="292" t="n"/>
      <c r="N592" s="291" t="n"/>
      <c r="O592" s="291" t="n"/>
      <c r="P592" s="291" t="n"/>
      <c r="Q592" s="291" t="n"/>
      <c r="R592" s="291">
        <f>IF($H592="","",IF($H592&lt;TODAY(),"VENCIDO",IF($H592&lt;=TODAY()+15,"PROXIMO","FUTURO")))</f>
        <v/>
      </c>
      <c r="S592" s="296">
        <f>IF($H592="","",$H592-TODAY())</f>
        <v/>
      </c>
      <c r="T592" s="291">
        <f>IF(LISTADO!$A590="","",LISTADO!$A590)</f>
        <v/>
      </c>
      <c r="U592" s="291" t="n"/>
    </row>
    <row r="593">
      <c r="A593" s="293">
        <f>IF($B593="","",SUBTOTAL(103,$B$3:B593))</f>
        <v/>
      </c>
      <c r="B593" s="293" t="n"/>
      <c r="C593" s="293" t="n"/>
      <c r="D593" s="293" t="n"/>
      <c r="E593" s="293" t="n"/>
      <c r="F593" s="293" t="n"/>
      <c r="G593" s="294" t="n"/>
      <c r="H593" s="294" t="n"/>
      <c r="I593" s="293" t="n"/>
      <c r="J593" s="293" t="n"/>
      <c r="K593" s="293" t="n"/>
      <c r="L593" s="293" t="n"/>
      <c r="M593" s="294" t="n"/>
      <c r="N593" s="293" t="n"/>
      <c r="O593" s="293" t="n"/>
      <c r="P593" s="293" t="n"/>
      <c r="Q593" s="293" t="n"/>
      <c r="R593" s="293">
        <f>IF($H593="","",IF($H593&lt;TODAY(),"VENCIDO",IF($H593&lt;=TODAY()+15,"PROXIMO","FUTURO")))</f>
        <v/>
      </c>
      <c r="S593" s="295">
        <f>IF($H593="","",$H593-TODAY())</f>
        <v/>
      </c>
      <c r="T593" s="293">
        <f>IF(LISTADO!$A591="","",LISTADO!$A591)</f>
        <v/>
      </c>
      <c r="U593" s="293" t="n"/>
    </row>
    <row r="594">
      <c r="A594" s="291">
        <f>IF($B594="","",SUBTOTAL(103,$B$3:B594))</f>
        <v/>
      </c>
      <c r="B594" s="291" t="n"/>
      <c r="C594" s="291" t="n"/>
      <c r="D594" s="291" t="n"/>
      <c r="E594" s="291" t="n"/>
      <c r="F594" s="291" t="n"/>
      <c r="G594" s="292" t="n"/>
      <c r="H594" s="292" t="n"/>
      <c r="I594" s="291" t="n"/>
      <c r="J594" s="291" t="n"/>
      <c r="K594" s="291" t="n"/>
      <c r="L594" s="291" t="n"/>
      <c r="M594" s="292" t="n"/>
      <c r="N594" s="291" t="n"/>
      <c r="O594" s="291" t="n"/>
      <c r="P594" s="291" t="n"/>
      <c r="Q594" s="291" t="n"/>
      <c r="R594" s="291">
        <f>IF($H594="","",IF($H594&lt;TODAY(),"VENCIDO",IF($H594&lt;=TODAY()+15,"PROXIMO","FUTURO")))</f>
        <v/>
      </c>
      <c r="S594" s="296">
        <f>IF($H594="","",$H594-TODAY())</f>
        <v/>
      </c>
      <c r="T594" s="291">
        <f>IF(LISTADO!$A592="","",LISTADO!$A592)</f>
        <v/>
      </c>
      <c r="U594" s="291" t="n"/>
    </row>
    <row r="595">
      <c r="A595" s="293">
        <f>IF($B595="","",SUBTOTAL(103,$B$3:B595))</f>
        <v/>
      </c>
      <c r="B595" s="293" t="n"/>
      <c r="C595" s="293" t="n"/>
      <c r="D595" s="293" t="n"/>
      <c r="E595" s="293" t="n"/>
      <c r="F595" s="293" t="n"/>
      <c r="G595" s="294" t="n"/>
      <c r="H595" s="294" t="n"/>
      <c r="I595" s="293" t="n"/>
      <c r="J595" s="293" t="n"/>
      <c r="K595" s="293" t="n"/>
      <c r="L595" s="293" t="n"/>
      <c r="M595" s="294" t="n"/>
      <c r="N595" s="293" t="n"/>
      <c r="O595" s="293" t="n"/>
      <c r="P595" s="293" t="n"/>
      <c r="Q595" s="293" t="n"/>
      <c r="R595" s="293">
        <f>IF($H595="","",IF($H595&lt;TODAY(),"VENCIDO",IF($H595&lt;=TODAY()+15,"PROXIMO","FUTURO")))</f>
        <v/>
      </c>
      <c r="S595" s="295">
        <f>IF($H595="","",$H595-TODAY())</f>
        <v/>
      </c>
      <c r="T595" s="293">
        <f>IF(LISTADO!$A593="","",LISTADO!$A593)</f>
        <v/>
      </c>
      <c r="U595" s="293" t="n"/>
    </row>
    <row r="596">
      <c r="A596" s="291">
        <f>IF($B596="","",SUBTOTAL(103,$B$3:B596))</f>
        <v/>
      </c>
      <c r="B596" s="291" t="n"/>
      <c r="C596" s="291" t="n"/>
      <c r="D596" s="291" t="n"/>
      <c r="E596" s="291" t="n"/>
      <c r="F596" s="291" t="n"/>
      <c r="G596" s="292" t="n"/>
      <c r="H596" s="292" t="n"/>
      <c r="I596" s="291" t="n"/>
      <c r="J596" s="291" t="n"/>
      <c r="K596" s="291" t="n"/>
      <c r="L596" s="291" t="n"/>
      <c r="M596" s="292" t="n"/>
      <c r="N596" s="291" t="n"/>
      <c r="O596" s="291" t="n"/>
      <c r="P596" s="291" t="n"/>
      <c r="Q596" s="291" t="n"/>
      <c r="R596" s="291">
        <f>IF($H596="","",IF($H596&lt;TODAY(),"VENCIDO",IF($H596&lt;=TODAY()+15,"PROXIMO","FUTURO")))</f>
        <v/>
      </c>
      <c r="S596" s="296">
        <f>IF($H596="","",$H596-TODAY())</f>
        <v/>
      </c>
      <c r="T596" s="291">
        <f>IF(LISTADO!$A594="","",LISTADO!$A594)</f>
        <v/>
      </c>
      <c r="U596" s="291" t="n"/>
    </row>
    <row r="597">
      <c r="A597" s="293">
        <f>IF($B597="","",SUBTOTAL(103,$B$3:B597))</f>
        <v/>
      </c>
      <c r="B597" s="293" t="n"/>
      <c r="C597" s="293" t="n"/>
      <c r="D597" s="293" t="n"/>
      <c r="E597" s="293" t="n"/>
      <c r="F597" s="293" t="n"/>
      <c r="G597" s="294" t="n"/>
      <c r="H597" s="294" t="n"/>
      <c r="I597" s="293" t="n"/>
      <c r="J597" s="293" t="n"/>
      <c r="K597" s="293" t="n"/>
      <c r="L597" s="293" t="n"/>
      <c r="M597" s="294" t="n"/>
      <c r="N597" s="293" t="n"/>
      <c r="O597" s="293" t="n"/>
      <c r="P597" s="293" t="n"/>
      <c r="Q597" s="293" t="n"/>
      <c r="R597" s="293">
        <f>IF($H597="","",IF($H597&lt;TODAY(),"VENCIDO",IF($H597&lt;=TODAY()+15,"PROXIMO","FUTURO")))</f>
        <v/>
      </c>
      <c r="S597" s="295">
        <f>IF($H597="","",$H597-TODAY())</f>
        <v/>
      </c>
      <c r="T597" s="293">
        <f>IF(LISTADO!$A595="","",LISTADO!$A595)</f>
        <v/>
      </c>
      <c r="U597" s="293" t="n"/>
    </row>
    <row r="598">
      <c r="A598" s="291">
        <f>IF($B598="","",SUBTOTAL(103,$B$3:B598))</f>
        <v/>
      </c>
      <c r="B598" s="291" t="n"/>
      <c r="C598" s="291" t="n"/>
      <c r="D598" s="291" t="n"/>
      <c r="E598" s="291" t="n"/>
      <c r="F598" s="291" t="n"/>
      <c r="G598" s="292" t="n"/>
      <c r="H598" s="292" t="n"/>
      <c r="I598" s="291" t="n"/>
      <c r="J598" s="291" t="n"/>
      <c r="K598" s="291" t="n"/>
      <c r="L598" s="291" t="n"/>
      <c r="M598" s="292" t="n"/>
      <c r="N598" s="291" t="n"/>
      <c r="O598" s="291" t="n"/>
      <c r="P598" s="291" t="n"/>
      <c r="Q598" s="291" t="n"/>
      <c r="R598" s="291">
        <f>IF($H598="","",IF($H598&lt;TODAY(),"VENCIDO",IF($H598&lt;=TODAY()+15,"PROXIMO","FUTURO")))</f>
        <v/>
      </c>
      <c r="S598" s="296">
        <f>IF($H598="","",$H598-TODAY())</f>
        <v/>
      </c>
      <c r="T598" s="291">
        <f>IF(LISTADO!$A596="","",LISTADO!$A596)</f>
        <v/>
      </c>
      <c r="U598" s="291" t="n"/>
    </row>
    <row r="599">
      <c r="A599" s="293">
        <f>IF($B599="","",SUBTOTAL(103,$B$3:B599))</f>
        <v/>
      </c>
      <c r="B599" s="293" t="n"/>
      <c r="C599" s="293" t="n"/>
      <c r="D599" s="293" t="n"/>
      <c r="E599" s="293" t="n"/>
      <c r="F599" s="293" t="n"/>
      <c r="G599" s="294" t="n"/>
      <c r="H599" s="294" t="n"/>
      <c r="I599" s="293" t="n"/>
      <c r="J599" s="293" t="n"/>
      <c r="K599" s="293" t="n"/>
      <c r="L599" s="293" t="n"/>
      <c r="M599" s="294" t="n"/>
      <c r="N599" s="293" t="n"/>
      <c r="O599" s="293" t="n"/>
      <c r="P599" s="293" t="n"/>
      <c r="Q599" s="293" t="n"/>
      <c r="R599" s="293">
        <f>IF($H599="","",IF($H599&lt;TODAY(),"VENCIDO",IF($H599&lt;=TODAY()+15,"PROXIMO","FUTURO")))</f>
        <v/>
      </c>
      <c r="S599" s="295">
        <f>IF($H599="","",$H599-TODAY())</f>
        <v/>
      </c>
      <c r="T599" s="293">
        <f>IF(LISTADO!$A597="","",LISTADO!$A597)</f>
        <v/>
      </c>
      <c r="U599" s="293" t="n"/>
    </row>
    <row r="600">
      <c r="A600" s="291">
        <f>IF($B600="","",SUBTOTAL(103,$B$3:B600))</f>
        <v/>
      </c>
      <c r="B600" s="291" t="n"/>
      <c r="C600" s="291" t="n"/>
      <c r="D600" s="291" t="n"/>
      <c r="E600" s="291" t="n"/>
      <c r="F600" s="291" t="n"/>
      <c r="G600" s="292" t="n"/>
      <c r="H600" s="292" t="n"/>
      <c r="I600" s="291" t="n"/>
      <c r="J600" s="291" t="n"/>
      <c r="K600" s="291" t="n"/>
      <c r="L600" s="291" t="n"/>
      <c r="M600" s="292" t="n"/>
      <c r="N600" s="291" t="n"/>
      <c r="O600" s="291" t="n"/>
      <c r="P600" s="291" t="n"/>
      <c r="Q600" s="291" t="n"/>
      <c r="R600" s="291">
        <f>IF($H600="","",IF($H600&lt;TODAY(),"VENCIDO",IF($H600&lt;=TODAY()+15,"PROXIMO","FUTURO")))</f>
        <v/>
      </c>
      <c r="S600" s="296">
        <f>IF($H600="","",$H600-TODAY())</f>
        <v/>
      </c>
      <c r="T600" s="291">
        <f>IF(LISTADO!$A598="","",LISTADO!$A598)</f>
        <v/>
      </c>
      <c r="U600" s="291" t="n"/>
    </row>
    <row r="601">
      <c r="A601" s="293">
        <f>IF($B601="","",SUBTOTAL(103,$B$3:B601))</f>
        <v/>
      </c>
      <c r="B601" s="293" t="n"/>
      <c r="C601" s="293" t="n"/>
      <c r="D601" s="293" t="n"/>
      <c r="E601" s="293" t="n"/>
      <c r="F601" s="293" t="n"/>
      <c r="G601" s="294" t="n"/>
      <c r="H601" s="294" t="n"/>
      <c r="I601" s="293" t="n"/>
      <c r="J601" s="293" t="n"/>
      <c r="K601" s="293" t="n"/>
      <c r="L601" s="293" t="n"/>
      <c r="M601" s="294" t="n"/>
      <c r="N601" s="293" t="n"/>
      <c r="O601" s="293" t="n"/>
      <c r="P601" s="293" t="n"/>
      <c r="Q601" s="293" t="n"/>
      <c r="R601" s="293">
        <f>IF($H601="","",IF($H601&lt;TODAY(),"VENCIDO",IF($H601&lt;=TODAY()+15,"PROXIMO","FUTURO")))</f>
        <v/>
      </c>
      <c r="S601" s="295">
        <f>IF($H601="","",$H601-TODAY())</f>
        <v/>
      </c>
      <c r="T601" s="293">
        <f>IF(LISTADO!$A599="","",LISTADO!$A599)</f>
        <v/>
      </c>
      <c r="U601" s="293" t="n"/>
    </row>
    <row r="602">
      <c r="A602" s="291">
        <f>IF($B602="","",SUBTOTAL(103,$B$3:B602))</f>
        <v/>
      </c>
      <c r="B602" s="291" t="n"/>
      <c r="C602" s="291" t="n"/>
      <c r="D602" s="291" t="n"/>
      <c r="E602" s="291" t="n"/>
      <c r="F602" s="291" t="n"/>
      <c r="G602" s="292" t="n"/>
      <c r="H602" s="292" t="n"/>
      <c r="I602" s="291" t="n"/>
      <c r="J602" s="291" t="n"/>
      <c r="K602" s="291" t="n"/>
      <c r="L602" s="291" t="n"/>
      <c r="M602" s="292" t="n"/>
      <c r="N602" s="291" t="n"/>
      <c r="O602" s="291" t="n"/>
      <c r="P602" s="291" t="n"/>
      <c r="Q602" s="291" t="n"/>
      <c r="R602" s="291">
        <f>IF($H602="","",IF($H602&lt;TODAY(),"VENCIDO",IF($H602&lt;=TODAY()+15,"PROXIMO","FUTURO")))</f>
        <v/>
      </c>
      <c r="S602" s="296">
        <f>IF($H602="","",$H602-TODAY())</f>
        <v/>
      </c>
      <c r="T602" s="291">
        <f>IF(LISTADO!$A600="","",LISTADO!$A600)</f>
        <v/>
      </c>
      <c r="U602" s="291" t="n"/>
    </row>
    <row r="603">
      <c r="A603" s="293">
        <f>IF($B603="","",SUBTOTAL(103,$B$3:B603))</f>
        <v/>
      </c>
      <c r="B603" s="293" t="n"/>
      <c r="C603" s="293" t="n"/>
      <c r="D603" s="293" t="n"/>
      <c r="E603" s="293" t="n"/>
      <c r="F603" s="293" t="n"/>
      <c r="G603" s="294" t="n"/>
      <c r="H603" s="294" t="n"/>
      <c r="I603" s="293" t="n"/>
      <c r="J603" s="293" t="n"/>
      <c r="K603" s="293" t="n"/>
      <c r="L603" s="293" t="n"/>
      <c r="M603" s="294" t="n"/>
      <c r="N603" s="293" t="n"/>
      <c r="O603" s="293" t="n"/>
      <c r="P603" s="293" t="n"/>
      <c r="Q603" s="293" t="n"/>
      <c r="R603" s="293">
        <f>IF($H603="","",IF($H603&lt;TODAY(),"VENCIDO",IF($H603&lt;=TODAY()+15,"PROXIMO","FUTURO")))</f>
        <v/>
      </c>
      <c r="S603" s="295">
        <f>IF($H603="","",$H603-TODAY())</f>
        <v/>
      </c>
      <c r="T603" s="293">
        <f>IF(LISTADO!$A601="","",LISTADO!$A601)</f>
        <v/>
      </c>
      <c r="U603" s="293" t="n"/>
    </row>
    <row r="604">
      <c r="A604" s="291">
        <f>IF($B604="","",SUBTOTAL(103,$B$3:B604))</f>
        <v/>
      </c>
      <c r="B604" s="291" t="n"/>
      <c r="C604" s="291" t="n"/>
      <c r="D604" s="291" t="n"/>
      <c r="E604" s="291" t="n"/>
      <c r="F604" s="291" t="n"/>
      <c r="G604" s="292" t="n"/>
      <c r="H604" s="292" t="n"/>
      <c r="I604" s="291" t="n"/>
      <c r="J604" s="291" t="n"/>
      <c r="K604" s="291" t="n"/>
      <c r="L604" s="291" t="n"/>
      <c r="M604" s="292" t="n"/>
      <c r="N604" s="291" t="n"/>
      <c r="O604" s="291" t="n"/>
      <c r="P604" s="291" t="n"/>
      <c r="Q604" s="291" t="n"/>
      <c r="R604" s="291">
        <f>IF($H604="","",IF($H604&lt;TODAY(),"VENCIDO",IF($H604&lt;=TODAY()+15,"PROXIMO","FUTURO")))</f>
        <v/>
      </c>
      <c r="S604" s="296">
        <f>IF($H604="","",$H604-TODAY())</f>
        <v/>
      </c>
      <c r="T604" s="291">
        <f>IF(LISTADO!$A602="","",LISTADO!$A602)</f>
        <v/>
      </c>
      <c r="U604" s="291" t="n"/>
    </row>
    <row r="605">
      <c r="A605" s="293">
        <f>IF($B605="","",SUBTOTAL(103,$B$3:B605))</f>
        <v/>
      </c>
      <c r="B605" s="293" t="n"/>
      <c r="C605" s="293" t="n"/>
      <c r="D605" s="293" t="n"/>
      <c r="E605" s="293" t="n"/>
      <c r="F605" s="293" t="n"/>
      <c r="G605" s="294" t="n"/>
      <c r="H605" s="294" t="n"/>
      <c r="I605" s="293" t="n"/>
      <c r="J605" s="293" t="n"/>
      <c r="K605" s="293" t="n"/>
      <c r="L605" s="293" t="n"/>
      <c r="M605" s="294" t="n"/>
      <c r="N605" s="293" t="n"/>
      <c r="O605" s="293" t="n"/>
      <c r="P605" s="293" t="n"/>
      <c r="Q605" s="293" t="n"/>
      <c r="R605" s="293">
        <f>IF($H605="","",IF($H605&lt;TODAY(),"VENCIDO",IF($H605&lt;=TODAY()+15,"PROXIMO","FUTURO")))</f>
        <v/>
      </c>
      <c r="S605" s="295">
        <f>IF($H605="","",$H605-TODAY())</f>
        <v/>
      </c>
      <c r="T605" s="293">
        <f>IF(LISTADO!$A603="","",LISTADO!$A603)</f>
        <v/>
      </c>
      <c r="U605" s="293" t="n"/>
    </row>
    <row r="606">
      <c r="A606" s="291">
        <f>IF($B606="","",SUBTOTAL(103,$B$3:B606))</f>
        <v/>
      </c>
      <c r="B606" s="291" t="n"/>
      <c r="C606" s="291" t="n"/>
      <c r="D606" s="291" t="n"/>
      <c r="E606" s="291" t="n"/>
      <c r="F606" s="291" t="n"/>
      <c r="G606" s="292" t="n"/>
      <c r="H606" s="292" t="n"/>
      <c r="I606" s="291" t="n"/>
      <c r="J606" s="291" t="n"/>
      <c r="K606" s="291" t="n"/>
      <c r="L606" s="291" t="n"/>
      <c r="M606" s="292" t="n"/>
      <c r="N606" s="291" t="n"/>
      <c r="O606" s="291" t="n"/>
      <c r="P606" s="291" t="n"/>
      <c r="Q606" s="291" t="n"/>
      <c r="R606" s="291">
        <f>IF($H606="","",IF($H606&lt;TODAY(),"VENCIDO",IF($H606&lt;=TODAY()+15,"PROXIMO","FUTURO")))</f>
        <v/>
      </c>
      <c r="S606" s="296">
        <f>IF($H606="","",$H606-TODAY())</f>
        <v/>
      </c>
      <c r="T606" s="291">
        <f>IF(LISTADO!$A604="","",LISTADO!$A604)</f>
        <v/>
      </c>
      <c r="U606" s="291" t="n"/>
    </row>
    <row r="607">
      <c r="A607" s="293">
        <f>IF($B607="","",SUBTOTAL(103,$B$3:B607))</f>
        <v/>
      </c>
      <c r="B607" s="293" t="n"/>
      <c r="C607" s="293" t="n"/>
      <c r="D607" s="293" t="n"/>
      <c r="E607" s="293" t="n"/>
      <c r="F607" s="293" t="n"/>
      <c r="G607" s="294" t="n"/>
      <c r="H607" s="294" t="n"/>
      <c r="I607" s="293" t="n"/>
      <c r="J607" s="293" t="n"/>
      <c r="K607" s="293" t="n"/>
      <c r="L607" s="293" t="n"/>
      <c r="M607" s="294" t="n"/>
      <c r="N607" s="293" t="n"/>
      <c r="O607" s="293" t="n"/>
      <c r="P607" s="293" t="n"/>
      <c r="Q607" s="293" t="n"/>
      <c r="R607" s="293">
        <f>IF($H607="","",IF($H607&lt;TODAY(),"VENCIDO",IF($H607&lt;=TODAY()+15,"PROXIMO","FUTURO")))</f>
        <v/>
      </c>
      <c r="S607" s="295">
        <f>IF($H607="","",$H607-TODAY())</f>
        <v/>
      </c>
      <c r="T607" s="293">
        <f>IF(LISTADO!$A605="","",LISTADO!$A605)</f>
        <v/>
      </c>
      <c r="U607" s="293" t="n"/>
    </row>
    <row r="608">
      <c r="A608" s="291">
        <f>IF($B608="","",SUBTOTAL(103,$B$3:B608))</f>
        <v/>
      </c>
      <c r="B608" s="291" t="n"/>
      <c r="C608" s="291" t="n"/>
      <c r="D608" s="291" t="n"/>
      <c r="E608" s="291" t="n"/>
      <c r="F608" s="291" t="n"/>
      <c r="G608" s="292" t="n"/>
      <c r="H608" s="292" t="n"/>
      <c r="I608" s="291" t="n"/>
      <c r="J608" s="291" t="n"/>
      <c r="K608" s="291" t="n"/>
      <c r="L608" s="291" t="n"/>
      <c r="M608" s="292" t="n"/>
      <c r="N608" s="291" t="n"/>
      <c r="O608" s="291" t="n"/>
      <c r="P608" s="291" t="n"/>
      <c r="Q608" s="291" t="n"/>
      <c r="R608" s="291">
        <f>IF($H608="","",IF($H608&lt;TODAY(),"VENCIDO",IF($H608&lt;=TODAY()+15,"PROXIMO","FUTURO")))</f>
        <v/>
      </c>
      <c r="S608" s="296">
        <f>IF($H608="","",$H608-TODAY())</f>
        <v/>
      </c>
      <c r="T608" s="291">
        <f>IF(LISTADO!$A606="","",LISTADO!$A606)</f>
        <v/>
      </c>
      <c r="U608" s="291" t="n"/>
    </row>
    <row r="609">
      <c r="A609" s="293">
        <f>IF($B609="","",SUBTOTAL(103,$B$3:B609))</f>
        <v/>
      </c>
      <c r="B609" s="293" t="n"/>
      <c r="C609" s="293" t="n"/>
      <c r="D609" s="293" t="n"/>
      <c r="E609" s="293" t="n"/>
      <c r="F609" s="293" t="n"/>
      <c r="G609" s="294" t="n"/>
      <c r="H609" s="294" t="n"/>
      <c r="I609" s="293" t="n"/>
      <c r="J609" s="293" t="n"/>
      <c r="K609" s="293" t="n"/>
      <c r="L609" s="293" t="n"/>
      <c r="M609" s="294" t="n"/>
      <c r="N609" s="293" t="n"/>
      <c r="O609" s="293" t="n"/>
      <c r="P609" s="293" t="n"/>
      <c r="Q609" s="293" t="n"/>
      <c r="R609" s="293">
        <f>IF($H609="","",IF($H609&lt;TODAY(),"VENCIDO",IF($H609&lt;=TODAY()+15,"PROXIMO","FUTURO")))</f>
        <v/>
      </c>
      <c r="S609" s="295">
        <f>IF($H609="","",$H609-TODAY())</f>
        <v/>
      </c>
      <c r="T609" s="293">
        <f>IF(LISTADO!$A607="","",LISTADO!$A607)</f>
        <v/>
      </c>
      <c r="U609" s="293" t="n"/>
    </row>
    <row r="610">
      <c r="A610" s="291">
        <f>IF($B610="","",SUBTOTAL(103,$B$3:B610))</f>
        <v/>
      </c>
      <c r="B610" s="291" t="n"/>
      <c r="C610" s="291" t="n"/>
      <c r="D610" s="291" t="n"/>
      <c r="E610" s="291" t="n"/>
      <c r="F610" s="291" t="n"/>
      <c r="G610" s="292" t="n"/>
      <c r="H610" s="292" t="n"/>
      <c r="I610" s="291" t="n"/>
      <c r="J610" s="291" t="n"/>
      <c r="K610" s="291" t="n"/>
      <c r="L610" s="291" t="n"/>
      <c r="M610" s="292" t="n"/>
      <c r="N610" s="291" t="n"/>
      <c r="O610" s="291" t="n"/>
      <c r="P610" s="291" t="n"/>
      <c r="Q610" s="291" t="n"/>
      <c r="R610" s="291">
        <f>IF($H610="","",IF($H610&lt;TODAY(),"VENCIDO",IF($H610&lt;=TODAY()+15,"PROXIMO","FUTURO")))</f>
        <v/>
      </c>
      <c r="S610" s="296">
        <f>IF($H610="","",$H610-TODAY())</f>
        <v/>
      </c>
      <c r="T610" s="291">
        <f>IF(LISTADO!$A608="","",LISTADO!$A608)</f>
        <v/>
      </c>
      <c r="U610" s="291" t="n"/>
    </row>
    <row r="611">
      <c r="A611" s="293">
        <f>IF($B611="","",SUBTOTAL(103,$B$3:B611))</f>
        <v/>
      </c>
      <c r="B611" s="293" t="n"/>
      <c r="C611" s="293" t="n"/>
      <c r="D611" s="293" t="n"/>
      <c r="E611" s="293" t="n"/>
      <c r="F611" s="293" t="n"/>
      <c r="G611" s="294" t="n"/>
      <c r="H611" s="294" t="n"/>
      <c r="I611" s="293" t="n"/>
      <c r="J611" s="293" t="n"/>
      <c r="K611" s="293" t="n"/>
      <c r="L611" s="293" t="n"/>
      <c r="M611" s="294" t="n"/>
      <c r="N611" s="293" t="n"/>
      <c r="O611" s="293" t="n"/>
      <c r="P611" s="293" t="n"/>
      <c r="Q611" s="293" t="n"/>
      <c r="R611" s="293">
        <f>IF($H611="","",IF($H611&lt;TODAY(),"VENCIDO",IF($H611&lt;=TODAY()+15,"PROXIMO","FUTURO")))</f>
        <v/>
      </c>
      <c r="S611" s="295">
        <f>IF($H611="","",$H611-TODAY())</f>
        <v/>
      </c>
      <c r="T611" s="293">
        <f>IF(LISTADO!$A609="","",LISTADO!$A609)</f>
        <v/>
      </c>
      <c r="U611" s="293" t="n"/>
    </row>
    <row r="612">
      <c r="A612" s="291">
        <f>IF($B612="","",SUBTOTAL(103,$B$3:B612))</f>
        <v/>
      </c>
      <c r="B612" s="291" t="n"/>
      <c r="C612" s="291" t="n"/>
      <c r="D612" s="291" t="n"/>
      <c r="E612" s="291" t="n"/>
      <c r="F612" s="291" t="n"/>
      <c r="G612" s="292" t="n"/>
      <c r="H612" s="292" t="n"/>
      <c r="I612" s="291" t="n"/>
      <c r="J612" s="291" t="n"/>
      <c r="K612" s="291" t="n"/>
      <c r="L612" s="291" t="n"/>
      <c r="M612" s="292" t="n"/>
      <c r="N612" s="291" t="n"/>
      <c r="O612" s="291" t="n"/>
      <c r="P612" s="291" t="n"/>
      <c r="Q612" s="291" t="n"/>
      <c r="R612" s="291">
        <f>IF($H612="","",IF($H612&lt;TODAY(),"VENCIDO",IF($H612&lt;=TODAY()+15,"PROXIMO","FUTURO")))</f>
        <v/>
      </c>
      <c r="S612" s="296">
        <f>IF($H612="","",$H612-TODAY())</f>
        <v/>
      </c>
      <c r="T612" s="291">
        <f>IF(LISTADO!$A610="","",LISTADO!$A610)</f>
        <v/>
      </c>
      <c r="U612" s="291" t="n"/>
    </row>
    <row r="613">
      <c r="A613" s="293">
        <f>IF($B613="","",SUBTOTAL(103,$B$3:B613))</f>
        <v/>
      </c>
      <c r="B613" s="293" t="n"/>
      <c r="C613" s="293" t="n"/>
      <c r="D613" s="293" t="n"/>
      <c r="E613" s="293" t="n"/>
      <c r="F613" s="293" t="n"/>
      <c r="G613" s="294" t="n"/>
      <c r="H613" s="294" t="n"/>
      <c r="I613" s="293" t="n"/>
      <c r="J613" s="293" t="n"/>
      <c r="K613" s="293" t="n"/>
      <c r="L613" s="293" t="n"/>
      <c r="M613" s="294" t="n"/>
      <c r="N613" s="293" t="n"/>
      <c r="O613" s="293" t="n"/>
      <c r="P613" s="293" t="n"/>
      <c r="Q613" s="293" t="n"/>
      <c r="R613" s="293">
        <f>IF($H613="","",IF($H613&lt;TODAY(),"VENCIDO",IF($H613&lt;=TODAY()+15,"PROXIMO","FUTURO")))</f>
        <v/>
      </c>
      <c r="S613" s="295">
        <f>IF($H613="","",$H613-TODAY())</f>
        <v/>
      </c>
      <c r="T613" s="293">
        <f>IF(LISTADO!$A611="","",LISTADO!$A611)</f>
        <v/>
      </c>
      <c r="U613" s="293" t="n"/>
    </row>
    <row r="614">
      <c r="A614" s="291">
        <f>IF($B614="","",SUBTOTAL(103,$B$3:B614))</f>
        <v/>
      </c>
      <c r="B614" s="291" t="n"/>
      <c r="C614" s="291" t="n"/>
      <c r="D614" s="291" t="n"/>
      <c r="E614" s="291" t="n"/>
      <c r="F614" s="291" t="n"/>
      <c r="G614" s="292" t="n"/>
      <c r="H614" s="292" t="n"/>
      <c r="I614" s="291" t="n"/>
      <c r="J614" s="291" t="n"/>
      <c r="K614" s="291" t="n"/>
      <c r="L614" s="291" t="n"/>
      <c r="M614" s="292" t="n"/>
      <c r="N614" s="291" t="n"/>
      <c r="O614" s="291" t="n"/>
      <c r="P614" s="291" t="n"/>
      <c r="Q614" s="291" t="n"/>
      <c r="R614" s="291">
        <f>IF($H614="","",IF($H614&lt;TODAY(),"VENCIDO",IF($H614&lt;=TODAY()+15,"PROXIMO","FUTURO")))</f>
        <v/>
      </c>
      <c r="S614" s="296">
        <f>IF($H614="","",$H614-TODAY())</f>
        <v/>
      </c>
      <c r="T614" s="291">
        <f>IF(LISTADO!$A612="","",LISTADO!$A612)</f>
        <v/>
      </c>
      <c r="U614" s="291" t="n"/>
    </row>
    <row r="615">
      <c r="A615" s="293">
        <f>IF($B615="","",SUBTOTAL(103,$B$3:B615))</f>
        <v/>
      </c>
      <c r="B615" s="293" t="n"/>
      <c r="C615" s="293" t="n"/>
      <c r="D615" s="293" t="n"/>
      <c r="E615" s="293" t="n"/>
      <c r="F615" s="293" t="n"/>
      <c r="G615" s="294" t="n"/>
      <c r="H615" s="294" t="n"/>
      <c r="I615" s="293" t="n"/>
      <c r="J615" s="293" t="n"/>
      <c r="K615" s="293" t="n"/>
      <c r="L615" s="293" t="n"/>
      <c r="M615" s="294" t="n"/>
      <c r="N615" s="293" t="n"/>
      <c r="O615" s="293" t="n"/>
      <c r="P615" s="293" t="n"/>
      <c r="Q615" s="293" t="n"/>
      <c r="R615" s="293">
        <f>IF($H615="","",IF($H615&lt;TODAY(),"VENCIDO",IF($H615&lt;=TODAY()+15,"PROXIMO","FUTURO")))</f>
        <v/>
      </c>
      <c r="S615" s="295">
        <f>IF($H615="","",$H615-TODAY())</f>
        <v/>
      </c>
      <c r="T615" s="293">
        <f>IF(LISTADO!$A613="","",LISTADO!$A613)</f>
        <v/>
      </c>
      <c r="U615" s="293" t="n"/>
    </row>
    <row r="616">
      <c r="A616" s="291">
        <f>IF($B616="","",SUBTOTAL(103,$B$3:B616))</f>
        <v/>
      </c>
      <c r="B616" s="291" t="n"/>
      <c r="C616" s="291" t="n"/>
      <c r="D616" s="291" t="n"/>
      <c r="E616" s="291" t="n"/>
      <c r="F616" s="291" t="n"/>
      <c r="G616" s="292" t="n"/>
      <c r="H616" s="292" t="n"/>
      <c r="I616" s="291" t="n"/>
      <c r="J616" s="291" t="n"/>
      <c r="K616" s="291" t="n"/>
      <c r="L616" s="291" t="n"/>
      <c r="M616" s="292" t="n"/>
      <c r="N616" s="291" t="n"/>
      <c r="O616" s="291" t="n"/>
      <c r="P616" s="291" t="n"/>
      <c r="Q616" s="291" t="n"/>
      <c r="R616" s="291">
        <f>IF($H616="","",IF($H616&lt;TODAY(),"VENCIDO",IF($H616&lt;=TODAY()+15,"PROXIMO","FUTURO")))</f>
        <v/>
      </c>
      <c r="S616" s="296">
        <f>IF($H616="","",$H616-TODAY())</f>
        <v/>
      </c>
      <c r="T616" s="291">
        <f>IF(LISTADO!$A614="","",LISTADO!$A614)</f>
        <v/>
      </c>
      <c r="U616" s="291" t="n"/>
    </row>
    <row r="617">
      <c r="A617" s="293">
        <f>IF($B617="","",SUBTOTAL(103,$B$3:B617))</f>
        <v/>
      </c>
      <c r="B617" s="293" t="n"/>
      <c r="C617" s="293" t="n"/>
      <c r="D617" s="293" t="n"/>
      <c r="E617" s="293" t="n"/>
      <c r="F617" s="293" t="n"/>
      <c r="G617" s="294" t="n"/>
      <c r="H617" s="294" t="n"/>
      <c r="I617" s="293" t="n"/>
      <c r="J617" s="293" t="n"/>
      <c r="K617" s="293" t="n"/>
      <c r="L617" s="293" t="n"/>
      <c r="M617" s="294" t="n"/>
      <c r="N617" s="293" t="n"/>
      <c r="O617" s="293" t="n"/>
      <c r="P617" s="293" t="n"/>
      <c r="Q617" s="293" t="n"/>
      <c r="R617" s="293">
        <f>IF($H617="","",IF($H617&lt;TODAY(),"VENCIDO",IF($H617&lt;=TODAY()+15,"PROXIMO","FUTURO")))</f>
        <v/>
      </c>
      <c r="S617" s="295">
        <f>IF($H617="","",$H617-TODAY())</f>
        <v/>
      </c>
      <c r="T617" s="293">
        <f>IF(LISTADO!$A615="","",LISTADO!$A615)</f>
        <v/>
      </c>
      <c r="U617" s="293" t="n"/>
    </row>
    <row r="618">
      <c r="A618" s="291">
        <f>IF($B618="","",SUBTOTAL(103,$B$3:B618))</f>
        <v/>
      </c>
      <c r="B618" s="291" t="n"/>
      <c r="C618" s="291" t="n"/>
      <c r="D618" s="291" t="n"/>
      <c r="E618" s="291" t="n"/>
      <c r="F618" s="291" t="n"/>
      <c r="G618" s="292" t="n"/>
      <c r="H618" s="292" t="n"/>
      <c r="I618" s="291" t="n"/>
      <c r="J618" s="291" t="n"/>
      <c r="K618" s="291" t="n"/>
      <c r="L618" s="291" t="n"/>
      <c r="M618" s="292" t="n"/>
      <c r="N618" s="291" t="n"/>
      <c r="O618" s="291" t="n"/>
      <c r="P618" s="291" t="n"/>
      <c r="Q618" s="291" t="n"/>
      <c r="R618" s="291">
        <f>IF($H618="","",IF($H618&lt;TODAY(),"VENCIDO",IF($H618&lt;=TODAY()+15,"PROXIMO","FUTURO")))</f>
        <v/>
      </c>
      <c r="S618" s="296">
        <f>IF($H618="","",$H618-TODAY())</f>
        <v/>
      </c>
      <c r="T618" s="291">
        <f>IF(LISTADO!$A616="","",LISTADO!$A616)</f>
        <v/>
      </c>
      <c r="U618" s="291" t="n"/>
    </row>
    <row r="619">
      <c r="A619" s="293">
        <f>IF($B619="","",SUBTOTAL(103,$B$3:B619))</f>
        <v/>
      </c>
      <c r="B619" s="293" t="n"/>
      <c r="C619" s="293" t="n"/>
      <c r="D619" s="293" t="n"/>
      <c r="E619" s="293" t="n"/>
      <c r="F619" s="293" t="n"/>
      <c r="G619" s="294" t="n"/>
      <c r="H619" s="294" t="n"/>
      <c r="I619" s="293" t="n"/>
      <c r="J619" s="293" t="n"/>
      <c r="K619" s="293" t="n"/>
      <c r="L619" s="293" t="n"/>
      <c r="M619" s="294" t="n"/>
      <c r="N619" s="293" t="n"/>
      <c r="O619" s="293" t="n"/>
      <c r="P619" s="293" t="n"/>
      <c r="Q619" s="293" t="n"/>
      <c r="R619" s="293">
        <f>IF($H619="","",IF($H619&lt;TODAY(),"VENCIDO",IF($H619&lt;=TODAY()+15,"PROXIMO","FUTURO")))</f>
        <v/>
      </c>
      <c r="S619" s="295">
        <f>IF($H619="","",$H619-TODAY())</f>
        <v/>
      </c>
      <c r="T619" s="293">
        <f>IF(LISTADO!$A617="","",LISTADO!$A617)</f>
        <v/>
      </c>
      <c r="U619" s="293" t="n"/>
    </row>
    <row r="620">
      <c r="A620" s="291">
        <f>IF($B620="","",SUBTOTAL(103,$B$3:B620))</f>
        <v/>
      </c>
      <c r="B620" s="291" t="n"/>
      <c r="C620" s="291" t="n"/>
      <c r="D620" s="291" t="n"/>
      <c r="E620" s="291" t="n"/>
      <c r="F620" s="291" t="n"/>
      <c r="G620" s="292" t="n"/>
      <c r="H620" s="292" t="n"/>
      <c r="I620" s="291" t="n"/>
      <c r="J620" s="291" t="n"/>
      <c r="K620" s="291" t="n"/>
      <c r="L620" s="291" t="n"/>
      <c r="M620" s="292" t="n"/>
      <c r="N620" s="291" t="n"/>
      <c r="O620" s="291" t="n"/>
      <c r="P620" s="291" t="n"/>
      <c r="Q620" s="291" t="n"/>
      <c r="R620" s="291">
        <f>IF($H620="","",IF($H620&lt;TODAY(),"VENCIDO",IF($H620&lt;=TODAY()+15,"PROXIMO","FUTURO")))</f>
        <v/>
      </c>
      <c r="S620" s="296">
        <f>IF($H620="","",$H620-TODAY())</f>
        <v/>
      </c>
      <c r="T620" s="291">
        <f>IF(LISTADO!$A618="","",LISTADO!$A618)</f>
        <v/>
      </c>
      <c r="U620" s="291" t="n"/>
    </row>
    <row r="621">
      <c r="A621" s="293">
        <f>IF($B621="","",SUBTOTAL(103,$B$3:B621))</f>
        <v/>
      </c>
      <c r="B621" s="293" t="n"/>
      <c r="C621" s="293" t="n"/>
      <c r="D621" s="293" t="n"/>
      <c r="E621" s="293" t="n"/>
      <c r="F621" s="293" t="n"/>
      <c r="G621" s="294" t="n"/>
      <c r="H621" s="294" t="n"/>
      <c r="I621" s="293" t="n"/>
      <c r="J621" s="293" t="n"/>
      <c r="K621" s="293" t="n"/>
      <c r="L621" s="293" t="n"/>
      <c r="M621" s="294" t="n"/>
      <c r="N621" s="293" t="n"/>
      <c r="O621" s="293" t="n"/>
      <c r="P621" s="293" t="n"/>
      <c r="Q621" s="293" t="n"/>
      <c r="R621" s="293">
        <f>IF($H621="","",IF($H621&lt;TODAY(),"VENCIDO",IF($H621&lt;=TODAY()+15,"PROXIMO","FUTURO")))</f>
        <v/>
      </c>
      <c r="S621" s="295">
        <f>IF($H621="","",$H621-TODAY())</f>
        <v/>
      </c>
      <c r="T621" s="293">
        <f>IF(LISTADO!$A619="","",LISTADO!$A619)</f>
        <v/>
      </c>
      <c r="U621" s="293" t="n"/>
    </row>
    <row r="622">
      <c r="A622" s="291">
        <f>IF($B622="","",SUBTOTAL(103,$B$3:B622))</f>
        <v/>
      </c>
      <c r="B622" s="291" t="n"/>
      <c r="C622" s="291" t="n"/>
      <c r="D622" s="291" t="n"/>
      <c r="E622" s="291" t="n"/>
      <c r="F622" s="291" t="n"/>
      <c r="G622" s="292" t="n"/>
      <c r="H622" s="292" t="n"/>
      <c r="I622" s="291" t="n"/>
      <c r="J622" s="291" t="n"/>
      <c r="K622" s="291" t="n"/>
      <c r="L622" s="291" t="n"/>
      <c r="M622" s="292" t="n"/>
      <c r="N622" s="291" t="n"/>
      <c r="O622" s="291" t="n"/>
      <c r="P622" s="291" t="n"/>
      <c r="Q622" s="291" t="n"/>
      <c r="R622" s="291">
        <f>IF($H622="","",IF($H622&lt;TODAY(),"VENCIDO",IF($H622&lt;=TODAY()+15,"PROXIMO","FUTURO")))</f>
        <v/>
      </c>
      <c r="S622" s="296">
        <f>IF($H622="","",$H622-TODAY())</f>
        <v/>
      </c>
      <c r="T622" s="291">
        <f>IF(LISTADO!$A620="","",LISTADO!$A620)</f>
        <v/>
      </c>
      <c r="U622" s="291" t="n"/>
    </row>
    <row r="623">
      <c r="A623" s="293">
        <f>IF($B623="","",SUBTOTAL(103,$B$3:B623))</f>
        <v/>
      </c>
      <c r="B623" s="293" t="n"/>
      <c r="C623" s="293" t="n"/>
      <c r="D623" s="293" t="n"/>
      <c r="E623" s="293" t="n"/>
      <c r="F623" s="293" t="n"/>
      <c r="G623" s="294" t="n"/>
      <c r="H623" s="294" t="n"/>
      <c r="I623" s="293" t="n"/>
      <c r="J623" s="293" t="n"/>
      <c r="K623" s="293" t="n"/>
      <c r="L623" s="293" t="n"/>
      <c r="M623" s="294" t="n"/>
      <c r="N623" s="293" t="n"/>
      <c r="O623" s="293" t="n"/>
      <c r="P623" s="293" t="n"/>
      <c r="Q623" s="293" t="n"/>
      <c r="R623" s="293">
        <f>IF($H623="","",IF($H623&lt;TODAY(),"VENCIDO",IF($H623&lt;=TODAY()+15,"PROXIMO","FUTURO")))</f>
        <v/>
      </c>
      <c r="S623" s="295">
        <f>IF($H623="","",$H623-TODAY())</f>
        <v/>
      </c>
      <c r="T623" s="293">
        <f>IF(LISTADO!$A621="","",LISTADO!$A621)</f>
        <v/>
      </c>
      <c r="U623" s="293" t="n"/>
    </row>
    <row r="624">
      <c r="A624" s="291">
        <f>IF($B624="","",SUBTOTAL(103,$B$3:B624))</f>
        <v/>
      </c>
      <c r="B624" s="291" t="n"/>
      <c r="C624" s="291" t="n"/>
      <c r="D624" s="291" t="n"/>
      <c r="E624" s="291" t="n"/>
      <c r="F624" s="291" t="n"/>
      <c r="G624" s="292" t="n"/>
      <c r="H624" s="292" t="n"/>
      <c r="I624" s="291" t="n"/>
      <c r="J624" s="291" t="n"/>
      <c r="K624" s="291" t="n"/>
      <c r="L624" s="291" t="n"/>
      <c r="M624" s="292" t="n"/>
      <c r="N624" s="291" t="n"/>
      <c r="O624" s="291" t="n"/>
      <c r="P624" s="291" t="n"/>
      <c r="Q624" s="291" t="n"/>
      <c r="R624" s="291">
        <f>IF($H624="","",IF($H624&lt;TODAY(),"VENCIDO",IF($H624&lt;=TODAY()+15,"PROXIMO","FUTURO")))</f>
        <v/>
      </c>
      <c r="S624" s="296">
        <f>IF($H624="","",$H624-TODAY())</f>
        <v/>
      </c>
      <c r="T624" s="291">
        <f>IF(LISTADO!$A622="","",LISTADO!$A622)</f>
        <v/>
      </c>
      <c r="U624" s="291" t="n"/>
    </row>
    <row r="625">
      <c r="A625" s="293">
        <f>IF($B625="","",SUBTOTAL(103,$B$3:B625))</f>
        <v/>
      </c>
      <c r="B625" s="293" t="n"/>
      <c r="C625" s="293" t="n"/>
      <c r="D625" s="293" t="n"/>
      <c r="E625" s="293" t="n"/>
      <c r="F625" s="293" t="n"/>
      <c r="G625" s="294" t="n"/>
      <c r="H625" s="294" t="n"/>
      <c r="I625" s="293" t="n"/>
      <c r="J625" s="293" t="n"/>
      <c r="K625" s="293" t="n"/>
      <c r="L625" s="293" t="n"/>
      <c r="M625" s="294" t="n"/>
      <c r="N625" s="293" t="n"/>
      <c r="O625" s="293" t="n"/>
      <c r="P625" s="293" t="n"/>
      <c r="Q625" s="293" t="n"/>
      <c r="R625" s="293">
        <f>IF($H625="","",IF($H625&lt;TODAY(),"VENCIDO",IF($H625&lt;=TODAY()+15,"PROXIMO","FUTURO")))</f>
        <v/>
      </c>
      <c r="S625" s="295">
        <f>IF($H625="","",$H625-TODAY())</f>
        <v/>
      </c>
      <c r="T625" s="293">
        <f>IF(LISTADO!$A623="","",LISTADO!$A623)</f>
        <v/>
      </c>
      <c r="U625" s="293" t="n"/>
    </row>
    <row r="626">
      <c r="A626" s="291">
        <f>IF($B626="","",SUBTOTAL(103,$B$3:B626))</f>
        <v/>
      </c>
      <c r="B626" s="291" t="n"/>
      <c r="C626" s="291" t="n"/>
      <c r="D626" s="291" t="n"/>
      <c r="E626" s="291" t="n"/>
      <c r="F626" s="291" t="n"/>
      <c r="G626" s="292" t="n"/>
      <c r="H626" s="292" t="n"/>
      <c r="I626" s="291" t="n"/>
      <c r="J626" s="291" t="n"/>
      <c r="K626" s="291" t="n"/>
      <c r="L626" s="291" t="n"/>
      <c r="M626" s="292" t="n"/>
      <c r="N626" s="291" t="n"/>
      <c r="O626" s="291" t="n"/>
      <c r="P626" s="291" t="n"/>
      <c r="Q626" s="291" t="n"/>
      <c r="R626" s="291">
        <f>IF($H626="","",IF($H626&lt;TODAY(),"VENCIDO",IF($H626&lt;=TODAY()+15,"PROXIMO","FUTURO")))</f>
        <v/>
      </c>
      <c r="S626" s="296">
        <f>IF($H626="","",$H626-TODAY())</f>
        <v/>
      </c>
      <c r="T626" s="291">
        <f>IF(LISTADO!$A624="","",LISTADO!$A624)</f>
        <v/>
      </c>
      <c r="U626" s="291" t="n"/>
    </row>
    <row r="627">
      <c r="A627" s="293">
        <f>IF($B627="","",SUBTOTAL(103,$B$3:B627))</f>
        <v/>
      </c>
      <c r="B627" s="293" t="n"/>
      <c r="C627" s="293" t="n"/>
      <c r="D627" s="293" t="n"/>
      <c r="E627" s="293" t="n"/>
      <c r="F627" s="293" t="n"/>
      <c r="G627" s="294" t="n"/>
      <c r="H627" s="294" t="n"/>
      <c r="I627" s="293" t="n"/>
      <c r="J627" s="293" t="n"/>
      <c r="K627" s="293" t="n"/>
      <c r="L627" s="293" t="n"/>
      <c r="M627" s="294" t="n"/>
      <c r="N627" s="293" t="n"/>
      <c r="O627" s="293" t="n"/>
      <c r="P627" s="293" t="n"/>
      <c r="Q627" s="293" t="n"/>
      <c r="R627" s="293">
        <f>IF($H627="","",IF($H627&lt;TODAY(),"VENCIDO",IF($H627&lt;=TODAY()+15,"PROXIMO","FUTURO")))</f>
        <v/>
      </c>
      <c r="S627" s="295">
        <f>IF($H627="","",$H627-TODAY())</f>
        <v/>
      </c>
      <c r="T627" s="293">
        <f>IF(LISTADO!$A625="","",LISTADO!$A625)</f>
        <v/>
      </c>
      <c r="U627" s="293" t="n"/>
    </row>
    <row r="628">
      <c r="A628" s="291">
        <f>IF($B628="","",SUBTOTAL(103,$B$3:B628))</f>
        <v/>
      </c>
      <c r="B628" s="291" t="n"/>
      <c r="C628" s="291" t="n"/>
      <c r="D628" s="291" t="n"/>
      <c r="E628" s="291" t="n"/>
      <c r="F628" s="291" t="n"/>
      <c r="G628" s="292" t="n"/>
      <c r="H628" s="292" t="n"/>
      <c r="I628" s="291" t="n"/>
      <c r="J628" s="291" t="n"/>
      <c r="K628" s="291" t="n"/>
      <c r="L628" s="291" t="n"/>
      <c r="M628" s="292" t="n"/>
      <c r="N628" s="291" t="n"/>
      <c r="O628" s="291" t="n"/>
      <c r="P628" s="291" t="n"/>
      <c r="Q628" s="291" t="n"/>
      <c r="R628" s="291">
        <f>IF($H628="","",IF($H628&lt;TODAY(),"VENCIDO",IF($H628&lt;=TODAY()+15,"PROXIMO","FUTURO")))</f>
        <v/>
      </c>
      <c r="S628" s="296">
        <f>IF($H628="","",$H628-TODAY())</f>
        <v/>
      </c>
      <c r="T628" s="291">
        <f>IF(LISTADO!$A626="","",LISTADO!$A626)</f>
        <v/>
      </c>
      <c r="U628" s="291" t="n"/>
    </row>
    <row r="629">
      <c r="A629" s="293">
        <f>IF($B629="","",SUBTOTAL(103,$B$3:B629))</f>
        <v/>
      </c>
      <c r="B629" s="293" t="n"/>
      <c r="C629" s="293" t="n"/>
      <c r="D629" s="293" t="n"/>
      <c r="E629" s="293" t="n"/>
      <c r="F629" s="293" t="n"/>
      <c r="G629" s="294" t="n"/>
      <c r="H629" s="294" t="n"/>
      <c r="I629" s="293" t="n"/>
      <c r="J629" s="293" t="n"/>
      <c r="K629" s="293" t="n"/>
      <c r="L629" s="293" t="n"/>
      <c r="M629" s="294" t="n"/>
      <c r="N629" s="293" t="n"/>
      <c r="O629" s="293" t="n"/>
      <c r="P629" s="293" t="n"/>
      <c r="Q629" s="293" t="n"/>
      <c r="R629" s="293">
        <f>IF($H629="","",IF($H629&lt;TODAY(),"VENCIDO",IF($H629&lt;=TODAY()+15,"PROXIMO","FUTURO")))</f>
        <v/>
      </c>
      <c r="S629" s="295">
        <f>IF($H629="","",$H629-TODAY())</f>
        <v/>
      </c>
      <c r="T629" s="293">
        <f>IF(LISTADO!$A627="","",LISTADO!$A627)</f>
        <v/>
      </c>
      <c r="U629" s="293" t="n"/>
    </row>
    <row r="630">
      <c r="A630" s="291">
        <f>IF($B630="","",SUBTOTAL(103,$B$3:B630))</f>
        <v/>
      </c>
      <c r="B630" s="291" t="n"/>
      <c r="C630" s="291" t="n"/>
      <c r="D630" s="291" t="n"/>
      <c r="E630" s="291" t="n"/>
      <c r="F630" s="291" t="n"/>
      <c r="G630" s="292" t="n"/>
      <c r="H630" s="292" t="n"/>
      <c r="I630" s="291" t="n"/>
      <c r="J630" s="291" t="n"/>
      <c r="K630" s="291" t="n"/>
      <c r="L630" s="291" t="n"/>
      <c r="M630" s="292" t="n"/>
      <c r="N630" s="291" t="n"/>
      <c r="O630" s="291" t="n"/>
      <c r="P630" s="291" t="n"/>
      <c r="Q630" s="291" t="n"/>
      <c r="R630" s="291">
        <f>IF($H630="","",IF($H630&lt;TODAY(),"VENCIDO",IF($H630&lt;=TODAY()+15,"PROXIMO","FUTURO")))</f>
        <v/>
      </c>
      <c r="S630" s="296">
        <f>IF($H630="","",$H630-TODAY())</f>
        <v/>
      </c>
      <c r="T630" s="291">
        <f>IF(LISTADO!$A628="","",LISTADO!$A628)</f>
        <v/>
      </c>
      <c r="U630" s="291" t="n"/>
    </row>
    <row r="631">
      <c r="A631" s="293">
        <f>IF($B631="","",SUBTOTAL(103,$B$3:B631))</f>
        <v/>
      </c>
      <c r="B631" s="293" t="n"/>
      <c r="C631" s="293" t="n"/>
      <c r="D631" s="293" t="n"/>
      <c r="E631" s="293" t="n"/>
      <c r="F631" s="293" t="n"/>
      <c r="G631" s="294" t="n"/>
      <c r="H631" s="294" t="n"/>
      <c r="I631" s="293" t="n"/>
      <c r="J631" s="293" t="n"/>
      <c r="K631" s="293" t="n"/>
      <c r="L631" s="293" t="n"/>
      <c r="M631" s="294" t="n"/>
      <c r="N631" s="293" t="n"/>
      <c r="O631" s="293" t="n"/>
      <c r="P631" s="293" t="n"/>
      <c r="Q631" s="293" t="n"/>
      <c r="R631" s="293">
        <f>IF($H631="","",IF($H631&lt;TODAY(),"VENCIDO",IF($H631&lt;=TODAY()+15,"PROXIMO","FUTURO")))</f>
        <v/>
      </c>
      <c r="S631" s="295">
        <f>IF($H631="","",$H631-TODAY())</f>
        <v/>
      </c>
      <c r="T631" s="293">
        <f>IF(LISTADO!$A629="","",LISTADO!$A629)</f>
        <v/>
      </c>
      <c r="U631" s="293" t="n"/>
    </row>
    <row r="632">
      <c r="A632" s="291">
        <f>IF($B632="","",SUBTOTAL(103,$B$3:B632))</f>
        <v/>
      </c>
      <c r="B632" s="291" t="n"/>
      <c r="C632" s="291" t="n"/>
      <c r="D632" s="291" t="n"/>
      <c r="E632" s="291" t="n"/>
      <c r="F632" s="291" t="n"/>
      <c r="G632" s="292" t="n"/>
      <c r="H632" s="292" t="n"/>
      <c r="I632" s="291" t="n"/>
      <c r="J632" s="291" t="n"/>
      <c r="K632" s="291" t="n"/>
      <c r="L632" s="291" t="n"/>
      <c r="M632" s="292" t="n"/>
      <c r="N632" s="291" t="n"/>
      <c r="O632" s="291" t="n"/>
      <c r="P632" s="291" t="n"/>
      <c r="Q632" s="291" t="n"/>
      <c r="R632" s="291">
        <f>IF($H632="","",IF($H632&lt;TODAY(),"VENCIDO",IF($H632&lt;=TODAY()+15,"PROXIMO","FUTURO")))</f>
        <v/>
      </c>
      <c r="S632" s="296">
        <f>IF($H632="","",$H632-TODAY())</f>
        <v/>
      </c>
      <c r="T632" s="291">
        <f>IF(LISTADO!$A630="","",LISTADO!$A630)</f>
        <v/>
      </c>
      <c r="U632" s="291" t="n"/>
    </row>
    <row r="633">
      <c r="A633" s="293">
        <f>IF($B633="","",SUBTOTAL(103,$B$3:B633))</f>
        <v/>
      </c>
      <c r="B633" s="293" t="n"/>
      <c r="C633" s="293" t="n"/>
      <c r="D633" s="293" t="n"/>
      <c r="E633" s="293" t="n"/>
      <c r="F633" s="293" t="n"/>
      <c r="G633" s="294" t="n"/>
      <c r="H633" s="294" t="n"/>
      <c r="I633" s="293" t="n"/>
      <c r="J633" s="293" t="n"/>
      <c r="K633" s="293" t="n"/>
      <c r="L633" s="293" t="n"/>
      <c r="M633" s="294" t="n"/>
      <c r="N633" s="293" t="n"/>
      <c r="O633" s="293" t="n"/>
      <c r="P633" s="293" t="n"/>
      <c r="Q633" s="293" t="n"/>
      <c r="R633" s="293">
        <f>IF($H633="","",IF($H633&lt;TODAY(),"VENCIDO",IF($H633&lt;=TODAY()+15,"PROXIMO","FUTURO")))</f>
        <v/>
      </c>
      <c r="S633" s="295">
        <f>IF($H633="","",$H633-TODAY())</f>
        <v/>
      </c>
      <c r="T633" s="293">
        <f>IF(LISTADO!$A631="","",LISTADO!$A631)</f>
        <v/>
      </c>
      <c r="U633" s="293" t="n"/>
    </row>
    <row r="634">
      <c r="A634" s="291">
        <f>IF($B634="","",SUBTOTAL(103,$B$3:B634))</f>
        <v/>
      </c>
      <c r="B634" s="291" t="n"/>
      <c r="C634" s="291" t="n"/>
      <c r="D634" s="291" t="n"/>
      <c r="E634" s="291" t="n"/>
      <c r="F634" s="291" t="n"/>
      <c r="G634" s="292" t="n"/>
      <c r="H634" s="292" t="n"/>
      <c r="I634" s="291" t="n"/>
      <c r="J634" s="291" t="n"/>
      <c r="K634" s="291" t="n"/>
      <c r="L634" s="291" t="n"/>
      <c r="M634" s="292" t="n"/>
      <c r="N634" s="291" t="n"/>
      <c r="O634" s="291" t="n"/>
      <c r="P634" s="291" t="n"/>
      <c r="Q634" s="291" t="n"/>
      <c r="R634" s="291">
        <f>IF($H634="","",IF($H634&lt;TODAY(),"VENCIDO",IF($H634&lt;=TODAY()+15,"PROXIMO","FUTURO")))</f>
        <v/>
      </c>
      <c r="S634" s="296">
        <f>IF($H634="","",$H634-TODAY())</f>
        <v/>
      </c>
      <c r="T634" s="291">
        <f>IF(LISTADO!$A632="","",LISTADO!$A632)</f>
        <v/>
      </c>
      <c r="U634" s="291" t="n"/>
    </row>
    <row r="635">
      <c r="A635" s="293">
        <f>IF($B635="","",SUBTOTAL(103,$B$3:B635))</f>
        <v/>
      </c>
      <c r="B635" s="293" t="n"/>
      <c r="C635" s="293" t="n"/>
      <c r="D635" s="293" t="n"/>
      <c r="E635" s="293" t="n"/>
      <c r="F635" s="293" t="n"/>
      <c r="G635" s="294" t="n"/>
      <c r="H635" s="294" t="n"/>
      <c r="I635" s="293" t="n"/>
      <c r="J635" s="293" t="n"/>
      <c r="K635" s="293" t="n"/>
      <c r="L635" s="293" t="n"/>
      <c r="M635" s="294" t="n"/>
      <c r="N635" s="293" t="n"/>
      <c r="O635" s="293" t="n"/>
      <c r="P635" s="293" t="n"/>
      <c r="Q635" s="293" t="n"/>
      <c r="R635" s="293">
        <f>IF($H635="","",IF($H635&lt;TODAY(),"VENCIDO",IF($H635&lt;=TODAY()+15,"PROXIMO","FUTURO")))</f>
        <v/>
      </c>
      <c r="S635" s="295">
        <f>IF($H635="","",$H635-TODAY())</f>
        <v/>
      </c>
      <c r="T635" s="293">
        <f>IF(LISTADO!$A633="","",LISTADO!$A633)</f>
        <v/>
      </c>
      <c r="U635" s="293" t="n"/>
    </row>
    <row r="636">
      <c r="A636" s="291">
        <f>IF($B636="","",SUBTOTAL(103,$B$3:B636))</f>
        <v/>
      </c>
      <c r="B636" s="291" t="n"/>
      <c r="C636" s="291" t="n"/>
      <c r="D636" s="291" t="n"/>
      <c r="E636" s="291" t="n"/>
      <c r="F636" s="291" t="n"/>
      <c r="G636" s="292" t="n"/>
      <c r="H636" s="292" t="n"/>
      <c r="I636" s="291" t="n"/>
      <c r="J636" s="291" t="n"/>
      <c r="K636" s="291" t="n"/>
      <c r="L636" s="291" t="n"/>
      <c r="M636" s="292" t="n"/>
      <c r="N636" s="291" t="n"/>
      <c r="O636" s="291" t="n"/>
      <c r="P636" s="291" t="n"/>
      <c r="Q636" s="291" t="n"/>
      <c r="R636" s="291">
        <f>IF($H636="","",IF($H636&lt;TODAY(),"VENCIDO",IF($H636&lt;=TODAY()+15,"PROXIMO","FUTURO")))</f>
        <v/>
      </c>
      <c r="S636" s="296">
        <f>IF($H636="","",$H636-TODAY())</f>
        <v/>
      </c>
      <c r="T636" s="291">
        <f>IF(LISTADO!$A634="","",LISTADO!$A634)</f>
        <v/>
      </c>
      <c r="U636" s="291" t="n"/>
    </row>
    <row r="637">
      <c r="A637" s="293">
        <f>IF($B637="","",SUBTOTAL(103,$B$3:B637))</f>
        <v/>
      </c>
      <c r="B637" s="293" t="n"/>
      <c r="C637" s="293" t="n"/>
      <c r="D637" s="293" t="n"/>
      <c r="E637" s="293" t="n"/>
      <c r="F637" s="293" t="n"/>
      <c r="G637" s="294" t="n"/>
      <c r="H637" s="294" t="n"/>
      <c r="I637" s="293" t="n"/>
      <c r="J637" s="293" t="n"/>
      <c r="K637" s="293" t="n"/>
      <c r="L637" s="293" t="n"/>
      <c r="M637" s="294" t="n"/>
      <c r="N637" s="293" t="n"/>
      <c r="O637" s="293" t="n"/>
      <c r="P637" s="293" t="n"/>
      <c r="Q637" s="293" t="n"/>
      <c r="R637" s="293">
        <f>IF($H637="","",IF($H637&lt;TODAY(),"VENCIDO",IF($H637&lt;=TODAY()+15,"PROXIMO","FUTURO")))</f>
        <v/>
      </c>
      <c r="S637" s="295">
        <f>IF($H637="","",$H637-TODAY())</f>
        <v/>
      </c>
      <c r="T637" s="293">
        <f>IF(LISTADO!$A635="","",LISTADO!$A635)</f>
        <v/>
      </c>
      <c r="U637" s="293" t="n"/>
    </row>
    <row r="638">
      <c r="A638" s="291">
        <f>IF($B638="","",SUBTOTAL(103,$B$3:B638))</f>
        <v/>
      </c>
      <c r="B638" s="291" t="n"/>
      <c r="C638" s="291" t="n"/>
      <c r="D638" s="291" t="n"/>
      <c r="E638" s="291" t="n"/>
      <c r="F638" s="291" t="n"/>
      <c r="G638" s="292" t="n"/>
      <c r="H638" s="292" t="n"/>
      <c r="I638" s="291" t="n"/>
      <c r="J638" s="291" t="n"/>
      <c r="K638" s="291" t="n"/>
      <c r="L638" s="291" t="n"/>
      <c r="M638" s="292" t="n"/>
      <c r="N638" s="291" t="n"/>
      <c r="O638" s="291" t="n"/>
      <c r="P638" s="291" t="n"/>
      <c r="Q638" s="291" t="n"/>
      <c r="R638" s="291">
        <f>IF($H638="","",IF($H638&lt;TODAY(),"VENCIDO",IF($H638&lt;=TODAY()+15,"PROXIMO","FUTURO")))</f>
        <v/>
      </c>
      <c r="S638" s="296">
        <f>IF($H638="","",$H638-TODAY())</f>
        <v/>
      </c>
      <c r="T638" s="291">
        <f>IF(LISTADO!$A636="","",LISTADO!$A636)</f>
        <v/>
      </c>
      <c r="U638" s="291" t="n"/>
    </row>
    <row r="639">
      <c r="A639" s="293">
        <f>IF($B639="","",SUBTOTAL(103,$B$3:B639))</f>
        <v/>
      </c>
      <c r="B639" s="293" t="n"/>
      <c r="C639" s="293" t="n"/>
      <c r="D639" s="293" t="n"/>
      <c r="E639" s="293" t="n"/>
      <c r="F639" s="293" t="n"/>
      <c r="G639" s="294" t="n"/>
      <c r="H639" s="294" t="n"/>
      <c r="I639" s="293" t="n"/>
      <c r="J639" s="293" t="n"/>
      <c r="K639" s="293" t="n"/>
      <c r="L639" s="293" t="n"/>
      <c r="M639" s="294" t="n"/>
      <c r="N639" s="293" t="n"/>
      <c r="O639" s="293" t="n"/>
      <c r="P639" s="293" t="n"/>
      <c r="Q639" s="293" t="n"/>
      <c r="R639" s="293">
        <f>IF($H639="","",IF($H639&lt;TODAY(),"VENCIDO",IF($H639&lt;=TODAY()+15,"PROXIMO","FUTURO")))</f>
        <v/>
      </c>
      <c r="S639" s="295">
        <f>IF($H639="","",$H639-TODAY())</f>
        <v/>
      </c>
      <c r="T639" s="293">
        <f>IF(LISTADO!$A637="","",LISTADO!$A637)</f>
        <v/>
      </c>
      <c r="U639" s="293" t="n"/>
    </row>
    <row r="640">
      <c r="A640" s="291">
        <f>IF($B640="","",SUBTOTAL(103,$B$3:B640))</f>
        <v/>
      </c>
      <c r="B640" s="291" t="n"/>
      <c r="C640" s="291" t="n"/>
      <c r="D640" s="291" t="n"/>
      <c r="E640" s="291" t="n"/>
      <c r="F640" s="291" t="n"/>
      <c r="G640" s="292" t="n"/>
      <c r="H640" s="292" t="n"/>
      <c r="I640" s="291" t="n"/>
      <c r="J640" s="291" t="n"/>
      <c r="K640" s="291" t="n"/>
      <c r="L640" s="291" t="n"/>
      <c r="M640" s="292" t="n"/>
      <c r="N640" s="291" t="n"/>
      <c r="O640" s="291" t="n"/>
      <c r="P640" s="291" t="n"/>
      <c r="Q640" s="291" t="n"/>
      <c r="R640" s="291">
        <f>IF($H640="","",IF($H640&lt;TODAY(),"VENCIDO",IF($H640&lt;=TODAY()+15,"PROXIMO","FUTURO")))</f>
        <v/>
      </c>
      <c r="S640" s="296">
        <f>IF($H640="","",$H640-TODAY())</f>
        <v/>
      </c>
      <c r="T640" s="291">
        <f>IF(LISTADO!$A638="","",LISTADO!$A638)</f>
        <v/>
      </c>
      <c r="U640" s="291" t="n"/>
    </row>
    <row r="641">
      <c r="A641" s="293">
        <f>IF($B641="","",SUBTOTAL(103,$B$3:B641))</f>
        <v/>
      </c>
      <c r="B641" s="293" t="n"/>
      <c r="C641" s="293" t="n"/>
      <c r="D641" s="293" t="n"/>
      <c r="E641" s="293" t="n"/>
      <c r="F641" s="293" t="n"/>
      <c r="G641" s="294" t="n"/>
      <c r="H641" s="294" t="n"/>
      <c r="I641" s="293" t="n"/>
      <c r="J641" s="293" t="n"/>
      <c r="K641" s="293" t="n"/>
      <c r="L641" s="293" t="n"/>
      <c r="M641" s="294" t="n"/>
      <c r="N641" s="293" t="n"/>
      <c r="O641" s="293" t="n"/>
      <c r="P641" s="293" t="n"/>
      <c r="Q641" s="293" t="n"/>
      <c r="R641" s="293">
        <f>IF($H641="","",IF($H641&lt;TODAY(),"VENCIDO",IF($H641&lt;=TODAY()+15,"PROXIMO","FUTURO")))</f>
        <v/>
      </c>
      <c r="S641" s="295">
        <f>IF($H641="","",$H641-TODAY())</f>
        <v/>
      </c>
      <c r="T641" s="293">
        <f>IF(LISTADO!$A639="","",LISTADO!$A639)</f>
        <v/>
      </c>
      <c r="U641" s="293" t="n"/>
    </row>
    <row r="642">
      <c r="A642" s="291">
        <f>IF($B642="","",SUBTOTAL(103,$B$3:B642))</f>
        <v/>
      </c>
      <c r="B642" s="291" t="n"/>
      <c r="C642" s="291" t="n"/>
      <c r="D642" s="291" t="n"/>
      <c r="E642" s="291" t="n"/>
      <c r="F642" s="291" t="n"/>
      <c r="G642" s="292" t="n"/>
      <c r="H642" s="292" t="n"/>
      <c r="I642" s="291" t="n"/>
      <c r="J642" s="291" t="n"/>
      <c r="K642" s="291" t="n"/>
      <c r="L642" s="291" t="n"/>
      <c r="M642" s="292" t="n"/>
      <c r="N642" s="291" t="n"/>
      <c r="O642" s="291" t="n"/>
      <c r="P642" s="291" t="n"/>
      <c r="Q642" s="291" t="n"/>
      <c r="R642" s="291">
        <f>IF($H642="","",IF($H642&lt;TODAY(),"VENCIDO",IF($H642&lt;=TODAY()+15,"PROXIMO","FUTURO")))</f>
        <v/>
      </c>
      <c r="S642" s="296">
        <f>IF($H642="","",$H642-TODAY())</f>
        <v/>
      </c>
      <c r="T642" s="291">
        <f>IF(LISTADO!$A640="","",LISTADO!$A640)</f>
        <v/>
      </c>
      <c r="U642" s="291" t="n"/>
    </row>
    <row r="643">
      <c r="A643" s="293">
        <f>IF($B643="","",SUBTOTAL(103,$B$3:B643))</f>
        <v/>
      </c>
      <c r="B643" s="293" t="n"/>
      <c r="C643" s="293" t="n"/>
      <c r="D643" s="293" t="n"/>
      <c r="E643" s="293" t="n"/>
      <c r="F643" s="293" t="n"/>
      <c r="G643" s="294" t="n"/>
      <c r="H643" s="294" t="n"/>
      <c r="I643" s="293" t="n"/>
      <c r="J643" s="293" t="n"/>
      <c r="K643" s="293" t="n"/>
      <c r="L643" s="293" t="n"/>
      <c r="M643" s="294" t="n"/>
      <c r="N643" s="293" t="n"/>
      <c r="O643" s="293" t="n"/>
      <c r="P643" s="293" t="n"/>
      <c r="Q643" s="293" t="n"/>
      <c r="R643" s="293">
        <f>IF($H643="","",IF($H643&lt;TODAY(),"VENCIDO",IF($H643&lt;=TODAY()+15,"PROXIMO","FUTURO")))</f>
        <v/>
      </c>
      <c r="S643" s="295">
        <f>IF($H643="","",$H643-TODAY())</f>
        <v/>
      </c>
      <c r="T643" s="293">
        <f>IF(LISTADO!$A641="","",LISTADO!$A641)</f>
        <v/>
      </c>
      <c r="U643" s="293" t="n"/>
    </row>
    <row r="644">
      <c r="A644" s="291">
        <f>IF($B644="","",SUBTOTAL(103,$B$3:B644))</f>
        <v/>
      </c>
      <c r="B644" s="291" t="n"/>
      <c r="C644" s="291" t="n"/>
      <c r="D644" s="291" t="n"/>
      <c r="E644" s="291" t="n"/>
      <c r="F644" s="291" t="n"/>
      <c r="G644" s="292" t="n"/>
      <c r="H644" s="292" t="n"/>
      <c r="I644" s="291" t="n"/>
      <c r="J644" s="291" t="n"/>
      <c r="K644" s="291" t="n"/>
      <c r="L644" s="291" t="n"/>
      <c r="M644" s="292" t="n"/>
      <c r="N644" s="291" t="n"/>
      <c r="O644" s="291" t="n"/>
      <c r="P644" s="291" t="n"/>
      <c r="Q644" s="291" t="n"/>
      <c r="R644" s="291">
        <f>IF($H644="","",IF($H644&lt;TODAY(),"VENCIDO",IF($H644&lt;=TODAY()+15,"PROXIMO","FUTURO")))</f>
        <v/>
      </c>
      <c r="S644" s="296">
        <f>IF($H644="","",$H644-TODAY())</f>
        <v/>
      </c>
      <c r="T644" s="291">
        <f>IF(LISTADO!$A642="","",LISTADO!$A642)</f>
        <v/>
      </c>
      <c r="U644" s="291" t="n"/>
    </row>
    <row r="645">
      <c r="A645" s="293">
        <f>IF($B645="","",SUBTOTAL(103,$B$3:B645))</f>
        <v/>
      </c>
      <c r="B645" s="293" t="n"/>
      <c r="C645" s="293" t="n"/>
      <c r="D645" s="293" t="n"/>
      <c r="E645" s="293" t="n"/>
      <c r="F645" s="293" t="n"/>
      <c r="G645" s="294" t="n"/>
      <c r="H645" s="294" t="n"/>
      <c r="I645" s="293" t="n"/>
      <c r="J645" s="293" t="n"/>
      <c r="K645" s="293" t="n"/>
      <c r="L645" s="293" t="n"/>
      <c r="M645" s="294" t="n"/>
      <c r="N645" s="293" t="n"/>
      <c r="O645" s="293" t="n"/>
      <c r="P645" s="293" t="n"/>
      <c r="Q645" s="293" t="n"/>
      <c r="R645" s="293">
        <f>IF($H645="","",IF($H645&lt;TODAY(),"VENCIDO",IF($H645&lt;=TODAY()+15,"PROXIMO","FUTURO")))</f>
        <v/>
      </c>
      <c r="S645" s="295">
        <f>IF($H645="","",$H645-TODAY())</f>
        <v/>
      </c>
      <c r="T645" s="293">
        <f>IF(LISTADO!$A643="","",LISTADO!$A643)</f>
        <v/>
      </c>
      <c r="U645" s="293" t="n"/>
    </row>
    <row r="646">
      <c r="A646" s="291">
        <f>IF($B646="","",SUBTOTAL(103,$B$3:B646))</f>
        <v/>
      </c>
      <c r="B646" s="291" t="n"/>
      <c r="C646" s="291" t="n"/>
      <c r="D646" s="291" t="n"/>
      <c r="E646" s="291" t="n"/>
      <c r="F646" s="291" t="n"/>
      <c r="G646" s="292" t="n"/>
      <c r="H646" s="292" t="n"/>
      <c r="I646" s="291" t="n"/>
      <c r="J646" s="291" t="n"/>
      <c r="K646" s="291" t="n"/>
      <c r="L646" s="291" t="n"/>
      <c r="M646" s="292" t="n"/>
      <c r="N646" s="291" t="n"/>
      <c r="O646" s="291" t="n"/>
      <c r="P646" s="291" t="n"/>
      <c r="Q646" s="291" t="n"/>
      <c r="R646" s="291">
        <f>IF($H646="","",IF($H646&lt;TODAY(),"VENCIDO",IF($H646&lt;=TODAY()+15,"PROXIMO","FUTURO")))</f>
        <v/>
      </c>
      <c r="S646" s="296">
        <f>IF($H646="","",$H646-TODAY())</f>
        <v/>
      </c>
      <c r="T646" s="291">
        <f>IF(LISTADO!$A644="","",LISTADO!$A644)</f>
        <v/>
      </c>
      <c r="U646" s="291" t="n"/>
    </row>
    <row r="647">
      <c r="A647" s="293">
        <f>IF($B647="","",SUBTOTAL(103,$B$3:B647))</f>
        <v/>
      </c>
      <c r="B647" s="293" t="n"/>
      <c r="C647" s="293" t="n"/>
      <c r="D647" s="293" t="n"/>
      <c r="E647" s="293" t="n"/>
      <c r="F647" s="293" t="n"/>
      <c r="G647" s="294" t="n"/>
      <c r="H647" s="294" t="n"/>
      <c r="I647" s="293" t="n"/>
      <c r="J647" s="293" t="n"/>
      <c r="K647" s="293" t="n"/>
      <c r="L647" s="293" t="n"/>
      <c r="M647" s="294" t="n"/>
      <c r="N647" s="293" t="n"/>
      <c r="O647" s="293" t="n"/>
      <c r="P647" s="293" t="n"/>
      <c r="Q647" s="293" t="n"/>
      <c r="R647" s="293">
        <f>IF($H647="","",IF($H647&lt;TODAY(),"VENCIDO",IF($H647&lt;=TODAY()+15,"PROXIMO","FUTURO")))</f>
        <v/>
      </c>
      <c r="S647" s="295">
        <f>IF($H647="","",$H647-TODAY())</f>
        <v/>
      </c>
      <c r="T647" s="293">
        <f>IF(LISTADO!$A645="","",LISTADO!$A645)</f>
        <v/>
      </c>
      <c r="U647" s="293" t="n"/>
    </row>
    <row r="648">
      <c r="A648" s="291">
        <f>IF($B648="","",SUBTOTAL(103,$B$3:B648))</f>
        <v/>
      </c>
      <c r="B648" s="291" t="n"/>
      <c r="C648" s="291" t="n"/>
      <c r="D648" s="291" t="n"/>
      <c r="E648" s="291" t="n"/>
      <c r="F648" s="291" t="n"/>
      <c r="G648" s="292" t="n"/>
      <c r="H648" s="292" t="n"/>
      <c r="I648" s="291" t="n"/>
      <c r="J648" s="291" t="n"/>
      <c r="K648" s="291" t="n"/>
      <c r="L648" s="291" t="n"/>
      <c r="M648" s="292" t="n"/>
      <c r="N648" s="291" t="n"/>
      <c r="O648" s="291" t="n"/>
      <c r="P648" s="291" t="n"/>
      <c r="Q648" s="291" t="n"/>
      <c r="R648" s="291">
        <f>IF($H648="","",IF($H648&lt;TODAY(),"VENCIDO",IF($H648&lt;=TODAY()+15,"PROXIMO","FUTURO")))</f>
        <v/>
      </c>
      <c r="S648" s="296">
        <f>IF($H648="","",$H648-TODAY())</f>
        <v/>
      </c>
      <c r="T648" s="291">
        <f>IF(LISTADO!$A646="","",LISTADO!$A646)</f>
        <v/>
      </c>
      <c r="U648" s="291" t="n"/>
    </row>
    <row r="649">
      <c r="A649" s="293">
        <f>IF($B649="","",SUBTOTAL(103,$B$3:B649))</f>
        <v/>
      </c>
      <c r="B649" s="293" t="n"/>
      <c r="C649" s="293" t="n"/>
      <c r="D649" s="293" t="n"/>
      <c r="E649" s="293" t="n"/>
      <c r="F649" s="293" t="n"/>
      <c r="G649" s="294" t="n"/>
      <c r="H649" s="294" t="n"/>
      <c r="I649" s="293" t="n"/>
      <c r="J649" s="293" t="n"/>
      <c r="K649" s="293" t="n"/>
      <c r="L649" s="293" t="n"/>
      <c r="M649" s="294" t="n"/>
      <c r="N649" s="293" t="n"/>
      <c r="O649" s="293" t="n"/>
      <c r="P649" s="293" t="n"/>
      <c r="Q649" s="293" t="n"/>
      <c r="R649" s="293">
        <f>IF($H649="","",IF($H649&lt;TODAY(),"VENCIDO",IF($H649&lt;=TODAY()+15,"PROXIMO","FUTURO")))</f>
        <v/>
      </c>
      <c r="S649" s="295">
        <f>IF($H649="","",$H649-TODAY())</f>
        <v/>
      </c>
      <c r="T649" s="293">
        <f>IF(LISTADO!$A647="","",LISTADO!$A647)</f>
        <v/>
      </c>
      <c r="U649" s="293" t="n"/>
    </row>
    <row r="650">
      <c r="A650" s="291">
        <f>IF($B650="","",SUBTOTAL(103,$B$3:B650))</f>
        <v/>
      </c>
      <c r="B650" s="291" t="n"/>
      <c r="C650" s="291" t="n"/>
      <c r="D650" s="291" t="n"/>
      <c r="E650" s="291" t="n"/>
      <c r="F650" s="291" t="n"/>
      <c r="G650" s="292" t="n"/>
      <c r="H650" s="292" t="n"/>
      <c r="I650" s="291" t="n"/>
      <c r="J650" s="291" t="n"/>
      <c r="K650" s="291" t="n"/>
      <c r="L650" s="291" t="n"/>
      <c r="M650" s="292" t="n"/>
      <c r="N650" s="291" t="n"/>
      <c r="O650" s="291" t="n"/>
      <c r="P650" s="291" t="n"/>
      <c r="Q650" s="291" t="n"/>
      <c r="R650" s="291">
        <f>IF($H650="","",IF($H650&lt;TODAY(),"VENCIDO",IF($H650&lt;=TODAY()+15,"PROXIMO","FUTURO")))</f>
        <v/>
      </c>
      <c r="S650" s="296">
        <f>IF($H650="","",$H650-TODAY())</f>
        <v/>
      </c>
      <c r="T650" s="291">
        <f>IF(LISTADO!$A648="","",LISTADO!$A648)</f>
        <v/>
      </c>
      <c r="U650" s="291" t="n"/>
    </row>
    <row r="651">
      <c r="A651" s="293">
        <f>IF($B651="","",SUBTOTAL(103,$B$3:B651))</f>
        <v/>
      </c>
      <c r="B651" s="293" t="n"/>
      <c r="C651" s="293" t="n"/>
      <c r="D651" s="293" t="n"/>
      <c r="E651" s="293" t="n"/>
      <c r="F651" s="293" t="n"/>
      <c r="G651" s="294" t="n"/>
      <c r="H651" s="294" t="n"/>
      <c r="I651" s="293" t="n"/>
      <c r="J651" s="293" t="n"/>
      <c r="K651" s="293" t="n"/>
      <c r="L651" s="293" t="n"/>
      <c r="M651" s="294" t="n"/>
      <c r="N651" s="293" t="n"/>
      <c r="O651" s="293" t="n"/>
      <c r="P651" s="293" t="n"/>
      <c r="Q651" s="293" t="n"/>
      <c r="R651" s="293">
        <f>IF($H651="","",IF($H651&lt;TODAY(),"VENCIDO",IF($H651&lt;=TODAY()+15,"PROXIMO","FUTURO")))</f>
        <v/>
      </c>
      <c r="S651" s="295">
        <f>IF($H651="","",$H651-TODAY())</f>
        <v/>
      </c>
      <c r="T651" s="293">
        <f>IF(LISTADO!$A649="","",LISTADO!$A649)</f>
        <v/>
      </c>
      <c r="U651" s="293" t="n"/>
    </row>
    <row r="652">
      <c r="A652" s="291">
        <f>IF($B652="","",SUBTOTAL(103,$B$3:B652))</f>
        <v/>
      </c>
      <c r="B652" s="291" t="n"/>
      <c r="C652" s="291" t="n"/>
      <c r="D652" s="291" t="n"/>
      <c r="E652" s="291" t="n"/>
      <c r="F652" s="291" t="n"/>
      <c r="G652" s="292" t="n"/>
      <c r="H652" s="292" t="n"/>
      <c r="I652" s="291" t="n"/>
      <c r="J652" s="291" t="n"/>
      <c r="K652" s="291" t="n"/>
      <c r="L652" s="291" t="n"/>
      <c r="M652" s="292" t="n"/>
      <c r="N652" s="291" t="n"/>
      <c r="O652" s="291" t="n"/>
      <c r="P652" s="291" t="n"/>
      <c r="Q652" s="291" t="n"/>
      <c r="R652" s="291">
        <f>IF($H652="","",IF($H652&lt;TODAY(),"VENCIDO",IF($H652&lt;=TODAY()+15,"PROXIMO","FUTURO")))</f>
        <v/>
      </c>
      <c r="S652" s="296">
        <f>IF($H652="","",$H652-TODAY())</f>
        <v/>
      </c>
      <c r="T652" s="291">
        <f>IF(LISTADO!$A650="","",LISTADO!$A650)</f>
        <v/>
      </c>
      <c r="U652" s="291" t="n"/>
    </row>
    <row r="653">
      <c r="A653" s="293">
        <f>IF($B653="","",SUBTOTAL(103,$B$3:B653))</f>
        <v/>
      </c>
      <c r="B653" s="293" t="n"/>
      <c r="C653" s="293" t="n"/>
      <c r="D653" s="293" t="n"/>
      <c r="E653" s="293" t="n"/>
      <c r="F653" s="293" t="n"/>
      <c r="G653" s="294" t="n"/>
      <c r="H653" s="294" t="n"/>
      <c r="I653" s="293" t="n"/>
      <c r="J653" s="293" t="n"/>
      <c r="K653" s="293" t="n"/>
      <c r="L653" s="293" t="n"/>
      <c r="M653" s="294" t="n"/>
      <c r="N653" s="293" t="n"/>
      <c r="O653" s="293" t="n"/>
      <c r="P653" s="293" t="n"/>
      <c r="Q653" s="293" t="n"/>
      <c r="R653" s="293">
        <f>IF($H653="","",IF($H653&lt;TODAY(),"VENCIDO",IF($H653&lt;=TODAY()+15,"PROXIMO","FUTURO")))</f>
        <v/>
      </c>
      <c r="S653" s="295">
        <f>IF($H653="","",$H653-TODAY())</f>
        <v/>
      </c>
      <c r="T653" s="293">
        <f>IF(LISTADO!$A651="","",LISTADO!$A651)</f>
        <v/>
      </c>
      <c r="U653" s="293" t="n"/>
    </row>
    <row r="654">
      <c r="A654" s="291">
        <f>IF($B654="","",SUBTOTAL(103,$B$3:B654))</f>
        <v/>
      </c>
      <c r="B654" s="291" t="n"/>
      <c r="C654" s="291" t="n"/>
      <c r="D654" s="291" t="n"/>
      <c r="E654" s="291" t="n"/>
      <c r="F654" s="291" t="n"/>
      <c r="G654" s="292" t="n"/>
      <c r="H654" s="292" t="n"/>
      <c r="I654" s="291" t="n"/>
      <c r="J654" s="291" t="n"/>
      <c r="K654" s="291" t="n"/>
      <c r="L654" s="291" t="n"/>
      <c r="M654" s="292" t="n"/>
      <c r="N654" s="291" t="n"/>
      <c r="O654" s="291" t="n"/>
      <c r="P654" s="291" t="n"/>
      <c r="Q654" s="291" t="n"/>
      <c r="R654" s="291">
        <f>IF($H654="","",IF($H654&lt;TODAY(),"VENCIDO",IF($H654&lt;=TODAY()+15,"PROXIMO","FUTURO")))</f>
        <v/>
      </c>
      <c r="S654" s="296">
        <f>IF($H654="","",$H654-TODAY())</f>
        <v/>
      </c>
      <c r="T654" s="291">
        <f>IF(LISTADO!$A652="","",LISTADO!$A652)</f>
        <v/>
      </c>
      <c r="U654" s="291" t="n"/>
    </row>
    <row r="655">
      <c r="A655" s="293">
        <f>IF($B655="","",SUBTOTAL(103,$B$3:B655))</f>
        <v/>
      </c>
      <c r="B655" s="293" t="n"/>
      <c r="C655" s="293" t="n"/>
      <c r="D655" s="293" t="n"/>
      <c r="E655" s="293" t="n"/>
      <c r="F655" s="293" t="n"/>
      <c r="G655" s="294" t="n"/>
      <c r="H655" s="294" t="n"/>
      <c r="I655" s="293" t="n"/>
      <c r="J655" s="293" t="n"/>
      <c r="K655" s="293" t="n"/>
      <c r="L655" s="293" t="n"/>
      <c r="M655" s="294" t="n"/>
      <c r="N655" s="293" t="n"/>
      <c r="O655" s="293" t="n"/>
      <c r="P655" s="293" t="n"/>
      <c r="Q655" s="293" t="n"/>
      <c r="R655" s="293">
        <f>IF($H655="","",IF($H655&lt;TODAY(),"VENCIDO",IF($H655&lt;=TODAY()+15,"PROXIMO","FUTURO")))</f>
        <v/>
      </c>
      <c r="S655" s="295">
        <f>IF($H655="","",$H655-TODAY())</f>
        <v/>
      </c>
      <c r="T655" s="293">
        <f>IF(LISTADO!$A653="","",LISTADO!$A653)</f>
        <v/>
      </c>
      <c r="U655" s="293" t="n"/>
    </row>
    <row r="656">
      <c r="A656" s="291">
        <f>IF($B656="","",SUBTOTAL(103,$B$3:B656))</f>
        <v/>
      </c>
      <c r="B656" s="291" t="n"/>
      <c r="C656" s="291" t="n"/>
      <c r="D656" s="291" t="n"/>
      <c r="E656" s="291" t="n"/>
      <c r="F656" s="291" t="n"/>
      <c r="G656" s="292" t="n"/>
      <c r="H656" s="292" t="n"/>
      <c r="I656" s="291" t="n"/>
      <c r="J656" s="291" t="n"/>
      <c r="K656" s="291" t="n"/>
      <c r="L656" s="291" t="n"/>
      <c r="M656" s="292" t="n"/>
      <c r="N656" s="291" t="n"/>
      <c r="O656" s="291" t="n"/>
      <c r="P656" s="291" t="n"/>
      <c r="Q656" s="291" t="n"/>
      <c r="R656" s="291">
        <f>IF($H656="","",IF($H656&lt;TODAY(),"VENCIDO",IF($H656&lt;=TODAY()+15,"PROXIMO","FUTURO")))</f>
        <v/>
      </c>
      <c r="S656" s="296">
        <f>IF($H656="","",$H656-TODAY())</f>
        <v/>
      </c>
      <c r="T656" s="291">
        <f>IF(LISTADO!$A654="","",LISTADO!$A654)</f>
        <v/>
      </c>
      <c r="U656" s="291" t="n"/>
    </row>
    <row r="657">
      <c r="A657" s="293">
        <f>IF($B657="","",SUBTOTAL(103,$B$3:B657))</f>
        <v/>
      </c>
      <c r="B657" s="293" t="n"/>
      <c r="C657" s="293" t="n"/>
      <c r="D657" s="293" t="n"/>
      <c r="E657" s="293" t="n"/>
      <c r="F657" s="293" t="n"/>
      <c r="G657" s="294" t="n"/>
      <c r="H657" s="294" t="n"/>
      <c r="I657" s="293" t="n"/>
      <c r="J657" s="293" t="n"/>
      <c r="K657" s="293" t="n"/>
      <c r="L657" s="293" t="n"/>
      <c r="M657" s="294" t="n"/>
      <c r="N657" s="293" t="n"/>
      <c r="O657" s="293" t="n"/>
      <c r="P657" s="293" t="n"/>
      <c r="Q657" s="293" t="n"/>
      <c r="R657" s="293">
        <f>IF($H657="","",IF($H657&lt;TODAY(),"VENCIDO",IF($H657&lt;=TODAY()+15,"PROXIMO","FUTURO")))</f>
        <v/>
      </c>
      <c r="S657" s="295">
        <f>IF($H657="","",$H657-TODAY())</f>
        <v/>
      </c>
      <c r="T657" s="293">
        <f>IF(LISTADO!$A655="","",LISTADO!$A655)</f>
        <v/>
      </c>
      <c r="U657" s="293" t="n"/>
    </row>
    <row r="658">
      <c r="A658" s="291">
        <f>IF($B658="","",SUBTOTAL(103,$B$3:B658))</f>
        <v/>
      </c>
      <c r="B658" s="291" t="n"/>
      <c r="C658" s="291" t="n"/>
      <c r="D658" s="291" t="n"/>
      <c r="E658" s="291" t="n"/>
      <c r="F658" s="291" t="n"/>
      <c r="G658" s="292" t="n"/>
      <c r="H658" s="292" t="n"/>
      <c r="I658" s="291" t="n"/>
      <c r="J658" s="291" t="n"/>
      <c r="K658" s="291" t="n"/>
      <c r="L658" s="291" t="n"/>
      <c r="M658" s="292" t="n"/>
      <c r="N658" s="291" t="n"/>
      <c r="O658" s="291" t="n"/>
      <c r="P658" s="291" t="n"/>
      <c r="Q658" s="291" t="n"/>
      <c r="R658" s="291">
        <f>IF($H658="","",IF($H658&lt;TODAY(),"VENCIDO",IF($H658&lt;=TODAY()+15,"PROXIMO","FUTURO")))</f>
        <v/>
      </c>
      <c r="S658" s="296">
        <f>IF($H658="","",$H658-TODAY())</f>
        <v/>
      </c>
      <c r="T658" s="291">
        <f>IF(LISTADO!$A656="","",LISTADO!$A656)</f>
        <v/>
      </c>
      <c r="U658" s="291" t="n"/>
    </row>
    <row r="659">
      <c r="A659" s="293">
        <f>IF($B659="","",SUBTOTAL(103,$B$3:B659))</f>
        <v/>
      </c>
      <c r="B659" s="293" t="n"/>
      <c r="C659" s="293" t="n"/>
      <c r="D659" s="293" t="n"/>
      <c r="E659" s="293" t="n"/>
      <c r="F659" s="293" t="n"/>
      <c r="G659" s="294" t="n"/>
      <c r="H659" s="294" t="n"/>
      <c r="I659" s="293" t="n"/>
      <c r="J659" s="293" t="n"/>
      <c r="K659" s="293" t="n"/>
      <c r="L659" s="293" t="n"/>
      <c r="M659" s="294" t="n"/>
      <c r="N659" s="293" t="n"/>
      <c r="O659" s="293" t="n"/>
      <c r="P659" s="293" t="n"/>
      <c r="Q659" s="293" t="n"/>
      <c r="R659" s="293">
        <f>IF($H659="","",IF($H659&lt;TODAY(),"VENCIDO",IF($H659&lt;=TODAY()+15,"PROXIMO","FUTURO")))</f>
        <v/>
      </c>
      <c r="S659" s="295">
        <f>IF($H659="","",$H659-TODAY())</f>
        <v/>
      </c>
      <c r="T659" s="293">
        <f>IF(LISTADO!$A657="","",LISTADO!$A657)</f>
        <v/>
      </c>
      <c r="U659" s="293" t="n"/>
    </row>
    <row r="660">
      <c r="A660" s="291">
        <f>IF($B660="","",SUBTOTAL(103,$B$3:B660))</f>
        <v/>
      </c>
      <c r="B660" s="291" t="n"/>
      <c r="C660" s="291" t="n"/>
      <c r="D660" s="291" t="n"/>
      <c r="E660" s="291" t="n"/>
      <c r="F660" s="291" t="n"/>
      <c r="G660" s="292" t="n"/>
      <c r="H660" s="292" t="n"/>
      <c r="I660" s="291" t="n"/>
      <c r="J660" s="291" t="n"/>
      <c r="K660" s="291" t="n"/>
      <c r="L660" s="291" t="n"/>
      <c r="M660" s="292" t="n"/>
      <c r="N660" s="291" t="n"/>
      <c r="O660" s="291" t="n"/>
      <c r="P660" s="291" t="n"/>
      <c r="Q660" s="291" t="n"/>
      <c r="R660" s="291">
        <f>IF($H660="","",IF($H660&lt;TODAY(),"VENCIDO",IF($H660&lt;=TODAY()+15,"PROXIMO","FUTURO")))</f>
        <v/>
      </c>
      <c r="S660" s="296">
        <f>IF($H660="","",$H660-TODAY())</f>
        <v/>
      </c>
      <c r="T660" s="291">
        <f>IF(LISTADO!$A658="","",LISTADO!$A658)</f>
        <v/>
      </c>
      <c r="U660" s="291" t="n"/>
    </row>
    <row r="661">
      <c r="A661" s="293">
        <f>IF($B661="","",SUBTOTAL(103,$B$3:B661))</f>
        <v/>
      </c>
      <c r="B661" s="293" t="n"/>
      <c r="C661" s="293" t="n"/>
      <c r="D661" s="293" t="n"/>
      <c r="E661" s="293" t="n"/>
      <c r="F661" s="293" t="n"/>
      <c r="G661" s="294" t="n"/>
      <c r="H661" s="294" t="n"/>
      <c r="I661" s="293" t="n"/>
      <c r="J661" s="293" t="n"/>
      <c r="K661" s="293" t="n"/>
      <c r="L661" s="293" t="n"/>
      <c r="M661" s="294" t="n"/>
      <c r="N661" s="293" t="n"/>
      <c r="O661" s="293" t="n"/>
      <c r="P661" s="293" t="n"/>
      <c r="Q661" s="293" t="n"/>
      <c r="R661" s="293">
        <f>IF($H661="","",IF($H661&lt;TODAY(),"VENCIDO",IF($H661&lt;=TODAY()+15,"PROXIMO","FUTURO")))</f>
        <v/>
      </c>
      <c r="S661" s="295">
        <f>IF($H661="","",$H661-TODAY())</f>
        <v/>
      </c>
      <c r="T661" s="293">
        <f>IF(LISTADO!$A659="","",LISTADO!$A659)</f>
        <v/>
      </c>
      <c r="U661" s="293" t="n"/>
    </row>
    <row r="662">
      <c r="A662" s="291">
        <f>IF($B662="","",SUBTOTAL(103,$B$3:B662))</f>
        <v/>
      </c>
      <c r="B662" s="291" t="n"/>
      <c r="C662" s="291" t="n"/>
      <c r="D662" s="291" t="n"/>
      <c r="E662" s="291" t="n"/>
      <c r="F662" s="291" t="n"/>
      <c r="G662" s="292" t="n"/>
      <c r="H662" s="292" t="n"/>
      <c r="I662" s="291" t="n"/>
      <c r="J662" s="291" t="n"/>
      <c r="K662" s="291" t="n"/>
      <c r="L662" s="291" t="n"/>
      <c r="M662" s="292" t="n"/>
      <c r="N662" s="291" t="n"/>
      <c r="O662" s="291" t="n"/>
      <c r="P662" s="291" t="n"/>
      <c r="Q662" s="291" t="n"/>
      <c r="R662" s="291">
        <f>IF($H662="","",IF($H662&lt;TODAY(),"VENCIDO",IF($H662&lt;=TODAY()+15,"PROXIMO","FUTURO")))</f>
        <v/>
      </c>
      <c r="S662" s="296">
        <f>IF($H662="","",$H662-TODAY())</f>
        <v/>
      </c>
      <c r="T662" s="291">
        <f>IF(LISTADO!$A660="","",LISTADO!$A660)</f>
        <v/>
      </c>
      <c r="U662" s="291" t="n"/>
    </row>
    <row r="663">
      <c r="A663" s="293">
        <f>IF($B663="","",SUBTOTAL(103,$B$3:B663))</f>
        <v/>
      </c>
      <c r="B663" s="293" t="n"/>
      <c r="C663" s="293" t="n"/>
      <c r="D663" s="293" t="n"/>
      <c r="E663" s="293" t="n"/>
      <c r="F663" s="293" t="n"/>
      <c r="G663" s="294" t="n"/>
      <c r="H663" s="294" t="n"/>
      <c r="I663" s="293" t="n"/>
      <c r="J663" s="293" t="n"/>
      <c r="K663" s="293" t="n"/>
      <c r="L663" s="293" t="n"/>
      <c r="M663" s="294" t="n"/>
      <c r="N663" s="293" t="n"/>
      <c r="O663" s="293" t="n"/>
      <c r="P663" s="293" t="n"/>
      <c r="Q663" s="293" t="n"/>
      <c r="R663" s="293">
        <f>IF($H663="","",IF($H663&lt;TODAY(),"VENCIDO",IF($H663&lt;=TODAY()+15,"PROXIMO","FUTURO")))</f>
        <v/>
      </c>
      <c r="S663" s="295">
        <f>IF($H663="","",$H663-TODAY())</f>
        <v/>
      </c>
      <c r="T663" s="293">
        <f>IF(LISTADO!$A661="","",LISTADO!$A661)</f>
        <v/>
      </c>
      <c r="U663" s="293" t="n"/>
    </row>
    <row r="664">
      <c r="A664" s="291">
        <f>IF($B664="","",SUBTOTAL(103,$B$3:B664))</f>
        <v/>
      </c>
      <c r="B664" s="291" t="n"/>
      <c r="C664" s="291" t="n"/>
      <c r="D664" s="291" t="n"/>
      <c r="E664" s="291" t="n"/>
      <c r="F664" s="291" t="n"/>
      <c r="G664" s="292" t="n"/>
      <c r="H664" s="292" t="n"/>
      <c r="I664" s="291" t="n"/>
      <c r="J664" s="291" t="n"/>
      <c r="K664" s="291" t="n"/>
      <c r="L664" s="291" t="n"/>
      <c r="M664" s="292" t="n"/>
      <c r="N664" s="291" t="n"/>
      <c r="O664" s="291" t="n"/>
      <c r="P664" s="291" t="n"/>
      <c r="Q664" s="291" t="n"/>
      <c r="R664" s="291">
        <f>IF($H664="","",IF($H664&lt;TODAY(),"VENCIDO",IF($H664&lt;=TODAY()+15,"PROXIMO","FUTURO")))</f>
        <v/>
      </c>
      <c r="S664" s="296">
        <f>IF($H664="","",$H664-TODAY())</f>
        <v/>
      </c>
      <c r="T664" s="291">
        <f>IF(LISTADO!$A662="","",LISTADO!$A662)</f>
        <v/>
      </c>
      <c r="U664" s="291" t="n"/>
    </row>
    <row r="665">
      <c r="A665" s="293">
        <f>IF($B665="","",SUBTOTAL(103,$B$3:B665))</f>
        <v/>
      </c>
      <c r="B665" s="293" t="n"/>
      <c r="C665" s="293" t="n"/>
      <c r="D665" s="293" t="n"/>
      <c r="E665" s="293" t="n"/>
      <c r="F665" s="293" t="n"/>
      <c r="G665" s="294" t="n"/>
      <c r="H665" s="294" t="n"/>
      <c r="I665" s="293" t="n"/>
      <c r="J665" s="293" t="n"/>
      <c r="K665" s="293" t="n"/>
      <c r="L665" s="293" t="n"/>
      <c r="M665" s="294" t="n"/>
      <c r="N665" s="293" t="n"/>
      <c r="O665" s="293" t="n"/>
      <c r="P665" s="293" t="n"/>
      <c r="Q665" s="293" t="n"/>
      <c r="R665" s="293">
        <f>IF($H665="","",IF($H665&lt;TODAY(),"VENCIDO",IF($H665&lt;=TODAY()+15,"PROXIMO","FUTURO")))</f>
        <v/>
      </c>
      <c r="S665" s="295">
        <f>IF($H665="","",$H665-TODAY())</f>
        <v/>
      </c>
      <c r="T665" s="293">
        <f>IF(LISTADO!$A663="","",LISTADO!$A663)</f>
        <v/>
      </c>
      <c r="U665" s="293" t="n"/>
    </row>
    <row r="666">
      <c r="A666" s="291">
        <f>IF($B666="","",SUBTOTAL(103,$B$3:B666))</f>
        <v/>
      </c>
      <c r="B666" s="291" t="n"/>
      <c r="C666" s="291" t="n"/>
      <c r="D666" s="291" t="n"/>
      <c r="E666" s="291" t="n"/>
      <c r="F666" s="291" t="n"/>
      <c r="G666" s="292" t="n"/>
      <c r="H666" s="292" t="n"/>
      <c r="I666" s="291" t="n"/>
      <c r="J666" s="291" t="n"/>
      <c r="K666" s="291" t="n"/>
      <c r="L666" s="291" t="n"/>
      <c r="M666" s="292" t="n"/>
      <c r="N666" s="291" t="n"/>
      <c r="O666" s="291" t="n"/>
      <c r="P666" s="291" t="n"/>
      <c r="Q666" s="291" t="n"/>
      <c r="R666" s="291">
        <f>IF($H666="","",IF($H666&lt;TODAY(),"VENCIDO",IF($H666&lt;=TODAY()+15,"PROXIMO","FUTURO")))</f>
        <v/>
      </c>
      <c r="S666" s="296">
        <f>IF($H666="","",$H666-TODAY())</f>
        <v/>
      </c>
      <c r="T666" s="291">
        <f>IF(LISTADO!$A664="","",LISTADO!$A664)</f>
        <v/>
      </c>
      <c r="U666" s="291" t="n"/>
    </row>
    <row r="667">
      <c r="A667" s="293">
        <f>IF($B667="","",SUBTOTAL(103,$B$3:B667))</f>
        <v/>
      </c>
      <c r="B667" s="293" t="n"/>
      <c r="C667" s="293" t="n"/>
      <c r="D667" s="293" t="n"/>
      <c r="E667" s="293" t="n"/>
      <c r="F667" s="293" t="n"/>
      <c r="G667" s="294" t="n"/>
      <c r="H667" s="294" t="n"/>
      <c r="I667" s="293" t="n"/>
      <c r="J667" s="293" t="n"/>
      <c r="K667" s="293" t="n"/>
      <c r="L667" s="293" t="n"/>
      <c r="M667" s="294" t="n"/>
      <c r="N667" s="293" t="n"/>
      <c r="O667" s="293" t="n"/>
      <c r="P667" s="293" t="n"/>
      <c r="Q667" s="293" t="n"/>
      <c r="R667" s="293">
        <f>IF($H667="","",IF($H667&lt;TODAY(),"VENCIDO",IF($H667&lt;=TODAY()+15,"PROXIMO","FUTURO")))</f>
        <v/>
      </c>
      <c r="S667" s="295">
        <f>IF($H667="","",$H667-TODAY())</f>
        <v/>
      </c>
      <c r="T667" s="293">
        <f>IF(LISTADO!$A665="","",LISTADO!$A665)</f>
        <v/>
      </c>
      <c r="U667" s="293" t="n"/>
    </row>
    <row r="668">
      <c r="A668" s="291">
        <f>IF($B668="","",SUBTOTAL(103,$B$3:B668))</f>
        <v/>
      </c>
      <c r="B668" s="291" t="n"/>
      <c r="C668" s="291" t="n"/>
      <c r="D668" s="291" t="n"/>
      <c r="E668" s="291" t="n"/>
      <c r="F668" s="291" t="n"/>
      <c r="G668" s="292" t="n"/>
      <c r="H668" s="292" t="n"/>
      <c r="I668" s="291" t="n"/>
      <c r="J668" s="291" t="n"/>
      <c r="K668" s="291" t="n"/>
      <c r="L668" s="291" t="n"/>
      <c r="M668" s="292" t="n"/>
      <c r="N668" s="291" t="n"/>
      <c r="O668" s="291" t="n"/>
      <c r="P668" s="291" t="n"/>
      <c r="Q668" s="291" t="n"/>
      <c r="R668" s="291">
        <f>IF($H668="","",IF($H668&lt;TODAY(),"VENCIDO",IF($H668&lt;=TODAY()+15,"PROXIMO","FUTURO")))</f>
        <v/>
      </c>
      <c r="S668" s="296">
        <f>IF($H668="","",$H668-TODAY())</f>
        <v/>
      </c>
      <c r="T668" s="291">
        <f>IF(LISTADO!$A666="","",LISTADO!$A666)</f>
        <v/>
      </c>
      <c r="U668" s="291" t="n"/>
    </row>
    <row r="669">
      <c r="A669" s="293">
        <f>IF($B669="","",SUBTOTAL(103,$B$3:B669))</f>
        <v/>
      </c>
      <c r="B669" s="293" t="n"/>
      <c r="C669" s="293" t="n"/>
      <c r="D669" s="293" t="n"/>
      <c r="E669" s="293" t="n"/>
      <c r="F669" s="293" t="n"/>
      <c r="G669" s="294" t="n"/>
      <c r="H669" s="294" t="n"/>
      <c r="I669" s="293" t="n"/>
      <c r="J669" s="293" t="n"/>
      <c r="K669" s="293" t="n"/>
      <c r="L669" s="293" t="n"/>
      <c r="M669" s="294" t="n"/>
      <c r="N669" s="293" t="n"/>
      <c r="O669" s="293" t="n"/>
      <c r="P669" s="293" t="n"/>
      <c r="Q669" s="293" t="n"/>
      <c r="R669" s="293">
        <f>IF($H669="","",IF($H669&lt;TODAY(),"VENCIDO",IF($H669&lt;=TODAY()+15,"PROXIMO","FUTURO")))</f>
        <v/>
      </c>
      <c r="S669" s="295">
        <f>IF($H669="","",$H669-TODAY())</f>
        <v/>
      </c>
      <c r="T669" s="293">
        <f>IF(LISTADO!$A667="","",LISTADO!$A667)</f>
        <v/>
      </c>
      <c r="U669" s="293" t="n"/>
    </row>
    <row r="670">
      <c r="A670" s="291">
        <f>IF($B670="","",SUBTOTAL(103,$B$3:B670))</f>
        <v/>
      </c>
      <c r="B670" s="291" t="n"/>
      <c r="C670" s="291" t="n"/>
      <c r="D670" s="291" t="n"/>
      <c r="E670" s="291" t="n"/>
      <c r="F670" s="291" t="n"/>
      <c r="G670" s="292" t="n"/>
      <c r="H670" s="292" t="n"/>
      <c r="I670" s="291" t="n"/>
      <c r="J670" s="291" t="n"/>
      <c r="K670" s="291" t="n"/>
      <c r="L670" s="291" t="n"/>
      <c r="M670" s="292" t="n"/>
      <c r="N670" s="291" t="n"/>
      <c r="O670" s="291" t="n"/>
      <c r="P670" s="291" t="n"/>
      <c r="Q670" s="291" t="n"/>
      <c r="R670" s="291">
        <f>IF($H670="","",IF($H670&lt;TODAY(),"VENCIDO",IF($H670&lt;=TODAY()+15,"PROXIMO","FUTURO")))</f>
        <v/>
      </c>
      <c r="S670" s="296">
        <f>IF($H670="","",$H670-TODAY())</f>
        <v/>
      </c>
      <c r="T670" s="291">
        <f>IF(LISTADO!$A668="","",LISTADO!$A668)</f>
        <v/>
      </c>
      <c r="U670" s="291" t="n"/>
    </row>
    <row r="671">
      <c r="A671" s="293">
        <f>IF($B671="","",SUBTOTAL(103,$B$3:B671))</f>
        <v/>
      </c>
      <c r="B671" s="293" t="n"/>
      <c r="C671" s="293" t="n"/>
      <c r="D671" s="293" t="n"/>
      <c r="E671" s="293" t="n"/>
      <c r="F671" s="293" t="n"/>
      <c r="G671" s="294" t="n"/>
      <c r="H671" s="294" t="n"/>
      <c r="I671" s="293" t="n"/>
      <c r="J671" s="293" t="n"/>
      <c r="K671" s="293" t="n"/>
      <c r="L671" s="293" t="n"/>
      <c r="M671" s="294" t="n"/>
      <c r="N671" s="293" t="n"/>
      <c r="O671" s="293" t="n"/>
      <c r="P671" s="293" t="n"/>
      <c r="Q671" s="293" t="n"/>
      <c r="R671" s="293">
        <f>IF($H671="","",IF($H671&lt;TODAY(),"VENCIDO",IF($H671&lt;=TODAY()+15,"PROXIMO","FUTURO")))</f>
        <v/>
      </c>
      <c r="S671" s="295">
        <f>IF($H671="","",$H671-TODAY())</f>
        <v/>
      </c>
      <c r="T671" s="293">
        <f>IF(LISTADO!$A669="","",LISTADO!$A669)</f>
        <v/>
      </c>
      <c r="U671" s="293" t="n"/>
    </row>
    <row r="672">
      <c r="A672" s="291">
        <f>IF($B672="","",SUBTOTAL(103,$B$3:B672))</f>
        <v/>
      </c>
      <c r="B672" s="291" t="n"/>
      <c r="C672" s="291" t="n"/>
      <c r="D672" s="291" t="n"/>
      <c r="E672" s="291" t="n"/>
      <c r="F672" s="291" t="n"/>
      <c r="G672" s="292" t="n"/>
      <c r="H672" s="292" t="n"/>
      <c r="I672" s="291" t="n"/>
      <c r="J672" s="291" t="n"/>
      <c r="K672" s="291" t="n"/>
      <c r="L672" s="291" t="n"/>
      <c r="M672" s="292" t="n"/>
      <c r="N672" s="291" t="n"/>
      <c r="O672" s="291" t="n"/>
      <c r="P672" s="291" t="n"/>
      <c r="Q672" s="291" t="n"/>
      <c r="R672" s="291">
        <f>IF($H672="","",IF($H672&lt;TODAY(),"VENCIDO",IF($H672&lt;=TODAY()+15,"PROXIMO","FUTURO")))</f>
        <v/>
      </c>
      <c r="S672" s="296">
        <f>IF($H672="","",$H672-TODAY())</f>
        <v/>
      </c>
      <c r="T672" s="291">
        <f>IF(LISTADO!$A670="","",LISTADO!$A670)</f>
        <v/>
      </c>
      <c r="U672" s="291" t="n"/>
    </row>
    <row r="673">
      <c r="A673" s="293">
        <f>IF($B673="","",SUBTOTAL(103,$B$3:B673))</f>
        <v/>
      </c>
      <c r="B673" s="293" t="n"/>
      <c r="C673" s="293" t="n"/>
      <c r="D673" s="293" t="n"/>
      <c r="E673" s="293" t="n"/>
      <c r="F673" s="293" t="n"/>
      <c r="G673" s="294" t="n"/>
      <c r="H673" s="294" t="n"/>
      <c r="I673" s="293" t="n"/>
      <c r="J673" s="293" t="n"/>
      <c r="K673" s="293" t="n"/>
      <c r="L673" s="293" t="n"/>
      <c r="M673" s="294" t="n"/>
      <c r="N673" s="293" t="n"/>
      <c r="O673" s="293" t="n"/>
      <c r="P673" s="293" t="n"/>
      <c r="Q673" s="293" t="n"/>
      <c r="R673" s="293">
        <f>IF($H673="","",IF($H673&lt;TODAY(),"VENCIDO",IF($H673&lt;=TODAY()+15,"PROXIMO","FUTURO")))</f>
        <v/>
      </c>
      <c r="S673" s="295">
        <f>IF($H673="","",$H673-TODAY())</f>
        <v/>
      </c>
      <c r="T673" s="293">
        <f>IF(LISTADO!$A671="","",LISTADO!$A671)</f>
        <v/>
      </c>
      <c r="U673" s="293" t="n"/>
    </row>
    <row r="674">
      <c r="A674" s="291">
        <f>IF($B674="","",SUBTOTAL(103,$B$3:B674))</f>
        <v/>
      </c>
      <c r="B674" s="291" t="n"/>
      <c r="C674" s="291" t="n"/>
      <c r="D674" s="291" t="n"/>
      <c r="E674" s="291" t="n"/>
      <c r="F674" s="291" t="n"/>
      <c r="G674" s="292" t="n"/>
      <c r="H674" s="292" t="n"/>
      <c r="I674" s="291" t="n"/>
      <c r="J674" s="291" t="n"/>
      <c r="K674" s="291" t="n"/>
      <c r="L674" s="291" t="n"/>
      <c r="M674" s="292" t="n"/>
      <c r="N674" s="291" t="n"/>
      <c r="O674" s="291" t="n"/>
      <c r="P674" s="291" t="n"/>
      <c r="Q674" s="291" t="n"/>
      <c r="R674" s="291">
        <f>IF($H674="","",IF($H674&lt;TODAY(),"VENCIDO",IF($H674&lt;=TODAY()+15,"PROXIMO","FUTURO")))</f>
        <v/>
      </c>
      <c r="S674" s="296">
        <f>IF($H674="","",$H674-TODAY())</f>
        <v/>
      </c>
      <c r="T674" s="291">
        <f>IF(LISTADO!$A672="","",LISTADO!$A672)</f>
        <v/>
      </c>
      <c r="U674" s="291" t="n"/>
    </row>
    <row r="675">
      <c r="A675" s="293">
        <f>IF($B675="","",SUBTOTAL(103,$B$3:B675))</f>
        <v/>
      </c>
      <c r="B675" s="293" t="n"/>
      <c r="C675" s="293" t="n"/>
      <c r="D675" s="293" t="n"/>
      <c r="E675" s="293" t="n"/>
      <c r="F675" s="293" t="n"/>
      <c r="G675" s="294" t="n"/>
      <c r="H675" s="294" t="n"/>
      <c r="I675" s="293" t="n"/>
      <c r="J675" s="293" t="n"/>
      <c r="K675" s="293" t="n"/>
      <c r="L675" s="293" t="n"/>
      <c r="M675" s="294" t="n"/>
      <c r="N675" s="293" t="n"/>
      <c r="O675" s="293" t="n"/>
      <c r="P675" s="293" t="n"/>
      <c r="Q675" s="293" t="n"/>
      <c r="R675" s="293">
        <f>IF($H675="","",IF($H675&lt;TODAY(),"VENCIDO",IF($H675&lt;=TODAY()+15,"PROXIMO","FUTURO")))</f>
        <v/>
      </c>
      <c r="S675" s="295">
        <f>IF($H675="","",$H675-TODAY())</f>
        <v/>
      </c>
      <c r="T675" s="293">
        <f>IF(LISTADO!$A673="","",LISTADO!$A673)</f>
        <v/>
      </c>
      <c r="U675" s="293" t="n"/>
    </row>
    <row r="676">
      <c r="A676" s="291">
        <f>IF($B676="","",SUBTOTAL(103,$B$3:B676))</f>
        <v/>
      </c>
      <c r="B676" s="291" t="n"/>
      <c r="C676" s="291" t="n"/>
      <c r="D676" s="291" t="n"/>
      <c r="E676" s="291" t="n"/>
      <c r="F676" s="291" t="n"/>
      <c r="G676" s="292" t="n"/>
      <c r="H676" s="292" t="n"/>
      <c r="I676" s="291" t="n"/>
      <c r="J676" s="291" t="n"/>
      <c r="K676" s="291" t="n"/>
      <c r="L676" s="291" t="n"/>
      <c r="M676" s="292" t="n"/>
      <c r="N676" s="291" t="n"/>
      <c r="O676" s="291" t="n"/>
      <c r="P676" s="291" t="n"/>
      <c r="Q676" s="291" t="n"/>
      <c r="R676" s="291">
        <f>IF($H676="","",IF($H676&lt;TODAY(),"VENCIDO",IF($H676&lt;=TODAY()+15,"PROXIMO","FUTURO")))</f>
        <v/>
      </c>
      <c r="S676" s="296">
        <f>IF($H676="","",$H676-TODAY())</f>
        <v/>
      </c>
      <c r="T676" s="291">
        <f>IF(LISTADO!$A674="","",LISTADO!$A674)</f>
        <v/>
      </c>
      <c r="U676" s="291" t="n"/>
    </row>
    <row r="677">
      <c r="A677" s="293">
        <f>IF($B677="","",SUBTOTAL(103,$B$3:B677))</f>
        <v/>
      </c>
      <c r="B677" s="293" t="n"/>
      <c r="C677" s="293" t="n"/>
      <c r="D677" s="293" t="n"/>
      <c r="E677" s="293" t="n"/>
      <c r="F677" s="293" t="n"/>
      <c r="G677" s="294" t="n"/>
      <c r="H677" s="294" t="n"/>
      <c r="I677" s="293" t="n"/>
      <c r="J677" s="293" t="n"/>
      <c r="K677" s="293" t="n"/>
      <c r="L677" s="293" t="n"/>
      <c r="M677" s="294" t="n"/>
      <c r="N677" s="293" t="n"/>
      <c r="O677" s="293" t="n"/>
      <c r="P677" s="293" t="n"/>
      <c r="Q677" s="293" t="n"/>
      <c r="R677" s="293">
        <f>IF($H677="","",IF($H677&lt;TODAY(),"VENCIDO",IF($H677&lt;=TODAY()+15,"PROXIMO","FUTURO")))</f>
        <v/>
      </c>
      <c r="S677" s="295">
        <f>IF($H677="","",$H677-TODAY())</f>
        <v/>
      </c>
      <c r="T677" s="293">
        <f>IF(LISTADO!$A675="","",LISTADO!$A675)</f>
        <v/>
      </c>
      <c r="U677" s="293" t="n"/>
    </row>
    <row r="678">
      <c r="A678" s="291">
        <f>IF($B678="","",SUBTOTAL(103,$B$3:B678))</f>
        <v/>
      </c>
      <c r="B678" s="291" t="n"/>
      <c r="C678" s="291" t="n"/>
      <c r="D678" s="291" t="n"/>
      <c r="E678" s="291" t="n"/>
      <c r="F678" s="291" t="n"/>
      <c r="G678" s="292" t="n"/>
      <c r="H678" s="292" t="n"/>
      <c r="I678" s="291" t="n"/>
      <c r="J678" s="291" t="n"/>
      <c r="K678" s="291" t="n"/>
      <c r="L678" s="291" t="n"/>
      <c r="M678" s="292" t="n"/>
      <c r="N678" s="291" t="n"/>
      <c r="O678" s="291" t="n"/>
      <c r="P678" s="291" t="n"/>
      <c r="Q678" s="291" t="n"/>
      <c r="R678" s="291">
        <f>IF($H678="","",IF($H678&lt;TODAY(),"VENCIDO",IF($H678&lt;=TODAY()+15,"PROXIMO","FUTURO")))</f>
        <v/>
      </c>
      <c r="S678" s="296">
        <f>IF($H678="","",$H678-TODAY())</f>
        <v/>
      </c>
      <c r="T678" s="291">
        <f>IF(LISTADO!$A676="","",LISTADO!$A676)</f>
        <v/>
      </c>
      <c r="U678" s="291" t="n"/>
    </row>
    <row r="679">
      <c r="A679" s="293">
        <f>IF($B679="","",SUBTOTAL(103,$B$3:B679))</f>
        <v/>
      </c>
      <c r="B679" s="293" t="n"/>
      <c r="C679" s="293" t="n"/>
      <c r="D679" s="293" t="n"/>
      <c r="E679" s="293" t="n"/>
      <c r="F679" s="293" t="n"/>
      <c r="G679" s="294" t="n"/>
      <c r="H679" s="294" t="n"/>
      <c r="I679" s="293" t="n"/>
      <c r="J679" s="293" t="n"/>
      <c r="K679" s="293" t="n"/>
      <c r="L679" s="293" t="n"/>
      <c r="M679" s="294" t="n"/>
      <c r="N679" s="293" t="n"/>
      <c r="O679" s="293" t="n"/>
      <c r="P679" s="293" t="n"/>
      <c r="Q679" s="293" t="n"/>
      <c r="R679" s="293">
        <f>IF($H679="","",IF($H679&lt;TODAY(),"VENCIDO",IF($H679&lt;=TODAY()+15,"PROXIMO","FUTURO")))</f>
        <v/>
      </c>
      <c r="S679" s="295">
        <f>IF($H679="","",$H679-TODAY())</f>
        <v/>
      </c>
      <c r="T679" s="293">
        <f>IF(LISTADO!$A677="","",LISTADO!$A677)</f>
        <v/>
      </c>
      <c r="U679" s="293" t="n"/>
    </row>
    <row r="680">
      <c r="A680" s="291">
        <f>IF($B680="","",SUBTOTAL(103,$B$3:B680))</f>
        <v/>
      </c>
      <c r="B680" s="291" t="n"/>
      <c r="C680" s="291" t="n"/>
      <c r="D680" s="291" t="n"/>
      <c r="E680" s="291" t="n"/>
      <c r="F680" s="291" t="n"/>
      <c r="G680" s="292" t="n"/>
      <c r="H680" s="292" t="n"/>
      <c r="I680" s="291" t="n"/>
      <c r="J680" s="291" t="n"/>
      <c r="K680" s="291" t="n"/>
      <c r="L680" s="291" t="n"/>
      <c r="M680" s="292" t="n"/>
      <c r="N680" s="291" t="n"/>
      <c r="O680" s="291" t="n"/>
      <c r="P680" s="291" t="n"/>
      <c r="Q680" s="291" t="n"/>
      <c r="R680" s="291">
        <f>IF($H680="","",IF($H680&lt;TODAY(),"VENCIDO",IF($H680&lt;=TODAY()+15,"PROXIMO","FUTURO")))</f>
        <v/>
      </c>
      <c r="S680" s="296">
        <f>IF($H680="","",$H680-TODAY())</f>
        <v/>
      </c>
      <c r="T680" s="291">
        <f>IF(LISTADO!$A678="","",LISTADO!$A678)</f>
        <v/>
      </c>
      <c r="U680" s="291" t="n"/>
    </row>
    <row r="681">
      <c r="A681" s="293">
        <f>IF($B681="","",SUBTOTAL(103,$B$3:B681))</f>
        <v/>
      </c>
      <c r="B681" s="293" t="n"/>
      <c r="C681" s="293" t="n"/>
      <c r="D681" s="293" t="n"/>
      <c r="E681" s="293" t="n"/>
      <c r="F681" s="293" t="n"/>
      <c r="G681" s="294" t="n"/>
      <c r="H681" s="294" t="n"/>
      <c r="I681" s="293" t="n"/>
      <c r="J681" s="293" t="n"/>
      <c r="K681" s="293" t="n"/>
      <c r="L681" s="293" t="n"/>
      <c r="M681" s="294" t="n"/>
      <c r="N681" s="293" t="n"/>
      <c r="O681" s="293" t="n"/>
      <c r="P681" s="293" t="n"/>
      <c r="Q681" s="293" t="n"/>
      <c r="R681" s="293">
        <f>IF($H681="","",IF($H681&lt;TODAY(),"VENCIDO",IF($H681&lt;=TODAY()+15,"PROXIMO","FUTURO")))</f>
        <v/>
      </c>
      <c r="S681" s="295">
        <f>IF($H681="","",$H681-TODAY())</f>
        <v/>
      </c>
      <c r="T681" s="293">
        <f>IF(LISTADO!$A679="","",LISTADO!$A679)</f>
        <v/>
      </c>
      <c r="U681" s="293" t="n"/>
    </row>
    <row r="682">
      <c r="A682" s="291">
        <f>IF($B682="","",SUBTOTAL(103,$B$3:B682))</f>
        <v/>
      </c>
      <c r="B682" s="291" t="n"/>
      <c r="C682" s="291" t="n"/>
      <c r="D682" s="291" t="n"/>
      <c r="E682" s="291" t="n"/>
      <c r="F682" s="291" t="n"/>
      <c r="G682" s="292" t="n"/>
      <c r="H682" s="292" t="n"/>
      <c r="I682" s="291" t="n"/>
      <c r="J682" s="291" t="n"/>
      <c r="K682" s="291" t="n"/>
      <c r="L682" s="291" t="n"/>
      <c r="M682" s="292" t="n"/>
      <c r="N682" s="291" t="n"/>
      <c r="O682" s="291" t="n"/>
      <c r="P682" s="291" t="n"/>
      <c r="Q682" s="291" t="n"/>
      <c r="R682" s="291">
        <f>IF($H682="","",IF($H682&lt;TODAY(),"VENCIDO",IF($H682&lt;=TODAY()+15,"PROXIMO","FUTURO")))</f>
        <v/>
      </c>
      <c r="S682" s="296">
        <f>IF($H682="","",$H682-TODAY())</f>
        <v/>
      </c>
      <c r="T682" s="291">
        <f>IF(LISTADO!$A680="","",LISTADO!$A680)</f>
        <v/>
      </c>
      <c r="U682" s="291" t="n"/>
    </row>
    <row r="683">
      <c r="A683" s="293">
        <f>IF($B683="","",SUBTOTAL(103,$B$3:B683))</f>
        <v/>
      </c>
      <c r="B683" s="293" t="n"/>
      <c r="C683" s="293" t="n"/>
      <c r="D683" s="293" t="n"/>
      <c r="E683" s="293" t="n"/>
      <c r="F683" s="293" t="n"/>
      <c r="G683" s="294" t="n"/>
      <c r="H683" s="294" t="n"/>
      <c r="I683" s="293" t="n"/>
      <c r="J683" s="293" t="n"/>
      <c r="K683" s="293" t="n"/>
      <c r="L683" s="293" t="n"/>
      <c r="M683" s="294" t="n"/>
      <c r="N683" s="293" t="n"/>
      <c r="O683" s="293" t="n"/>
      <c r="P683" s="293" t="n"/>
      <c r="Q683" s="293" t="n"/>
      <c r="R683" s="293">
        <f>IF($H683="","",IF($H683&lt;TODAY(),"VENCIDO",IF($H683&lt;=TODAY()+15,"PROXIMO","FUTURO")))</f>
        <v/>
      </c>
      <c r="S683" s="295">
        <f>IF($H683="","",$H683-TODAY())</f>
        <v/>
      </c>
      <c r="T683" s="293">
        <f>IF(LISTADO!$A681="","",LISTADO!$A681)</f>
        <v/>
      </c>
      <c r="U683" s="293" t="n"/>
    </row>
    <row r="684">
      <c r="A684" s="291">
        <f>IF($B684="","",SUBTOTAL(103,$B$3:B684))</f>
        <v/>
      </c>
      <c r="B684" s="291" t="n"/>
      <c r="C684" s="291" t="n"/>
      <c r="D684" s="291" t="n"/>
      <c r="E684" s="291" t="n"/>
      <c r="F684" s="291" t="n"/>
      <c r="G684" s="292" t="n"/>
      <c r="H684" s="292" t="n"/>
      <c r="I684" s="291" t="n"/>
      <c r="J684" s="291" t="n"/>
      <c r="K684" s="291" t="n"/>
      <c r="L684" s="291" t="n"/>
      <c r="M684" s="292" t="n"/>
      <c r="N684" s="291" t="n"/>
      <c r="O684" s="291" t="n"/>
      <c r="P684" s="291" t="n"/>
      <c r="Q684" s="291" t="n"/>
      <c r="R684" s="291">
        <f>IF($H684="","",IF($H684&lt;TODAY(),"VENCIDO",IF($H684&lt;=TODAY()+15,"PROXIMO","FUTURO")))</f>
        <v/>
      </c>
      <c r="S684" s="296">
        <f>IF($H684="","",$H684-TODAY())</f>
        <v/>
      </c>
      <c r="T684" s="291">
        <f>IF(LISTADO!$A682="","",LISTADO!$A682)</f>
        <v/>
      </c>
      <c r="U684" s="291" t="n"/>
    </row>
    <row r="685">
      <c r="A685" s="293">
        <f>IF($B685="","",SUBTOTAL(103,$B$3:B685))</f>
        <v/>
      </c>
      <c r="B685" s="293" t="n"/>
      <c r="C685" s="293" t="n"/>
      <c r="D685" s="293" t="n"/>
      <c r="E685" s="293" t="n"/>
      <c r="F685" s="293" t="n"/>
      <c r="G685" s="294" t="n"/>
      <c r="H685" s="294" t="n"/>
      <c r="I685" s="293" t="n"/>
      <c r="J685" s="293" t="n"/>
      <c r="K685" s="293" t="n"/>
      <c r="L685" s="293" t="n"/>
      <c r="M685" s="294" t="n"/>
      <c r="N685" s="293" t="n"/>
      <c r="O685" s="293" t="n"/>
      <c r="P685" s="293" t="n"/>
      <c r="Q685" s="293" t="n"/>
      <c r="R685" s="293">
        <f>IF($H685="","",IF($H685&lt;TODAY(),"VENCIDO",IF($H685&lt;=TODAY()+15,"PROXIMO","FUTURO")))</f>
        <v/>
      </c>
      <c r="S685" s="295">
        <f>IF($H685="","",$H685-TODAY())</f>
        <v/>
      </c>
      <c r="T685" s="293">
        <f>IF(LISTADO!$A683="","",LISTADO!$A683)</f>
        <v/>
      </c>
      <c r="U685" s="293" t="n"/>
    </row>
    <row r="686">
      <c r="A686" s="291">
        <f>IF($B686="","",SUBTOTAL(103,$B$3:B686))</f>
        <v/>
      </c>
      <c r="B686" s="291" t="n"/>
      <c r="C686" s="291" t="n"/>
      <c r="D686" s="291" t="n"/>
      <c r="E686" s="291" t="n"/>
      <c r="F686" s="291" t="n"/>
      <c r="G686" s="292" t="n"/>
      <c r="H686" s="292" t="n"/>
      <c r="I686" s="291" t="n"/>
      <c r="J686" s="291" t="n"/>
      <c r="K686" s="291" t="n"/>
      <c r="L686" s="291" t="n"/>
      <c r="M686" s="292" t="n"/>
      <c r="N686" s="291" t="n"/>
      <c r="O686" s="291" t="n"/>
      <c r="P686" s="291" t="n"/>
      <c r="Q686" s="291" t="n"/>
      <c r="R686" s="291">
        <f>IF($H686="","",IF($H686&lt;TODAY(),"VENCIDO",IF($H686&lt;=TODAY()+15,"PROXIMO","FUTURO")))</f>
        <v/>
      </c>
      <c r="S686" s="296">
        <f>IF($H686="","",$H686-TODAY())</f>
        <v/>
      </c>
      <c r="T686" s="291">
        <f>IF(LISTADO!$A684="","",LISTADO!$A684)</f>
        <v/>
      </c>
      <c r="U686" s="291" t="n"/>
    </row>
    <row r="687">
      <c r="A687" s="293">
        <f>IF($B687="","",SUBTOTAL(103,$B$3:B687))</f>
        <v/>
      </c>
      <c r="B687" s="293" t="n"/>
      <c r="C687" s="293" t="n"/>
      <c r="D687" s="293" t="n"/>
      <c r="E687" s="293" t="n"/>
      <c r="F687" s="293" t="n"/>
      <c r="G687" s="294" t="n"/>
      <c r="H687" s="294" t="n"/>
      <c r="I687" s="293" t="n"/>
      <c r="J687" s="293" t="n"/>
      <c r="K687" s="293" t="n"/>
      <c r="L687" s="293" t="n"/>
      <c r="M687" s="294" t="n"/>
      <c r="N687" s="293" t="n"/>
      <c r="O687" s="293" t="n"/>
      <c r="P687" s="293" t="n"/>
      <c r="Q687" s="293" t="n"/>
      <c r="R687" s="293">
        <f>IF($H687="","",IF($H687&lt;TODAY(),"VENCIDO",IF($H687&lt;=TODAY()+15,"PROXIMO","FUTURO")))</f>
        <v/>
      </c>
      <c r="S687" s="295">
        <f>IF($H687="","",$H687-TODAY())</f>
        <v/>
      </c>
      <c r="T687" s="293">
        <f>IF(LISTADO!$A685="","",LISTADO!$A685)</f>
        <v/>
      </c>
      <c r="U687" s="293" t="n"/>
    </row>
    <row r="688">
      <c r="A688" s="291">
        <f>IF($B688="","",SUBTOTAL(103,$B$3:B688))</f>
        <v/>
      </c>
      <c r="B688" s="291" t="n"/>
      <c r="C688" s="291" t="n"/>
      <c r="D688" s="291" t="n"/>
      <c r="E688" s="291" t="n"/>
      <c r="F688" s="291" t="n"/>
      <c r="G688" s="292" t="n"/>
      <c r="H688" s="292" t="n"/>
      <c r="I688" s="291" t="n"/>
      <c r="J688" s="291" t="n"/>
      <c r="K688" s="291" t="n"/>
      <c r="L688" s="291" t="n"/>
      <c r="M688" s="292" t="n"/>
      <c r="N688" s="291" t="n"/>
      <c r="O688" s="291" t="n"/>
      <c r="P688" s="291" t="n"/>
      <c r="Q688" s="291" t="n"/>
      <c r="R688" s="291">
        <f>IF($H688="","",IF($H688&lt;TODAY(),"VENCIDO",IF($H688&lt;=TODAY()+15,"PROXIMO","FUTURO")))</f>
        <v/>
      </c>
      <c r="S688" s="296">
        <f>IF($H688="","",$H688-TODAY())</f>
        <v/>
      </c>
      <c r="T688" s="291">
        <f>IF(LISTADO!$A686="","",LISTADO!$A686)</f>
        <v/>
      </c>
      <c r="U688" s="291" t="n"/>
    </row>
    <row r="689">
      <c r="A689" s="293">
        <f>IF($B689="","",SUBTOTAL(103,$B$3:B689))</f>
        <v/>
      </c>
      <c r="B689" s="293" t="n"/>
      <c r="C689" s="293" t="n"/>
      <c r="D689" s="293" t="n"/>
      <c r="E689" s="293" t="n"/>
      <c r="F689" s="293" t="n"/>
      <c r="G689" s="294" t="n"/>
      <c r="H689" s="294" t="n"/>
      <c r="I689" s="293" t="n"/>
      <c r="J689" s="293" t="n"/>
      <c r="K689" s="293" t="n"/>
      <c r="L689" s="293" t="n"/>
      <c r="M689" s="294" t="n"/>
      <c r="N689" s="293" t="n"/>
      <c r="O689" s="293" t="n"/>
      <c r="P689" s="293" t="n"/>
      <c r="Q689" s="293" t="n"/>
      <c r="R689" s="293">
        <f>IF($H689="","",IF($H689&lt;TODAY(),"VENCIDO",IF($H689&lt;=TODAY()+15,"PROXIMO","FUTURO")))</f>
        <v/>
      </c>
      <c r="S689" s="295">
        <f>IF($H689="","",$H689-TODAY())</f>
        <v/>
      </c>
      <c r="T689" s="293">
        <f>IF(LISTADO!$A687="","",LISTADO!$A687)</f>
        <v/>
      </c>
      <c r="U689" s="293" t="n"/>
    </row>
    <row r="690">
      <c r="A690" s="291">
        <f>IF($B690="","",SUBTOTAL(103,$B$3:B690))</f>
        <v/>
      </c>
      <c r="B690" s="291" t="n"/>
      <c r="C690" s="291" t="n"/>
      <c r="D690" s="291" t="n"/>
      <c r="E690" s="291" t="n"/>
      <c r="F690" s="291" t="n"/>
      <c r="G690" s="292" t="n"/>
      <c r="H690" s="292" t="n"/>
      <c r="I690" s="291" t="n"/>
      <c r="J690" s="291" t="n"/>
      <c r="K690" s="291" t="n"/>
      <c r="L690" s="291" t="n"/>
      <c r="M690" s="292" t="n"/>
      <c r="N690" s="291" t="n"/>
      <c r="O690" s="291" t="n"/>
      <c r="P690" s="291" t="n"/>
      <c r="Q690" s="291" t="n"/>
      <c r="R690" s="291">
        <f>IF($H690="","",IF($H690&lt;TODAY(),"VENCIDO",IF($H690&lt;=TODAY()+15,"PROXIMO","FUTURO")))</f>
        <v/>
      </c>
      <c r="S690" s="296">
        <f>IF($H690="","",$H690-TODAY())</f>
        <v/>
      </c>
      <c r="T690" s="291">
        <f>IF(LISTADO!$A688="","",LISTADO!$A688)</f>
        <v/>
      </c>
      <c r="U690" s="291" t="n"/>
    </row>
    <row r="691">
      <c r="A691" s="293">
        <f>IF($B691="","",SUBTOTAL(103,$B$3:B691))</f>
        <v/>
      </c>
      <c r="B691" s="293" t="n"/>
      <c r="C691" s="293" t="n"/>
      <c r="D691" s="293" t="n"/>
      <c r="E691" s="293" t="n"/>
      <c r="F691" s="293" t="n"/>
      <c r="G691" s="294" t="n"/>
      <c r="H691" s="294" t="n"/>
      <c r="I691" s="293" t="n"/>
      <c r="J691" s="293" t="n"/>
      <c r="K691" s="293" t="n"/>
      <c r="L691" s="293" t="n"/>
      <c r="M691" s="294" t="n"/>
      <c r="N691" s="293" t="n"/>
      <c r="O691" s="293" t="n"/>
      <c r="P691" s="293" t="n"/>
      <c r="Q691" s="293" t="n"/>
      <c r="R691" s="293">
        <f>IF($H691="","",IF($H691&lt;TODAY(),"VENCIDO",IF($H691&lt;=TODAY()+15,"PROXIMO","FUTURO")))</f>
        <v/>
      </c>
      <c r="S691" s="295">
        <f>IF($H691="","",$H691-TODAY())</f>
        <v/>
      </c>
      <c r="T691" s="293">
        <f>IF(LISTADO!$A689="","",LISTADO!$A689)</f>
        <v/>
      </c>
      <c r="U691" s="293" t="n"/>
    </row>
    <row r="692">
      <c r="A692" s="291">
        <f>IF($B692="","",SUBTOTAL(103,$B$3:B692))</f>
        <v/>
      </c>
      <c r="B692" s="291" t="n"/>
      <c r="C692" s="291" t="n"/>
      <c r="D692" s="291" t="n"/>
      <c r="E692" s="291" t="n"/>
      <c r="F692" s="291" t="n"/>
      <c r="G692" s="292" t="n"/>
      <c r="H692" s="292" t="n"/>
      <c r="I692" s="291" t="n"/>
      <c r="J692" s="291" t="n"/>
      <c r="K692" s="291" t="n"/>
      <c r="L692" s="291" t="n"/>
      <c r="M692" s="292" t="n"/>
      <c r="N692" s="291" t="n"/>
      <c r="O692" s="291" t="n"/>
      <c r="P692" s="291" t="n"/>
      <c r="Q692" s="291" t="n"/>
      <c r="R692" s="291">
        <f>IF($H692="","",IF($H692&lt;TODAY(),"VENCIDO",IF($H692&lt;=TODAY()+15,"PROXIMO","FUTURO")))</f>
        <v/>
      </c>
      <c r="S692" s="296">
        <f>IF($H692="","",$H692-TODAY())</f>
        <v/>
      </c>
      <c r="T692" s="291">
        <f>IF(LISTADO!$A690="","",LISTADO!$A690)</f>
        <v/>
      </c>
      <c r="U692" s="291" t="n"/>
    </row>
    <row r="693">
      <c r="A693" s="293">
        <f>IF($B693="","",SUBTOTAL(103,$B$3:B693))</f>
        <v/>
      </c>
      <c r="B693" s="293" t="n"/>
      <c r="C693" s="293" t="n"/>
      <c r="D693" s="293" t="n"/>
      <c r="E693" s="293" t="n"/>
      <c r="F693" s="293" t="n"/>
      <c r="G693" s="294" t="n"/>
      <c r="H693" s="294" t="n"/>
      <c r="I693" s="293" t="n"/>
      <c r="J693" s="293" t="n"/>
      <c r="K693" s="293" t="n"/>
      <c r="L693" s="293" t="n"/>
      <c r="M693" s="294" t="n"/>
      <c r="N693" s="293" t="n"/>
      <c r="O693" s="293" t="n"/>
      <c r="P693" s="293" t="n"/>
      <c r="Q693" s="293" t="n"/>
      <c r="R693" s="293">
        <f>IF($H693="","",IF($H693&lt;TODAY(),"VENCIDO",IF($H693&lt;=TODAY()+15,"PROXIMO","FUTURO")))</f>
        <v/>
      </c>
      <c r="S693" s="295">
        <f>IF($H693="","",$H693-TODAY())</f>
        <v/>
      </c>
      <c r="T693" s="293">
        <f>IF(LISTADO!$A691="","",LISTADO!$A691)</f>
        <v/>
      </c>
      <c r="U693" s="293" t="n"/>
    </row>
    <row r="694">
      <c r="A694" s="291">
        <f>IF($B694="","",SUBTOTAL(103,$B$3:B694))</f>
        <v/>
      </c>
      <c r="B694" s="291" t="n"/>
      <c r="C694" s="291" t="n"/>
      <c r="D694" s="291" t="n"/>
      <c r="E694" s="291" t="n"/>
      <c r="F694" s="291" t="n"/>
      <c r="G694" s="292" t="n"/>
      <c r="H694" s="292" t="n"/>
      <c r="I694" s="291" t="n"/>
      <c r="J694" s="291" t="n"/>
      <c r="K694" s="291" t="n"/>
      <c r="L694" s="291" t="n"/>
      <c r="M694" s="292" t="n"/>
      <c r="N694" s="291" t="n"/>
      <c r="O694" s="291" t="n"/>
      <c r="P694" s="291" t="n"/>
      <c r="Q694" s="291" t="n"/>
      <c r="R694" s="291">
        <f>IF($H694="","",IF($H694&lt;TODAY(),"VENCIDO",IF($H694&lt;=TODAY()+15,"PROXIMO","FUTURO")))</f>
        <v/>
      </c>
      <c r="S694" s="296">
        <f>IF($H694="","",$H694-TODAY())</f>
        <v/>
      </c>
      <c r="T694" s="291">
        <f>IF(LISTADO!$A692="","",LISTADO!$A692)</f>
        <v/>
      </c>
      <c r="U694" s="291" t="n"/>
    </row>
    <row r="695">
      <c r="A695" s="293">
        <f>IF($B695="","",SUBTOTAL(103,$B$3:B695))</f>
        <v/>
      </c>
      <c r="B695" s="293" t="n"/>
      <c r="C695" s="293" t="n"/>
      <c r="D695" s="293" t="n"/>
      <c r="E695" s="293" t="n"/>
      <c r="F695" s="293" t="n"/>
      <c r="G695" s="294" t="n"/>
      <c r="H695" s="294" t="n"/>
      <c r="I695" s="293" t="n"/>
      <c r="J695" s="293" t="n"/>
      <c r="K695" s="293" t="n"/>
      <c r="L695" s="293" t="n"/>
      <c r="M695" s="294" t="n"/>
      <c r="N695" s="293" t="n"/>
      <c r="O695" s="293" t="n"/>
      <c r="P695" s="293" t="n"/>
      <c r="Q695" s="293" t="n"/>
      <c r="R695" s="293">
        <f>IF($H695="","",IF($H695&lt;TODAY(),"VENCIDO",IF($H695&lt;=TODAY()+15,"PROXIMO","FUTURO")))</f>
        <v/>
      </c>
      <c r="S695" s="295">
        <f>IF($H695="","",$H695-TODAY())</f>
        <v/>
      </c>
      <c r="T695" s="293">
        <f>IF(LISTADO!$A693="","",LISTADO!$A693)</f>
        <v/>
      </c>
      <c r="U695" s="293" t="n"/>
    </row>
    <row r="696">
      <c r="A696" s="291">
        <f>IF($B696="","",SUBTOTAL(103,$B$3:B696))</f>
        <v/>
      </c>
      <c r="B696" s="291" t="n"/>
      <c r="C696" s="291" t="n"/>
      <c r="D696" s="291" t="n"/>
      <c r="E696" s="291" t="n"/>
      <c r="F696" s="291" t="n"/>
      <c r="G696" s="292" t="n"/>
      <c r="H696" s="292" t="n"/>
      <c r="I696" s="291" t="n"/>
      <c r="J696" s="291" t="n"/>
      <c r="K696" s="291" t="n"/>
      <c r="L696" s="291" t="n"/>
      <c r="M696" s="292" t="n"/>
      <c r="N696" s="291" t="n"/>
      <c r="O696" s="291" t="n"/>
      <c r="P696" s="291" t="n"/>
      <c r="Q696" s="291" t="n"/>
      <c r="R696" s="291">
        <f>IF($H696="","",IF($H696&lt;TODAY(),"VENCIDO",IF($H696&lt;=TODAY()+15,"PROXIMO","FUTURO")))</f>
        <v/>
      </c>
      <c r="S696" s="296">
        <f>IF($H696="","",$H696-TODAY())</f>
        <v/>
      </c>
      <c r="T696" s="291">
        <f>IF(LISTADO!$A694="","",LISTADO!$A694)</f>
        <v/>
      </c>
      <c r="U696" s="291" t="n"/>
    </row>
    <row r="697">
      <c r="A697" s="293">
        <f>IF($B697="","",SUBTOTAL(103,$B$3:B697))</f>
        <v/>
      </c>
      <c r="B697" s="293" t="n"/>
      <c r="C697" s="293" t="n"/>
      <c r="D697" s="293" t="n"/>
      <c r="E697" s="293" t="n"/>
      <c r="F697" s="293" t="n"/>
      <c r="G697" s="294" t="n"/>
      <c r="H697" s="294" t="n"/>
      <c r="I697" s="293" t="n"/>
      <c r="J697" s="293" t="n"/>
      <c r="K697" s="293" t="n"/>
      <c r="L697" s="293" t="n"/>
      <c r="M697" s="294" t="n"/>
      <c r="N697" s="293" t="n"/>
      <c r="O697" s="293" t="n"/>
      <c r="P697" s="293" t="n"/>
      <c r="Q697" s="293" t="n"/>
      <c r="R697" s="293">
        <f>IF($H697="","",IF($H697&lt;TODAY(),"VENCIDO",IF($H697&lt;=TODAY()+15,"PROXIMO","FUTURO")))</f>
        <v/>
      </c>
      <c r="S697" s="295">
        <f>IF($H697="","",$H697-TODAY())</f>
        <v/>
      </c>
      <c r="T697" s="293">
        <f>IF(LISTADO!$A695="","",LISTADO!$A695)</f>
        <v/>
      </c>
      <c r="U697" s="293" t="n"/>
    </row>
    <row r="698">
      <c r="A698" s="291">
        <f>IF($B698="","",SUBTOTAL(103,$B$3:B698))</f>
        <v/>
      </c>
      <c r="B698" s="291" t="n"/>
      <c r="C698" s="291" t="n"/>
      <c r="D698" s="291" t="n"/>
      <c r="E698" s="291" t="n"/>
      <c r="F698" s="291" t="n"/>
      <c r="G698" s="292" t="n"/>
      <c r="H698" s="292" t="n"/>
      <c r="I698" s="291" t="n"/>
      <c r="J698" s="291" t="n"/>
      <c r="K698" s="291" t="n"/>
      <c r="L698" s="291" t="n"/>
      <c r="M698" s="292" t="n"/>
      <c r="N698" s="291" t="n"/>
      <c r="O698" s="291" t="n"/>
      <c r="P698" s="291" t="n"/>
      <c r="Q698" s="291" t="n"/>
      <c r="R698" s="291">
        <f>IF($H698="","",IF($H698&lt;TODAY(),"VENCIDO",IF($H698&lt;=TODAY()+15,"PROXIMO","FUTURO")))</f>
        <v/>
      </c>
      <c r="S698" s="296">
        <f>IF($H698="","",$H698-TODAY())</f>
        <v/>
      </c>
      <c r="T698" s="291">
        <f>IF(LISTADO!$A696="","",LISTADO!$A696)</f>
        <v/>
      </c>
      <c r="U698" s="291" t="n"/>
    </row>
    <row r="699">
      <c r="A699" s="293">
        <f>IF($B699="","",SUBTOTAL(103,$B$3:B699))</f>
        <v/>
      </c>
      <c r="B699" s="293" t="n"/>
      <c r="C699" s="293" t="n"/>
      <c r="D699" s="293" t="n"/>
      <c r="E699" s="293" t="n"/>
      <c r="F699" s="293" t="n"/>
      <c r="G699" s="294" t="n"/>
      <c r="H699" s="294" t="n"/>
      <c r="I699" s="293" t="n"/>
      <c r="J699" s="293" t="n"/>
      <c r="K699" s="293" t="n"/>
      <c r="L699" s="293" t="n"/>
      <c r="M699" s="294" t="n"/>
      <c r="N699" s="293" t="n"/>
      <c r="O699" s="293" t="n"/>
      <c r="P699" s="293" t="n"/>
      <c r="Q699" s="293" t="n"/>
      <c r="R699" s="293">
        <f>IF($H699="","",IF($H699&lt;TODAY(),"VENCIDO",IF($H699&lt;=TODAY()+15,"PROXIMO","FUTURO")))</f>
        <v/>
      </c>
      <c r="S699" s="295">
        <f>IF($H699="","",$H699-TODAY())</f>
        <v/>
      </c>
      <c r="T699" s="293">
        <f>IF(LISTADO!$A697="","",LISTADO!$A697)</f>
        <v/>
      </c>
      <c r="U699" s="293" t="n"/>
    </row>
    <row r="700">
      <c r="A700" s="291">
        <f>IF($B700="","",SUBTOTAL(103,$B$3:B700))</f>
        <v/>
      </c>
      <c r="B700" s="291" t="n"/>
      <c r="C700" s="291" t="n"/>
      <c r="D700" s="291" t="n"/>
      <c r="E700" s="291" t="n"/>
      <c r="F700" s="291" t="n"/>
      <c r="G700" s="292" t="n"/>
      <c r="H700" s="292" t="n"/>
      <c r="I700" s="291" t="n"/>
      <c r="J700" s="291" t="n"/>
      <c r="K700" s="291" t="n"/>
      <c r="L700" s="291" t="n"/>
      <c r="M700" s="292" t="n"/>
      <c r="N700" s="291" t="n"/>
      <c r="O700" s="291" t="n"/>
      <c r="P700" s="291" t="n"/>
      <c r="Q700" s="291" t="n"/>
      <c r="R700" s="291">
        <f>IF($H700="","",IF($H700&lt;TODAY(),"VENCIDO",IF($H700&lt;=TODAY()+15,"PROXIMO","FUTURO")))</f>
        <v/>
      </c>
      <c r="S700" s="296">
        <f>IF($H700="","",$H700-TODAY())</f>
        <v/>
      </c>
      <c r="T700" s="291">
        <f>IF(LISTADO!$A698="","",LISTADO!$A698)</f>
        <v/>
      </c>
      <c r="U700" s="291" t="n"/>
    </row>
    <row r="701">
      <c r="A701" s="293">
        <f>IF($B701="","",SUBTOTAL(103,$B$3:B701))</f>
        <v/>
      </c>
      <c r="B701" s="293" t="n"/>
      <c r="C701" s="293" t="n"/>
      <c r="D701" s="293" t="n"/>
      <c r="E701" s="293" t="n"/>
      <c r="F701" s="293" t="n"/>
      <c r="G701" s="294" t="n"/>
      <c r="H701" s="294" t="n"/>
      <c r="I701" s="293" t="n"/>
      <c r="J701" s="293" t="n"/>
      <c r="K701" s="293" t="n"/>
      <c r="L701" s="293" t="n"/>
      <c r="M701" s="294" t="n"/>
      <c r="N701" s="293" t="n"/>
      <c r="O701" s="293" t="n"/>
      <c r="P701" s="293" t="n"/>
      <c r="Q701" s="293" t="n"/>
      <c r="R701" s="293">
        <f>IF($H701="","",IF($H701&lt;TODAY(),"VENCIDO",IF($H701&lt;=TODAY()+15,"PROXIMO","FUTURO")))</f>
        <v/>
      </c>
      <c r="S701" s="295">
        <f>IF($H701="","",$H701-TODAY())</f>
        <v/>
      </c>
      <c r="T701" s="293">
        <f>IF(LISTADO!$A699="","",LISTADO!$A699)</f>
        <v/>
      </c>
      <c r="U701" s="293" t="n"/>
    </row>
    <row r="702">
      <c r="A702" s="291">
        <f>IF($B702="","",SUBTOTAL(103,$B$3:B702))</f>
        <v/>
      </c>
      <c r="B702" s="291" t="n"/>
      <c r="C702" s="291" t="n"/>
      <c r="D702" s="291" t="n"/>
      <c r="E702" s="291" t="n"/>
      <c r="F702" s="291" t="n"/>
      <c r="G702" s="292" t="n"/>
      <c r="H702" s="292" t="n"/>
      <c r="I702" s="291" t="n"/>
      <c r="J702" s="291" t="n"/>
      <c r="K702" s="291" t="n"/>
      <c r="L702" s="291" t="n"/>
      <c r="M702" s="292" t="n"/>
      <c r="N702" s="291" t="n"/>
      <c r="O702" s="291" t="n"/>
      <c r="P702" s="291" t="n"/>
      <c r="Q702" s="291" t="n"/>
      <c r="R702" s="291">
        <f>IF($H702="","",IF($H702&lt;TODAY(),"VENCIDO",IF($H702&lt;=TODAY()+15,"PROXIMO","FUTURO")))</f>
        <v/>
      </c>
      <c r="S702" s="296">
        <f>IF($H702="","",$H702-TODAY())</f>
        <v/>
      </c>
      <c r="T702" s="291">
        <f>IF(LISTADO!$A700="","",LISTADO!$A700)</f>
        <v/>
      </c>
      <c r="U702" s="291" t="n"/>
    </row>
    <row r="703">
      <c r="A703" s="293">
        <f>IF($B703="","",SUBTOTAL(103,$B$3:B703))</f>
        <v/>
      </c>
      <c r="B703" s="293" t="n"/>
      <c r="C703" s="293" t="n"/>
      <c r="D703" s="293" t="n"/>
      <c r="E703" s="293" t="n"/>
      <c r="F703" s="293" t="n"/>
      <c r="G703" s="294" t="n"/>
      <c r="H703" s="294" t="n"/>
      <c r="I703" s="293" t="n"/>
      <c r="J703" s="293" t="n"/>
      <c r="K703" s="293" t="n"/>
      <c r="L703" s="293" t="n"/>
      <c r="M703" s="294" t="n"/>
      <c r="N703" s="293" t="n"/>
      <c r="O703" s="293" t="n"/>
      <c r="P703" s="293" t="n"/>
      <c r="Q703" s="293" t="n"/>
      <c r="R703" s="293">
        <f>IF($H703="","",IF($H703&lt;TODAY(),"VENCIDO",IF($H703&lt;=TODAY()+15,"PROXIMO","FUTURO")))</f>
        <v/>
      </c>
      <c r="S703" s="295">
        <f>IF($H703="","",$H703-TODAY())</f>
        <v/>
      </c>
      <c r="T703" s="293">
        <f>IF(LISTADO!$A701="","",LISTADO!$A701)</f>
        <v/>
      </c>
      <c r="U703" s="293" t="n"/>
    </row>
    <row r="704">
      <c r="A704" s="291">
        <f>IF($B704="","",SUBTOTAL(103,$B$3:B704))</f>
        <v/>
      </c>
      <c r="B704" s="291" t="n"/>
      <c r="C704" s="291" t="n"/>
      <c r="D704" s="291" t="n"/>
      <c r="E704" s="291" t="n"/>
      <c r="F704" s="291" t="n"/>
      <c r="G704" s="292" t="n"/>
      <c r="H704" s="292" t="n"/>
      <c r="I704" s="291" t="n"/>
      <c r="J704" s="291" t="n"/>
      <c r="K704" s="291" t="n"/>
      <c r="L704" s="291" t="n"/>
      <c r="M704" s="292" t="n"/>
      <c r="N704" s="291" t="n"/>
      <c r="O704" s="291" t="n"/>
      <c r="P704" s="291" t="n"/>
      <c r="Q704" s="291" t="n"/>
      <c r="R704" s="291">
        <f>IF($H704="","",IF($H704&lt;TODAY(),"VENCIDO",IF($H704&lt;=TODAY()+15,"PROXIMO","FUTURO")))</f>
        <v/>
      </c>
      <c r="S704" s="296">
        <f>IF($H704="","",$H704-TODAY())</f>
        <v/>
      </c>
      <c r="T704" s="291">
        <f>IF(LISTADO!$A702="","",LISTADO!$A702)</f>
        <v/>
      </c>
      <c r="U704" s="291" t="n"/>
    </row>
    <row r="705">
      <c r="A705" s="293">
        <f>IF($B705="","",SUBTOTAL(103,$B$3:B705))</f>
        <v/>
      </c>
      <c r="B705" s="293" t="n"/>
      <c r="C705" s="293" t="n"/>
      <c r="D705" s="293" t="n"/>
      <c r="E705" s="293" t="n"/>
      <c r="F705" s="293" t="n"/>
      <c r="G705" s="294" t="n"/>
      <c r="H705" s="294" t="n"/>
      <c r="I705" s="293" t="n"/>
      <c r="J705" s="293" t="n"/>
      <c r="K705" s="293" t="n"/>
      <c r="L705" s="293" t="n"/>
      <c r="M705" s="294" t="n"/>
      <c r="N705" s="293" t="n"/>
      <c r="O705" s="293" t="n"/>
      <c r="P705" s="293" t="n"/>
      <c r="Q705" s="293" t="n"/>
      <c r="R705" s="293">
        <f>IF($H705="","",IF($H705&lt;TODAY(),"VENCIDO",IF($H705&lt;=TODAY()+15,"PROXIMO","FUTURO")))</f>
        <v/>
      </c>
      <c r="S705" s="295">
        <f>IF($H705="","",$H705-TODAY())</f>
        <v/>
      </c>
      <c r="T705" s="293">
        <f>IF(LISTADO!$A703="","",LISTADO!$A703)</f>
        <v/>
      </c>
      <c r="U705" s="293" t="n"/>
    </row>
    <row r="706">
      <c r="A706" s="291">
        <f>IF($B706="","",SUBTOTAL(103,$B$3:B706))</f>
        <v/>
      </c>
      <c r="B706" s="291" t="n"/>
      <c r="C706" s="291" t="n"/>
      <c r="D706" s="291" t="n"/>
      <c r="E706" s="291" t="n"/>
      <c r="F706" s="291" t="n"/>
      <c r="G706" s="292" t="n"/>
      <c r="H706" s="292" t="n"/>
      <c r="I706" s="291" t="n"/>
      <c r="J706" s="291" t="n"/>
      <c r="K706" s="291" t="n"/>
      <c r="L706" s="291" t="n"/>
      <c r="M706" s="292" t="n"/>
      <c r="N706" s="291" t="n"/>
      <c r="O706" s="291" t="n"/>
      <c r="P706" s="291" t="n"/>
      <c r="Q706" s="291" t="n"/>
      <c r="R706" s="291">
        <f>IF($H706="","",IF($H706&lt;TODAY(),"VENCIDO",IF($H706&lt;=TODAY()+15,"PROXIMO","FUTURO")))</f>
        <v/>
      </c>
      <c r="S706" s="296">
        <f>IF($H706="","",$H706-TODAY())</f>
        <v/>
      </c>
      <c r="T706" s="291">
        <f>IF(LISTADO!$A704="","",LISTADO!$A704)</f>
        <v/>
      </c>
      <c r="U706" s="291" t="n"/>
    </row>
    <row r="707">
      <c r="A707" s="293">
        <f>IF($B707="","",SUBTOTAL(103,$B$3:B707))</f>
        <v/>
      </c>
      <c r="B707" s="293" t="n"/>
      <c r="C707" s="293" t="n"/>
      <c r="D707" s="293" t="n"/>
      <c r="E707" s="293" t="n"/>
      <c r="F707" s="293" t="n"/>
      <c r="G707" s="294" t="n"/>
      <c r="H707" s="294" t="n"/>
      <c r="I707" s="293" t="n"/>
      <c r="J707" s="293" t="n"/>
      <c r="K707" s="293" t="n"/>
      <c r="L707" s="293" t="n"/>
      <c r="M707" s="294" t="n"/>
      <c r="N707" s="293" t="n"/>
      <c r="O707" s="293" t="n"/>
      <c r="P707" s="293" t="n"/>
      <c r="Q707" s="293" t="n"/>
      <c r="R707" s="293">
        <f>IF($H707="","",IF($H707&lt;TODAY(),"VENCIDO",IF($H707&lt;=TODAY()+15,"PROXIMO","FUTURO")))</f>
        <v/>
      </c>
      <c r="S707" s="295">
        <f>IF($H707="","",$H707-TODAY())</f>
        <v/>
      </c>
      <c r="T707" s="293">
        <f>IF(LISTADO!$A705="","",LISTADO!$A705)</f>
        <v/>
      </c>
      <c r="U707" s="293" t="n"/>
    </row>
    <row r="708">
      <c r="A708" s="291">
        <f>IF($B708="","",SUBTOTAL(103,$B$3:B708))</f>
        <v/>
      </c>
      <c r="B708" s="291" t="n"/>
      <c r="C708" s="291" t="n"/>
      <c r="D708" s="291" t="n"/>
      <c r="E708" s="291" t="n"/>
      <c r="F708" s="291" t="n"/>
      <c r="G708" s="292" t="n"/>
      <c r="H708" s="292" t="n"/>
      <c r="I708" s="291" t="n"/>
      <c r="J708" s="291" t="n"/>
      <c r="K708" s="291" t="n"/>
      <c r="L708" s="291" t="n"/>
      <c r="M708" s="292" t="n"/>
      <c r="N708" s="291" t="n"/>
      <c r="O708" s="291" t="n"/>
      <c r="P708" s="291" t="n"/>
      <c r="Q708" s="291" t="n"/>
      <c r="R708" s="291">
        <f>IF($H708="","",IF($H708&lt;TODAY(),"VENCIDO",IF($H708&lt;=TODAY()+15,"PROXIMO","FUTURO")))</f>
        <v/>
      </c>
      <c r="S708" s="296">
        <f>IF($H708="","",$H708-TODAY())</f>
        <v/>
      </c>
      <c r="T708" s="291">
        <f>IF(LISTADO!$A706="","",LISTADO!$A706)</f>
        <v/>
      </c>
      <c r="U708" s="291" t="n"/>
    </row>
    <row r="709">
      <c r="A709" s="293">
        <f>IF($B709="","",SUBTOTAL(103,$B$3:B709))</f>
        <v/>
      </c>
      <c r="B709" s="293" t="n"/>
      <c r="C709" s="293" t="n"/>
      <c r="D709" s="293" t="n"/>
      <c r="E709" s="293" t="n"/>
      <c r="F709" s="293" t="n"/>
      <c r="G709" s="294" t="n"/>
      <c r="H709" s="294" t="n"/>
      <c r="I709" s="293" t="n"/>
      <c r="J709" s="293" t="n"/>
      <c r="K709" s="293" t="n"/>
      <c r="L709" s="293" t="n"/>
      <c r="M709" s="294" t="n"/>
      <c r="N709" s="293" t="n"/>
      <c r="O709" s="293" t="n"/>
      <c r="P709" s="293" t="n"/>
      <c r="Q709" s="293" t="n"/>
      <c r="R709" s="293">
        <f>IF($H709="","",IF($H709&lt;TODAY(),"VENCIDO",IF($H709&lt;=TODAY()+15,"PROXIMO","FUTURO")))</f>
        <v/>
      </c>
      <c r="S709" s="295">
        <f>IF($H709="","",$H709-TODAY())</f>
        <v/>
      </c>
      <c r="T709" s="293">
        <f>IF(LISTADO!$A707="","",LISTADO!$A707)</f>
        <v/>
      </c>
      <c r="U709" s="293" t="n"/>
    </row>
    <row r="710">
      <c r="A710" s="291">
        <f>IF($B710="","",SUBTOTAL(103,$B$3:B710))</f>
        <v/>
      </c>
      <c r="B710" s="291" t="n"/>
      <c r="C710" s="291" t="n"/>
      <c r="D710" s="291" t="n"/>
      <c r="E710" s="291" t="n"/>
      <c r="F710" s="291" t="n"/>
      <c r="G710" s="292" t="n"/>
      <c r="H710" s="292" t="n"/>
      <c r="I710" s="291" t="n"/>
      <c r="J710" s="291" t="n"/>
      <c r="K710" s="291" t="n"/>
      <c r="L710" s="291" t="n"/>
      <c r="M710" s="292" t="n"/>
      <c r="N710" s="291" t="n"/>
      <c r="O710" s="291" t="n"/>
      <c r="P710" s="291" t="n"/>
      <c r="Q710" s="291" t="n"/>
      <c r="R710" s="291">
        <f>IF($H710="","",IF($H710&lt;TODAY(),"VENCIDO",IF($H710&lt;=TODAY()+15,"PROXIMO","FUTURO")))</f>
        <v/>
      </c>
      <c r="S710" s="296">
        <f>IF($H710="","",$H710-TODAY())</f>
        <v/>
      </c>
      <c r="T710" s="291">
        <f>IF(LISTADO!$A708="","",LISTADO!$A708)</f>
        <v/>
      </c>
      <c r="U710" s="291" t="n"/>
    </row>
    <row r="711">
      <c r="A711" s="293">
        <f>IF($B711="","",SUBTOTAL(103,$B$3:B711))</f>
        <v/>
      </c>
      <c r="B711" s="293" t="n"/>
      <c r="C711" s="293" t="n"/>
      <c r="D711" s="293" t="n"/>
      <c r="E711" s="293" t="n"/>
      <c r="F711" s="293" t="n"/>
      <c r="G711" s="294" t="n"/>
      <c r="H711" s="294" t="n"/>
      <c r="I711" s="293" t="n"/>
      <c r="J711" s="293" t="n"/>
      <c r="K711" s="293" t="n"/>
      <c r="L711" s="293" t="n"/>
      <c r="M711" s="294" t="n"/>
      <c r="N711" s="293" t="n"/>
      <c r="O711" s="293" t="n"/>
      <c r="P711" s="293" t="n"/>
      <c r="Q711" s="293" t="n"/>
      <c r="R711" s="293">
        <f>IF($H711="","",IF($H711&lt;TODAY(),"VENCIDO",IF($H711&lt;=TODAY()+15,"PROXIMO","FUTURO")))</f>
        <v/>
      </c>
      <c r="S711" s="295">
        <f>IF($H711="","",$H711-TODAY())</f>
        <v/>
      </c>
      <c r="T711" s="293">
        <f>IF(LISTADO!$A709="","",LISTADO!$A709)</f>
        <v/>
      </c>
      <c r="U711" s="293" t="n"/>
    </row>
    <row r="712">
      <c r="A712" s="291">
        <f>IF($B712="","",SUBTOTAL(103,$B$3:B712))</f>
        <v/>
      </c>
      <c r="B712" s="291" t="n"/>
      <c r="C712" s="291" t="n"/>
      <c r="D712" s="291" t="n"/>
      <c r="E712" s="291" t="n"/>
      <c r="F712" s="291" t="n"/>
      <c r="G712" s="292" t="n"/>
      <c r="H712" s="292" t="n"/>
      <c r="I712" s="291" t="n"/>
      <c r="J712" s="291" t="n"/>
      <c r="K712" s="291" t="n"/>
      <c r="L712" s="291" t="n"/>
      <c r="M712" s="292" t="n"/>
      <c r="N712" s="291" t="n"/>
      <c r="O712" s="291" t="n"/>
      <c r="P712" s="291" t="n"/>
      <c r="Q712" s="291" t="n"/>
      <c r="R712" s="291">
        <f>IF($H712="","",IF($H712&lt;TODAY(),"VENCIDO",IF($H712&lt;=TODAY()+15,"PROXIMO","FUTURO")))</f>
        <v/>
      </c>
      <c r="S712" s="296">
        <f>IF($H712="","",$H712-TODAY())</f>
        <v/>
      </c>
      <c r="T712" s="291">
        <f>IF(LISTADO!$A710="","",LISTADO!$A710)</f>
        <v/>
      </c>
      <c r="U712" s="291" t="n"/>
    </row>
    <row r="713">
      <c r="A713" s="293">
        <f>IF($B713="","",SUBTOTAL(103,$B$3:B713))</f>
        <v/>
      </c>
      <c r="B713" s="293" t="n"/>
      <c r="C713" s="293" t="n"/>
      <c r="D713" s="293" t="n"/>
      <c r="E713" s="293" t="n"/>
      <c r="F713" s="293" t="n"/>
      <c r="G713" s="294" t="n"/>
      <c r="H713" s="294" t="n"/>
      <c r="I713" s="293" t="n"/>
      <c r="J713" s="293" t="n"/>
      <c r="K713" s="293" t="n"/>
      <c r="L713" s="293" t="n"/>
      <c r="M713" s="294" t="n"/>
      <c r="N713" s="293" t="n"/>
      <c r="O713" s="293" t="n"/>
      <c r="P713" s="293" t="n"/>
      <c r="Q713" s="293" t="n"/>
      <c r="R713" s="293">
        <f>IF($H713="","",IF($H713&lt;TODAY(),"VENCIDO",IF($H713&lt;=TODAY()+15,"PROXIMO","FUTURO")))</f>
        <v/>
      </c>
      <c r="S713" s="295">
        <f>IF($H713="","",$H713-TODAY())</f>
        <v/>
      </c>
      <c r="T713" s="293">
        <f>IF(LISTADO!$A711="","",LISTADO!$A711)</f>
        <v/>
      </c>
      <c r="U713" s="293" t="n"/>
    </row>
    <row r="714">
      <c r="A714" s="291">
        <f>IF($B714="","",SUBTOTAL(103,$B$3:B714))</f>
        <v/>
      </c>
      <c r="B714" s="291" t="n"/>
      <c r="C714" s="291" t="n"/>
      <c r="D714" s="291" t="n"/>
      <c r="E714" s="291" t="n"/>
      <c r="F714" s="291" t="n"/>
      <c r="G714" s="292" t="n"/>
      <c r="H714" s="292" t="n"/>
      <c r="I714" s="291" t="n"/>
      <c r="J714" s="291" t="n"/>
      <c r="K714" s="291" t="n"/>
      <c r="L714" s="291" t="n"/>
      <c r="M714" s="292" t="n"/>
      <c r="N714" s="291" t="n"/>
      <c r="O714" s="291" t="n"/>
      <c r="P714" s="291" t="n"/>
      <c r="Q714" s="291" t="n"/>
      <c r="R714" s="291">
        <f>IF($H714="","",IF($H714&lt;TODAY(),"VENCIDO",IF($H714&lt;=TODAY()+15,"PROXIMO","FUTURO")))</f>
        <v/>
      </c>
      <c r="S714" s="296">
        <f>IF($H714="","",$H714-TODAY())</f>
        <v/>
      </c>
      <c r="T714" s="291">
        <f>IF(LISTADO!$A712="","",LISTADO!$A712)</f>
        <v/>
      </c>
      <c r="U714" s="291" t="n"/>
    </row>
    <row r="715">
      <c r="A715" s="293">
        <f>IF($B715="","",SUBTOTAL(103,$B$3:B715))</f>
        <v/>
      </c>
      <c r="B715" s="293" t="n"/>
      <c r="C715" s="293" t="n"/>
      <c r="D715" s="293" t="n"/>
      <c r="E715" s="293" t="n"/>
      <c r="F715" s="293" t="n"/>
      <c r="G715" s="294" t="n"/>
      <c r="H715" s="294" t="n"/>
      <c r="I715" s="293" t="n"/>
      <c r="J715" s="293" t="n"/>
      <c r="K715" s="293" t="n"/>
      <c r="L715" s="293" t="n"/>
      <c r="M715" s="294" t="n"/>
      <c r="N715" s="293" t="n"/>
      <c r="O715" s="293" t="n"/>
      <c r="P715" s="293" t="n"/>
      <c r="Q715" s="293" t="n"/>
      <c r="R715" s="293">
        <f>IF($H715="","",IF($H715&lt;TODAY(),"VENCIDO",IF($H715&lt;=TODAY()+15,"PROXIMO","FUTURO")))</f>
        <v/>
      </c>
      <c r="S715" s="295">
        <f>IF($H715="","",$H715-TODAY())</f>
        <v/>
      </c>
      <c r="T715" s="293">
        <f>IF(LISTADO!$A713="","",LISTADO!$A713)</f>
        <v/>
      </c>
      <c r="U715" s="293" t="n"/>
    </row>
    <row r="716">
      <c r="A716" s="291">
        <f>IF($B716="","",SUBTOTAL(103,$B$3:B716))</f>
        <v/>
      </c>
      <c r="B716" s="291" t="n"/>
      <c r="C716" s="291" t="n"/>
      <c r="D716" s="291" t="n"/>
      <c r="E716" s="291" t="n"/>
      <c r="F716" s="291" t="n"/>
      <c r="G716" s="292" t="n"/>
      <c r="H716" s="292" t="n"/>
      <c r="I716" s="291" t="n"/>
      <c r="J716" s="291" t="n"/>
      <c r="K716" s="291" t="n"/>
      <c r="L716" s="291" t="n"/>
      <c r="M716" s="292" t="n"/>
      <c r="N716" s="291" t="n"/>
      <c r="O716" s="291" t="n"/>
      <c r="P716" s="291" t="n"/>
      <c r="Q716" s="291" t="n"/>
      <c r="R716" s="291">
        <f>IF($H716="","",IF($H716&lt;TODAY(),"VENCIDO",IF($H716&lt;=TODAY()+15,"PROXIMO","FUTURO")))</f>
        <v/>
      </c>
      <c r="S716" s="296">
        <f>IF($H716="","",$H716-TODAY())</f>
        <v/>
      </c>
      <c r="T716" s="291">
        <f>IF(LISTADO!$A714="","",LISTADO!$A714)</f>
        <v/>
      </c>
      <c r="U716" s="291" t="n"/>
    </row>
    <row r="717">
      <c r="A717" s="293">
        <f>IF($B717="","",SUBTOTAL(103,$B$3:B717))</f>
        <v/>
      </c>
      <c r="B717" s="293" t="n"/>
      <c r="C717" s="293" t="n"/>
      <c r="D717" s="293" t="n"/>
      <c r="E717" s="293" t="n"/>
      <c r="F717" s="293" t="n"/>
      <c r="G717" s="294" t="n"/>
      <c r="H717" s="294" t="n"/>
      <c r="I717" s="293" t="n"/>
      <c r="J717" s="293" t="n"/>
      <c r="K717" s="293" t="n"/>
      <c r="L717" s="293" t="n"/>
      <c r="M717" s="294" t="n"/>
      <c r="N717" s="293" t="n"/>
      <c r="O717" s="293" t="n"/>
      <c r="P717" s="293" t="n"/>
      <c r="Q717" s="293" t="n"/>
      <c r="R717" s="293">
        <f>IF($H717="","",IF($H717&lt;TODAY(),"VENCIDO",IF($H717&lt;=TODAY()+15,"PROXIMO","FUTURO")))</f>
        <v/>
      </c>
      <c r="S717" s="295">
        <f>IF($H717="","",$H717-TODAY())</f>
        <v/>
      </c>
      <c r="T717" s="293">
        <f>IF(LISTADO!$A715="","",LISTADO!$A715)</f>
        <v/>
      </c>
      <c r="U717" s="293" t="n"/>
    </row>
    <row r="718">
      <c r="A718" s="291">
        <f>IF($B718="","",SUBTOTAL(103,$B$3:B718))</f>
        <v/>
      </c>
      <c r="B718" s="291" t="n"/>
      <c r="C718" s="291" t="n"/>
      <c r="D718" s="291" t="n"/>
      <c r="E718" s="291" t="n"/>
      <c r="F718" s="291" t="n"/>
      <c r="G718" s="292" t="n"/>
      <c r="H718" s="292" t="n"/>
      <c r="I718" s="291" t="n"/>
      <c r="J718" s="291" t="n"/>
      <c r="K718" s="291" t="n"/>
      <c r="L718" s="291" t="n"/>
      <c r="M718" s="292" t="n"/>
      <c r="N718" s="291" t="n"/>
      <c r="O718" s="291" t="n"/>
      <c r="P718" s="291" t="n"/>
      <c r="Q718" s="291" t="n"/>
      <c r="R718" s="291">
        <f>IF($H718="","",IF($H718&lt;TODAY(),"VENCIDO",IF($H718&lt;=TODAY()+15,"PROXIMO","FUTURO")))</f>
        <v/>
      </c>
      <c r="S718" s="296">
        <f>IF($H718="","",$H718-TODAY())</f>
        <v/>
      </c>
      <c r="T718" s="291">
        <f>IF(LISTADO!$A716="","",LISTADO!$A716)</f>
        <v/>
      </c>
      <c r="U718" s="291" t="n"/>
    </row>
    <row r="719">
      <c r="A719" s="293">
        <f>IF($B719="","",SUBTOTAL(103,$B$3:B719))</f>
        <v/>
      </c>
      <c r="B719" s="293" t="n"/>
      <c r="C719" s="293" t="n"/>
      <c r="D719" s="293" t="n"/>
      <c r="E719" s="293" t="n"/>
      <c r="F719" s="293" t="n"/>
      <c r="G719" s="294" t="n"/>
      <c r="H719" s="294" t="n"/>
      <c r="I719" s="293" t="n"/>
      <c r="J719" s="293" t="n"/>
      <c r="K719" s="293" t="n"/>
      <c r="L719" s="293" t="n"/>
      <c r="M719" s="294" t="n"/>
      <c r="N719" s="293" t="n"/>
      <c r="O719" s="293" t="n"/>
      <c r="P719" s="293" t="n"/>
      <c r="Q719" s="293" t="n"/>
      <c r="R719" s="293">
        <f>IF($H719="","",IF($H719&lt;TODAY(),"VENCIDO",IF($H719&lt;=TODAY()+15,"PROXIMO","FUTURO")))</f>
        <v/>
      </c>
      <c r="S719" s="295">
        <f>IF($H719="","",$H719-TODAY())</f>
        <v/>
      </c>
      <c r="T719" s="293">
        <f>IF(LISTADO!$A717="","",LISTADO!$A717)</f>
        <v/>
      </c>
      <c r="U719" s="293" t="n"/>
    </row>
    <row r="720">
      <c r="A720" s="291">
        <f>IF($B720="","",SUBTOTAL(103,$B$3:B720))</f>
        <v/>
      </c>
      <c r="B720" s="291" t="n"/>
      <c r="C720" s="291" t="n"/>
      <c r="D720" s="291" t="n"/>
      <c r="E720" s="291" t="n"/>
      <c r="F720" s="291" t="n"/>
      <c r="G720" s="292" t="n"/>
      <c r="H720" s="292" t="n"/>
      <c r="I720" s="291" t="n"/>
      <c r="J720" s="291" t="n"/>
      <c r="K720" s="291" t="n"/>
      <c r="L720" s="291" t="n"/>
      <c r="M720" s="292" t="n"/>
      <c r="N720" s="291" t="n"/>
      <c r="O720" s="291" t="n"/>
      <c r="P720" s="291" t="n"/>
      <c r="Q720" s="291" t="n"/>
      <c r="R720" s="291">
        <f>IF($H720="","",IF($H720&lt;TODAY(),"VENCIDO",IF($H720&lt;=TODAY()+15,"PROXIMO","FUTURO")))</f>
        <v/>
      </c>
      <c r="S720" s="296">
        <f>IF($H720="","",$H720-TODAY())</f>
        <v/>
      </c>
      <c r="T720" s="291">
        <f>IF(LISTADO!$A718="","",LISTADO!$A718)</f>
        <v/>
      </c>
      <c r="U720" s="291" t="n"/>
    </row>
    <row r="721">
      <c r="A721" s="293">
        <f>IF($B721="","",SUBTOTAL(103,$B$3:B721))</f>
        <v/>
      </c>
      <c r="B721" s="293" t="n"/>
      <c r="C721" s="293" t="n"/>
      <c r="D721" s="293" t="n"/>
      <c r="E721" s="293" t="n"/>
      <c r="F721" s="293" t="n"/>
      <c r="G721" s="294" t="n"/>
      <c r="H721" s="294" t="n"/>
      <c r="I721" s="293" t="n"/>
      <c r="J721" s="293" t="n"/>
      <c r="K721" s="293" t="n"/>
      <c r="L721" s="293" t="n"/>
      <c r="M721" s="294" t="n"/>
      <c r="N721" s="293" t="n"/>
      <c r="O721" s="293" t="n"/>
      <c r="P721" s="293" t="n"/>
      <c r="Q721" s="293" t="n"/>
      <c r="R721" s="293">
        <f>IF($H721="","",IF($H721&lt;TODAY(),"VENCIDO",IF($H721&lt;=TODAY()+15,"PROXIMO","FUTURO")))</f>
        <v/>
      </c>
      <c r="S721" s="295">
        <f>IF($H721="","",$H721-TODAY())</f>
        <v/>
      </c>
      <c r="T721" s="293">
        <f>IF(LISTADO!$A719="","",LISTADO!$A719)</f>
        <v/>
      </c>
      <c r="U721" s="293" t="n"/>
    </row>
    <row r="722">
      <c r="A722" s="291">
        <f>IF($B722="","",SUBTOTAL(103,$B$3:B722))</f>
        <v/>
      </c>
      <c r="B722" s="291" t="n"/>
      <c r="C722" s="291" t="n"/>
      <c r="D722" s="291" t="n"/>
      <c r="E722" s="291" t="n"/>
      <c r="F722" s="291" t="n"/>
      <c r="G722" s="292" t="n"/>
      <c r="H722" s="292" t="n"/>
      <c r="I722" s="291" t="n"/>
      <c r="J722" s="291" t="n"/>
      <c r="K722" s="291" t="n"/>
      <c r="L722" s="291" t="n"/>
      <c r="M722" s="292" t="n"/>
      <c r="N722" s="291" t="n"/>
      <c r="O722" s="291" t="n"/>
      <c r="P722" s="291" t="n"/>
      <c r="Q722" s="291" t="n"/>
      <c r="R722" s="291">
        <f>IF($H722="","",IF($H722&lt;TODAY(),"VENCIDO",IF($H722&lt;=TODAY()+15,"PROXIMO","FUTURO")))</f>
        <v/>
      </c>
      <c r="S722" s="296">
        <f>IF($H722="","",$H722-TODAY())</f>
        <v/>
      </c>
      <c r="T722" s="291">
        <f>IF(LISTADO!$A720="","",LISTADO!$A720)</f>
        <v/>
      </c>
      <c r="U722" s="291" t="n"/>
    </row>
    <row r="723">
      <c r="A723" s="293">
        <f>IF($B723="","",SUBTOTAL(103,$B$3:B723))</f>
        <v/>
      </c>
      <c r="B723" s="293" t="n"/>
      <c r="C723" s="293" t="n"/>
      <c r="D723" s="293" t="n"/>
      <c r="E723" s="293" t="n"/>
      <c r="F723" s="293" t="n"/>
      <c r="G723" s="294" t="n"/>
      <c r="H723" s="294" t="n"/>
      <c r="I723" s="293" t="n"/>
      <c r="J723" s="293" t="n"/>
      <c r="K723" s="293" t="n"/>
      <c r="L723" s="293" t="n"/>
      <c r="M723" s="294" t="n"/>
      <c r="N723" s="293" t="n"/>
      <c r="O723" s="293" t="n"/>
      <c r="P723" s="293" t="n"/>
      <c r="Q723" s="293" t="n"/>
      <c r="R723" s="293">
        <f>IF($H723="","",IF($H723&lt;TODAY(),"VENCIDO",IF($H723&lt;=TODAY()+15,"PROXIMO","FUTURO")))</f>
        <v/>
      </c>
      <c r="S723" s="295">
        <f>IF($H723="","",$H723-TODAY())</f>
        <v/>
      </c>
      <c r="T723" s="293">
        <f>IF(LISTADO!$A721="","",LISTADO!$A721)</f>
        <v/>
      </c>
      <c r="U723" s="293" t="n"/>
    </row>
    <row r="724">
      <c r="A724" s="291">
        <f>IF($B724="","",SUBTOTAL(103,$B$3:B724))</f>
        <v/>
      </c>
      <c r="B724" s="291" t="n"/>
      <c r="C724" s="291" t="n"/>
      <c r="D724" s="291" t="n"/>
      <c r="E724" s="291" t="n"/>
      <c r="F724" s="291" t="n"/>
      <c r="G724" s="292" t="n"/>
      <c r="H724" s="292" t="n"/>
      <c r="I724" s="291" t="n"/>
      <c r="J724" s="291" t="n"/>
      <c r="K724" s="291" t="n"/>
      <c r="L724" s="291" t="n"/>
      <c r="M724" s="292" t="n"/>
      <c r="N724" s="291" t="n"/>
      <c r="O724" s="291" t="n"/>
      <c r="P724" s="291" t="n"/>
      <c r="Q724" s="291" t="n"/>
      <c r="R724" s="291">
        <f>IF($H724="","",IF($H724&lt;TODAY(),"VENCIDO",IF($H724&lt;=TODAY()+15,"PROXIMO","FUTURO")))</f>
        <v/>
      </c>
      <c r="S724" s="296">
        <f>IF($H724="","",$H724-TODAY())</f>
        <v/>
      </c>
      <c r="T724" s="291">
        <f>IF(LISTADO!$A722="","",LISTADO!$A722)</f>
        <v/>
      </c>
      <c r="U724" s="291" t="n"/>
    </row>
    <row r="725">
      <c r="A725" s="293">
        <f>IF($B725="","",SUBTOTAL(103,$B$3:B725))</f>
        <v/>
      </c>
      <c r="B725" s="293" t="n"/>
      <c r="C725" s="293" t="n"/>
      <c r="D725" s="293" t="n"/>
      <c r="E725" s="293" t="n"/>
      <c r="F725" s="293" t="n"/>
      <c r="G725" s="294" t="n"/>
      <c r="H725" s="294" t="n"/>
      <c r="I725" s="293" t="n"/>
      <c r="J725" s="293" t="n"/>
      <c r="K725" s="293" t="n"/>
      <c r="L725" s="293" t="n"/>
      <c r="M725" s="294" t="n"/>
      <c r="N725" s="293" t="n"/>
      <c r="O725" s="293" t="n"/>
      <c r="P725" s="293" t="n"/>
      <c r="Q725" s="293" t="n"/>
      <c r="R725" s="293">
        <f>IF($H725="","",IF($H725&lt;TODAY(),"VENCIDO",IF($H725&lt;=TODAY()+15,"PROXIMO","FUTURO")))</f>
        <v/>
      </c>
      <c r="S725" s="295">
        <f>IF($H725="","",$H725-TODAY())</f>
        <v/>
      </c>
      <c r="T725" s="293">
        <f>IF(LISTADO!$A723="","",LISTADO!$A723)</f>
        <v/>
      </c>
      <c r="U725" s="293" t="n"/>
    </row>
    <row r="726">
      <c r="A726" s="291">
        <f>IF($B726="","",SUBTOTAL(103,$B$3:B726))</f>
        <v/>
      </c>
      <c r="B726" s="291" t="n"/>
      <c r="C726" s="291" t="n"/>
      <c r="D726" s="291" t="n"/>
      <c r="E726" s="291" t="n"/>
      <c r="F726" s="291" t="n"/>
      <c r="G726" s="292" t="n"/>
      <c r="H726" s="292" t="n"/>
      <c r="I726" s="291" t="n"/>
      <c r="J726" s="291" t="n"/>
      <c r="K726" s="291" t="n"/>
      <c r="L726" s="291" t="n"/>
      <c r="M726" s="292" t="n"/>
      <c r="N726" s="291" t="n"/>
      <c r="O726" s="291" t="n"/>
      <c r="P726" s="291" t="n"/>
      <c r="Q726" s="291" t="n"/>
      <c r="R726" s="291">
        <f>IF($H726="","",IF($H726&lt;TODAY(),"VENCIDO",IF($H726&lt;=TODAY()+15,"PROXIMO","FUTURO")))</f>
        <v/>
      </c>
      <c r="S726" s="296">
        <f>IF($H726="","",$H726-TODAY())</f>
        <v/>
      </c>
      <c r="T726" s="291">
        <f>IF(LISTADO!$A724="","",LISTADO!$A724)</f>
        <v/>
      </c>
      <c r="U726" s="291" t="n"/>
    </row>
    <row r="727">
      <c r="A727" s="293">
        <f>IF($B727="","",SUBTOTAL(103,$B$3:B727))</f>
        <v/>
      </c>
      <c r="B727" s="293" t="n"/>
      <c r="C727" s="293" t="n"/>
      <c r="D727" s="293" t="n"/>
      <c r="E727" s="293" t="n"/>
      <c r="F727" s="293" t="n"/>
      <c r="G727" s="294" t="n"/>
      <c r="H727" s="294" t="n"/>
      <c r="I727" s="293" t="n"/>
      <c r="J727" s="293" t="n"/>
      <c r="K727" s="293" t="n"/>
      <c r="L727" s="293" t="n"/>
      <c r="M727" s="294" t="n"/>
      <c r="N727" s="293" t="n"/>
      <c r="O727" s="293" t="n"/>
      <c r="P727" s="293" t="n"/>
      <c r="Q727" s="293" t="n"/>
      <c r="R727" s="293">
        <f>IF($H727="","",IF($H727&lt;TODAY(),"VENCIDO",IF($H727&lt;=TODAY()+15,"PROXIMO","FUTURO")))</f>
        <v/>
      </c>
      <c r="S727" s="295">
        <f>IF($H727="","",$H727-TODAY())</f>
        <v/>
      </c>
      <c r="T727" s="293">
        <f>IF(LISTADO!$A725="","",LISTADO!$A725)</f>
        <v/>
      </c>
      <c r="U727" s="293" t="n"/>
    </row>
    <row r="728">
      <c r="A728" s="291">
        <f>IF($B728="","",SUBTOTAL(103,$B$3:B728))</f>
        <v/>
      </c>
      <c r="B728" s="291" t="n"/>
      <c r="C728" s="291" t="n"/>
      <c r="D728" s="291" t="n"/>
      <c r="E728" s="291" t="n"/>
      <c r="F728" s="291" t="n"/>
      <c r="G728" s="292" t="n"/>
      <c r="H728" s="292" t="n"/>
      <c r="I728" s="291" t="n"/>
      <c r="J728" s="291" t="n"/>
      <c r="K728" s="291" t="n"/>
      <c r="L728" s="291" t="n"/>
      <c r="M728" s="292" t="n"/>
      <c r="N728" s="291" t="n"/>
      <c r="O728" s="291" t="n"/>
      <c r="P728" s="291" t="n"/>
      <c r="Q728" s="291" t="n"/>
      <c r="R728" s="291">
        <f>IF($H728="","",IF($H728&lt;TODAY(),"VENCIDO",IF($H728&lt;=TODAY()+15,"PROXIMO","FUTURO")))</f>
        <v/>
      </c>
      <c r="S728" s="296">
        <f>IF($H728="","",$H728-TODAY())</f>
        <v/>
      </c>
      <c r="T728" s="291">
        <f>IF(LISTADO!$A726="","",LISTADO!$A726)</f>
        <v/>
      </c>
      <c r="U728" s="291" t="n"/>
    </row>
    <row r="729">
      <c r="A729" s="293">
        <f>IF($B729="","",SUBTOTAL(103,$B$3:B729))</f>
        <v/>
      </c>
      <c r="B729" s="293" t="n"/>
      <c r="C729" s="293" t="n"/>
      <c r="D729" s="293" t="n"/>
      <c r="E729" s="293" t="n"/>
      <c r="F729" s="293" t="n"/>
      <c r="G729" s="294" t="n"/>
      <c r="H729" s="294" t="n"/>
      <c r="I729" s="293" t="n"/>
      <c r="J729" s="293" t="n"/>
      <c r="K729" s="293" t="n"/>
      <c r="L729" s="293" t="n"/>
      <c r="M729" s="294" t="n"/>
      <c r="N729" s="293" t="n"/>
      <c r="O729" s="293" t="n"/>
      <c r="P729" s="293" t="n"/>
      <c r="Q729" s="293" t="n"/>
      <c r="R729" s="293">
        <f>IF($H729="","",IF($H729&lt;TODAY(),"VENCIDO",IF($H729&lt;=TODAY()+15,"PROXIMO","FUTURO")))</f>
        <v/>
      </c>
      <c r="S729" s="295">
        <f>IF($H729="","",$H729-TODAY())</f>
        <v/>
      </c>
      <c r="T729" s="293">
        <f>IF(LISTADO!$A727="","",LISTADO!$A727)</f>
        <v/>
      </c>
      <c r="U729" s="293" t="n"/>
    </row>
    <row r="730">
      <c r="A730" s="291">
        <f>IF($B730="","",SUBTOTAL(103,$B$3:B730))</f>
        <v/>
      </c>
      <c r="B730" s="291" t="n"/>
      <c r="C730" s="291" t="n"/>
      <c r="D730" s="291" t="n"/>
      <c r="E730" s="291" t="n"/>
      <c r="F730" s="291" t="n"/>
      <c r="G730" s="292" t="n"/>
      <c r="H730" s="292" t="n"/>
      <c r="I730" s="291" t="n"/>
      <c r="J730" s="291" t="n"/>
      <c r="K730" s="291" t="n"/>
      <c r="L730" s="291" t="n"/>
      <c r="M730" s="292" t="n"/>
      <c r="N730" s="291" t="n"/>
      <c r="O730" s="291" t="n"/>
      <c r="P730" s="291" t="n"/>
      <c r="Q730" s="291" t="n"/>
      <c r="R730" s="291">
        <f>IF($H730="","",IF($H730&lt;TODAY(),"VENCIDO",IF($H730&lt;=TODAY()+15,"PROXIMO","FUTURO")))</f>
        <v/>
      </c>
      <c r="S730" s="296">
        <f>IF($H730="","",$H730-TODAY())</f>
        <v/>
      </c>
      <c r="T730" s="291">
        <f>IF(LISTADO!$A728="","",LISTADO!$A728)</f>
        <v/>
      </c>
      <c r="U730" s="291" t="n"/>
    </row>
    <row r="731">
      <c r="A731" s="293">
        <f>IF($B731="","",SUBTOTAL(103,$B$3:B731))</f>
        <v/>
      </c>
      <c r="B731" s="293" t="n"/>
      <c r="C731" s="293" t="n"/>
      <c r="D731" s="293" t="n"/>
      <c r="E731" s="293" t="n"/>
      <c r="F731" s="293" t="n"/>
      <c r="G731" s="294" t="n"/>
      <c r="H731" s="294" t="n"/>
      <c r="I731" s="293" t="n"/>
      <c r="J731" s="293" t="n"/>
      <c r="K731" s="293" t="n"/>
      <c r="L731" s="293" t="n"/>
      <c r="M731" s="294" t="n"/>
      <c r="N731" s="293" t="n"/>
      <c r="O731" s="293" t="n"/>
      <c r="P731" s="293" t="n"/>
      <c r="Q731" s="293" t="n"/>
      <c r="R731" s="293">
        <f>IF($H731="","",IF($H731&lt;TODAY(),"VENCIDO",IF($H731&lt;=TODAY()+15,"PROXIMO","FUTURO")))</f>
        <v/>
      </c>
      <c r="S731" s="295">
        <f>IF($H731="","",$H731-TODAY())</f>
        <v/>
      </c>
      <c r="T731" s="293">
        <f>IF(LISTADO!$A729="","",LISTADO!$A729)</f>
        <v/>
      </c>
      <c r="U731" s="293" t="n"/>
    </row>
    <row r="732">
      <c r="A732" s="291">
        <f>IF($B732="","",SUBTOTAL(103,$B$3:B732))</f>
        <v/>
      </c>
      <c r="B732" s="291" t="n"/>
      <c r="C732" s="291" t="n"/>
      <c r="D732" s="291" t="n"/>
      <c r="E732" s="291" t="n"/>
      <c r="F732" s="291" t="n"/>
      <c r="G732" s="292" t="n"/>
      <c r="H732" s="292" t="n"/>
      <c r="I732" s="291" t="n"/>
      <c r="J732" s="291" t="n"/>
      <c r="K732" s="291" t="n"/>
      <c r="L732" s="291" t="n"/>
      <c r="M732" s="292" t="n"/>
      <c r="N732" s="291" t="n"/>
      <c r="O732" s="291" t="n"/>
      <c r="P732" s="291" t="n"/>
      <c r="Q732" s="291" t="n"/>
      <c r="R732" s="291">
        <f>IF($H732="","",IF($H732&lt;TODAY(),"VENCIDO",IF($H732&lt;=TODAY()+15,"PROXIMO","FUTURO")))</f>
        <v/>
      </c>
      <c r="S732" s="296">
        <f>IF($H732="","",$H732-TODAY())</f>
        <v/>
      </c>
      <c r="T732" s="291">
        <f>IF(LISTADO!$A730="","",LISTADO!$A730)</f>
        <v/>
      </c>
      <c r="U732" s="291" t="n"/>
    </row>
    <row r="733">
      <c r="A733" s="293">
        <f>IF($B733="","",SUBTOTAL(103,$B$3:B733))</f>
        <v/>
      </c>
      <c r="B733" s="293" t="n"/>
      <c r="C733" s="293" t="n"/>
      <c r="D733" s="293" t="n"/>
      <c r="E733" s="293" t="n"/>
      <c r="F733" s="293" t="n"/>
      <c r="G733" s="294" t="n"/>
      <c r="H733" s="294" t="n"/>
      <c r="I733" s="293" t="n"/>
      <c r="J733" s="293" t="n"/>
      <c r="K733" s="293" t="n"/>
      <c r="L733" s="293" t="n"/>
      <c r="M733" s="294" t="n"/>
      <c r="N733" s="293" t="n"/>
      <c r="O733" s="293" t="n"/>
      <c r="P733" s="293" t="n"/>
      <c r="Q733" s="293" t="n"/>
      <c r="R733" s="293">
        <f>IF($H733="","",IF($H733&lt;TODAY(),"VENCIDO",IF($H733&lt;=TODAY()+15,"PROXIMO","FUTURO")))</f>
        <v/>
      </c>
      <c r="S733" s="295">
        <f>IF($H733="","",$H733-TODAY())</f>
        <v/>
      </c>
      <c r="T733" s="293">
        <f>IF(LISTADO!$A731="","",LISTADO!$A731)</f>
        <v/>
      </c>
      <c r="U733" s="293" t="n"/>
    </row>
    <row r="734">
      <c r="A734" s="291">
        <f>IF($B734="","",SUBTOTAL(103,$B$3:B734))</f>
        <v/>
      </c>
      <c r="B734" s="291" t="n"/>
      <c r="C734" s="291" t="n"/>
      <c r="D734" s="291" t="n"/>
      <c r="E734" s="291" t="n"/>
      <c r="F734" s="291" t="n"/>
      <c r="G734" s="292" t="n"/>
      <c r="H734" s="292" t="n"/>
      <c r="I734" s="291" t="n"/>
      <c r="J734" s="291" t="n"/>
      <c r="K734" s="291" t="n"/>
      <c r="L734" s="291" t="n"/>
      <c r="M734" s="292" t="n"/>
      <c r="N734" s="291" t="n"/>
      <c r="O734" s="291" t="n"/>
      <c r="P734" s="291" t="n"/>
      <c r="Q734" s="291" t="n"/>
      <c r="R734" s="291">
        <f>IF($H734="","",IF($H734&lt;TODAY(),"VENCIDO",IF($H734&lt;=TODAY()+15,"PROXIMO","FUTURO")))</f>
        <v/>
      </c>
      <c r="S734" s="296">
        <f>IF($H734="","",$H734-TODAY())</f>
        <v/>
      </c>
      <c r="T734" s="291">
        <f>IF(LISTADO!$A732="","",LISTADO!$A732)</f>
        <v/>
      </c>
      <c r="U734" s="291" t="n"/>
    </row>
    <row r="735">
      <c r="A735" s="293">
        <f>IF($B735="","",SUBTOTAL(103,$B$3:B735))</f>
        <v/>
      </c>
      <c r="B735" s="293" t="n"/>
      <c r="C735" s="293" t="n"/>
      <c r="D735" s="293" t="n"/>
      <c r="E735" s="293" t="n"/>
      <c r="F735" s="293" t="n"/>
      <c r="G735" s="294" t="n"/>
      <c r="H735" s="294" t="n"/>
      <c r="I735" s="293" t="n"/>
      <c r="J735" s="293" t="n"/>
      <c r="K735" s="293" t="n"/>
      <c r="L735" s="293" t="n"/>
      <c r="M735" s="294" t="n"/>
      <c r="N735" s="293" t="n"/>
      <c r="O735" s="293" t="n"/>
      <c r="P735" s="293" t="n"/>
      <c r="Q735" s="293" t="n"/>
      <c r="R735" s="293">
        <f>IF($H735="","",IF($H735&lt;TODAY(),"VENCIDO",IF($H735&lt;=TODAY()+15,"PROXIMO","FUTURO")))</f>
        <v/>
      </c>
      <c r="S735" s="295">
        <f>IF($H735="","",$H735-TODAY())</f>
        <v/>
      </c>
      <c r="T735" s="293">
        <f>IF(LISTADO!$A733="","",LISTADO!$A733)</f>
        <v/>
      </c>
      <c r="U735" s="293" t="n"/>
    </row>
    <row r="736">
      <c r="A736" s="291">
        <f>IF($B736="","",SUBTOTAL(103,$B$3:B736))</f>
        <v/>
      </c>
      <c r="B736" s="291" t="n"/>
      <c r="C736" s="291" t="n"/>
      <c r="D736" s="291" t="n"/>
      <c r="E736" s="291" t="n"/>
      <c r="F736" s="291" t="n"/>
      <c r="G736" s="292" t="n"/>
      <c r="H736" s="292" t="n"/>
      <c r="I736" s="291" t="n"/>
      <c r="J736" s="291" t="n"/>
      <c r="K736" s="291" t="n"/>
      <c r="L736" s="291" t="n"/>
      <c r="M736" s="292" t="n"/>
      <c r="N736" s="291" t="n"/>
      <c r="O736" s="291" t="n"/>
      <c r="P736" s="291" t="n"/>
      <c r="Q736" s="291" t="n"/>
      <c r="R736" s="291">
        <f>IF($H736="","",IF($H736&lt;TODAY(),"VENCIDO",IF($H736&lt;=TODAY()+15,"PROXIMO","FUTURO")))</f>
        <v/>
      </c>
      <c r="S736" s="296">
        <f>IF($H736="","",$H736-TODAY())</f>
        <v/>
      </c>
      <c r="T736" s="291">
        <f>IF(LISTADO!$A734="","",LISTADO!$A734)</f>
        <v/>
      </c>
      <c r="U736" s="291" t="n"/>
    </row>
    <row r="737">
      <c r="A737" s="293">
        <f>IF($B737="","",SUBTOTAL(103,$B$3:B737))</f>
        <v/>
      </c>
      <c r="B737" s="293" t="n"/>
      <c r="C737" s="293" t="n"/>
      <c r="D737" s="293" t="n"/>
      <c r="E737" s="293" t="n"/>
      <c r="F737" s="293" t="n"/>
      <c r="G737" s="294" t="n"/>
      <c r="H737" s="294" t="n"/>
      <c r="I737" s="293" t="n"/>
      <c r="J737" s="293" t="n"/>
      <c r="K737" s="293" t="n"/>
      <c r="L737" s="293" t="n"/>
      <c r="M737" s="294" t="n"/>
      <c r="N737" s="293" t="n"/>
      <c r="O737" s="293" t="n"/>
      <c r="P737" s="293" t="n"/>
      <c r="Q737" s="293" t="n"/>
      <c r="R737" s="293">
        <f>IF($H737="","",IF($H737&lt;TODAY(),"VENCIDO",IF($H737&lt;=TODAY()+15,"PROXIMO","FUTURO")))</f>
        <v/>
      </c>
      <c r="S737" s="295">
        <f>IF($H737="","",$H737-TODAY())</f>
        <v/>
      </c>
      <c r="T737" s="293">
        <f>IF(LISTADO!$A735="","",LISTADO!$A735)</f>
        <v/>
      </c>
      <c r="U737" s="293" t="n"/>
    </row>
    <row r="738">
      <c r="A738" s="291">
        <f>IF($B738="","",SUBTOTAL(103,$B$3:B738))</f>
        <v/>
      </c>
      <c r="B738" s="291" t="n"/>
      <c r="C738" s="291" t="n"/>
      <c r="D738" s="291" t="n"/>
      <c r="E738" s="291" t="n"/>
      <c r="F738" s="291" t="n"/>
      <c r="G738" s="292" t="n"/>
      <c r="H738" s="292" t="n"/>
      <c r="I738" s="291" t="n"/>
      <c r="J738" s="291" t="n"/>
      <c r="K738" s="291" t="n"/>
      <c r="L738" s="291" t="n"/>
      <c r="M738" s="292" t="n"/>
      <c r="N738" s="291" t="n"/>
      <c r="O738" s="291" t="n"/>
      <c r="P738" s="291" t="n"/>
      <c r="Q738" s="291" t="n"/>
      <c r="R738" s="291">
        <f>IF($H738="","",IF($H738&lt;TODAY(),"VENCIDO",IF($H738&lt;=TODAY()+15,"PROXIMO","FUTURO")))</f>
        <v/>
      </c>
      <c r="S738" s="296">
        <f>IF($H738="","",$H738-TODAY())</f>
        <v/>
      </c>
      <c r="T738" s="291">
        <f>IF(LISTADO!$A736="","",LISTADO!$A736)</f>
        <v/>
      </c>
      <c r="U738" s="291" t="n"/>
    </row>
    <row r="739">
      <c r="A739" s="293">
        <f>IF($B739="","",SUBTOTAL(103,$B$3:B739))</f>
        <v/>
      </c>
      <c r="B739" s="293" t="n"/>
      <c r="C739" s="293" t="n"/>
      <c r="D739" s="293" t="n"/>
      <c r="E739" s="293" t="n"/>
      <c r="F739" s="293" t="n"/>
      <c r="G739" s="294" t="n"/>
      <c r="H739" s="294" t="n"/>
      <c r="I739" s="293" t="n"/>
      <c r="J739" s="293" t="n"/>
      <c r="K739" s="293" t="n"/>
      <c r="L739" s="293" t="n"/>
      <c r="M739" s="294" t="n"/>
      <c r="N739" s="293" t="n"/>
      <c r="O739" s="293" t="n"/>
      <c r="P739" s="293" t="n"/>
      <c r="Q739" s="293" t="n"/>
      <c r="R739" s="293">
        <f>IF($H739="","",IF($H739&lt;TODAY(),"VENCIDO",IF($H739&lt;=TODAY()+15,"PROXIMO","FUTURO")))</f>
        <v/>
      </c>
      <c r="S739" s="295">
        <f>IF($H739="","",$H739-TODAY())</f>
        <v/>
      </c>
      <c r="T739" s="293">
        <f>IF(LISTADO!$A737="","",LISTADO!$A737)</f>
        <v/>
      </c>
      <c r="U739" s="293" t="n"/>
    </row>
    <row r="740">
      <c r="A740" s="291">
        <f>IF($B740="","",SUBTOTAL(103,$B$3:B740))</f>
        <v/>
      </c>
      <c r="B740" s="291" t="n"/>
      <c r="C740" s="291" t="n"/>
      <c r="D740" s="291" t="n"/>
      <c r="E740" s="291" t="n"/>
      <c r="F740" s="291" t="n"/>
      <c r="G740" s="292" t="n"/>
      <c r="H740" s="292" t="n"/>
      <c r="I740" s="291" t="n"/>
      <c r="J740" s="291" t="n"/>
      <c r="K740" s="291" t="n"/>
      <c r="L740" s="291" t="n"/>
      <c r="M740" s="292" t="n"/>
      <c r="N740" s="291" t="n"/>
      <c r="O740" s="291" t="n"/>
      <c r="P740" s="291" t="n"/>
      <c r="Q740" s="291" t="n"/>
      <c r="R740" s="291">
        <f>IF($H740="","",IF($H740&lt;TODAY(),"VENCIDO",IF($H740&lt;=TODAY()+15,"PROXIMO","FUTURO")))</f>
        <v/>
      </c>
      <c r="S740" s="296">
        <f>IF($H740="","",$H740-TODAY())</f>
        <v/>
      </c>
      <c r="T740" s="291">
        <f>IF(LISTADO!$A738="","",LISTADO!$A738)</f>
        <v/>
      </c>
      <c r="U740" s="291" t="n"/>
    </row>
    <row r="741">
      <c r="A741" s="293">
        <f>IF($B741="","",SUBTOTAL(103,$B$3:B741))</f>
        <v/>
      </c>
      <c r="B741" s="293" t="n"/>
      <c r="C741" s="293" t="n"/>
      <c r="D741" s="293" t="n"/>
      <c r="E741" s="293" t="n"/>
      <c r="F741" s="293" t="n"/>
      <c r="G741" s="294" t="n"/>
      <c r="H741" s="294" t="n"/>
      <c r="I741" s="293" t="n"/>
      <c r="J741" s="293" t="n"/>
      <c r="K741" s="293" t="n"/>
      <c r="L741" s="293" t="n"/>
      <c r="M741" s="294" t="n"/>
      <c r="N741" s="293" t="n"/>
      <c r="O741" s="293" t="n"/>
      <c r="P741" s="293" t="n"/>
      <c r="Q741" s="293" t="n"/>
      <c r="R741" s="293">
        <f>IF($H741="","",IF($H741&lt;TODAY(),"VENCIDO",IF($H741&lt;=TODAY()+15,"PROXIMO","FUTURO")))</f>
        <v/>
      </c>
      <c r="S741" s="295">
        <f>IF($H741="","",$H741-TODAY())</f>
        <v/>
      </c>
      <c r="T741" s="293">
        <f>IF(LISTADO!$A739="","",LISTADO!$A739)</f>
        <v/>
      </c>
      <c r="U741" s="293" t="n"/>
    </row>
    <row r="742">
      <c r="A742" s="291">
        <f>IF($B742="","",SUBTOTAL(103,$B$3:B742))</f>
        <v/>
      </c>
      <c r="B742" s="291" t="n"/>
      <c r="C742" s="291" t="n"/>
      <c r="D742" s="291" t="n"/>
      <c r="E742" s="291" t="n"/>
      <c r="F742" s="291" t="n"/>
      <c r="G742" s="292" t="n"/>
      <c r="H742" s="292" t="n"/>
      <c r="I742" s="291" t="n"/>
      <c r="J742" s="291" t="n"/>
      <c r="K742" s="291" t="n"/>
      <c r="L742" s="291" t="n"/>
      <c r="M742" s="292" t="n"/>
      <c r="N742" s="291" t="n"/>
      <c r="O742" s="291" t="n"/>
      <c r="P742" s="291" t="n"/>
      <c r="Q742" s="291" t="n"/>
      <c r="R742" s="291">
        <f>IF($H742="","",IF($H742&lt;TODAY(),"VENCIDO",IF($H742&lt;=TODAY()+15,"PROXIMO","FUTURO")))</f>
        <v/>
      </c>
      <c r="S742" s="296">
        <f>IF($H742="","",$H742-TODAY())</f>
        <v/>
      </c>
      <c r="T742" s="291">
        <f>IF(LISTADO!$A740="","",LISTADO!$A740)</f>
        <v/>
      </c>
      <c r="U742" s="291" t="n"/>
    </row>
    <row r="743">
      <c r="A743" s="293">
        <f>IF($B743="","",SUBTOTAL(103,$B$3:B743))</f>
        <v/>
      </c>
      <c r="B743" s="293" t="n"/>
      <c r="C743" s="293" t="n"/>
      <c r="D743" s="293" t="n"/>
      <c r="E743" s="293" t="n"/>
      <c r="F743" s="293" t="n"/>
      <c r="G743" s="294" t="n"/>
      <c r="H743" s="294" t="n"/>
      <c r="I743" s="293" t="n"/>
      <c r="J743" s="293" t="n"/>
      <c r="K743" s="293" t="n"/>
      <c r="L743" s="293" t="n"/>
      <c r="M743" s="294" t="n"/>
      <c r="N743" s="293" t="n"/>
      <c r="O743" s="293" t="n"/>
      <c r="P743" s="293" t="n"/>
      <c r="Q743" s="293" t="n"/>
      <c r="R743" s="293">
        <f>IF($H743="","",IF($H743&lt;TODAY(),"VENCIDO",IF($H743&lt;=TODAY()+15,"PROXIMO","FUTURO")))</f>
        <v/>
      </c>
      <c r="S743" s="295">
        <f>IF($H743="","",$H743-TODAY())</f>
        <v/>
      </c>
      <c r="T743" s="293">
        <f>IF(LISTADO!$A741="","",LISTADO!$A741)</f>
        <v/>
      </c>
      <c r="U743" s="293" t="n"/>
    </row>
    <row r="744">
      <c r="A744" s="291">
        <f>IF($B744="","",SUBTOTAL(103,$B$3:B744))</f>
        <v/>
      </c>
      <c r="B744" s="291" t="n"/>
      <c r="C744" s="291" t="n"/>
      <c r="D744" s="291" t="n"/>
      <c r="E744" s="291" t="n"/>
      <c r="F744" s="291" t="n"/>
      <c r="G744" s="292" t="n"/>
      <c r="H744" s="292" t="n"/>
      <c r="I744" s="291" t="n"/>
      <c r="J744" s="291" t="n"/>
      <c r="K744" s="291" t="n"/>
      <c r="L744" s="291" t="n"/>
      <c r="M744" s="292" t="n"/>
      <c r="N744" s="291" t="n"/>
      <c r="O744" s="291" t="n"/>
      <c r="P744" s="291" t="n"/>
      <c r="Q744" s="291" t="n"/>
      <c r="R744" s="291">
        <f>IF($H744="","",IF($H744&lt;TODAY(),"VENCIDO",IF($H744&lt;=TODAY()+15,"PROXIMO","FUTURO")))</f>
        <v/>
      </c>
      <c r="S744" s="296">
        <f>IF($H744="","",$H744-TODAY())</f>
        <v/>
      </c>
      <c r="T744" s="291">
        <f>IF(LISTADO!$A742="","",LISTADO!$A742)</f>
        <v/>
      </c>
      <c r="U744" s="291" t="n"/>
    </row>
    <row r="745">
      <c r="A745" s="293">
        <f>IF($B745="","",SUBTOTAL(103,$B$3:B745))</f>
        <v/>
      </c>
      <c r="B745" s="293" t="n"/>
      <c r="C745" s="293" t="n"/>
      <c r="D745" s="293" t="n"/>
      <c r="E745" s="293" t="n"/>
      <c r="F745" s="293" t="n"/>
      <c r="G745" s="294" t="n"/>
      <c r="H745" s="294" t="n"/>
      <c r="I745" s="293" t="n"/>
      <c r="J745" s="293" t="n"/>
      <c r="K745" s="293" t="n"/>
      <c r="L745" s="293" t="n"/>
      <c r="M745" s="294" t="n"/>
      <c r="N745" s="293" t="n"/>
      <c r="O745" s="293" t="n"/>
      <c r="P745" s="293" t="n"/>
      <c r="Q745" s="293" t="n"/>
      <c r="R745" s="293">
        <f>IF($H745="","",IF($H745&lt;TODAY(),"VENCIDO",IF($H745&lt;=TODAY()+15,"PROXIMO","FUTURO")))</f>
        <v/>
      </c>
      <c r="S745" s="295">
        <f>IF($H745="","",$H745-TODAY())</f>
        <v/>
      </c>
      <c r="T745" s="293">
        <f>IF(LISTADO!$A743="","",LISTADO!$A743)</f>
        <v/>
      </c>
      <c r="U745" s="293" t="n"/>
    </row>
    <row r="746">
      <c r="A746" s="291">
        <f>IF($B746="","",SUBTOTAL(103,$B$3:B746))</f>
        <v/>
      </c>
      <c r="B746" s="291" t="n"/>
      <c r="C746" s="291" t="n"/>
      <c r="D746" s="291" t="n"/>
      <c r="E746" s="291" t="n"/>
      <c r="F746" s="291" t="n"/>
      <c r="G746" s="292" t="n"/>
      <c r="H746" s="292" t="n"/>
      <c r="I746" s="291" t="n"/>
      <c r="J746" s="291" t="n"/>
      <c r="K746" s="291" t="n"/>
      <c r="L746" s="291" t="n"/>
      <c r="M746" s="292" t="n"/>
      <c r="N746" s="291" t="n"/>
      <c r="O746" s="291" t="n"/>
      <c r="P746" s="291" t="n"/>
      <c r="Q746" s="291" t="n"/>
      <c r="R746" s="291">
        <f>IF($H746="","",IF($H746&lt;TODAY(),"VENCIDO",IF($H746&lt;=TODAY()+15,"PROXIMO","FUTURO")))</f>
        <v/>
      </c>
      <c r="S746" s="296">
        <f>IF($H746="","",$H746-TODAY())</f>
        <v/>
      </c>
      <c r="T746" s="291">
        <f>IF(LISTADO!$A744="","",LISTADO!$A744)</f>
        <v/>
      </c>
      <c r="U746" s="291" t="n"/>
    </row>
    <row r="747">
      <c r="A747" s="293">
        <f>IF($B747="","",SUBTOTAL(103,$B$3:B747))</f>
        <v/>
      </c>
      <c r="B747" s="293" t="n"/>
      <c r="C747" s="293" t="n"/>
      <c r="D747" s="293" t="n"/>
      <c r="E747" s="293" t="n"/>
      <c r="F747" s="293" t="n"/>
      <c r="G747" s="294" t="n"/>
      <c r="H747" s="294" t="n"/>
      <c r="I747" s="293" t="n"/>
      <c r="J747" s="293" t="n"/>
      <c r="K747" s="293" t="n"/>
      <c r="L747" s="293" t="n"/>
      <c r="M747" s="294" t="n"/>
      <c r="N747" s="293" t="n"/>
      <c r="O747" s="293" t="n"/>
      <c r="P747" s="293" t="n"/>
      <c r="Q747" s="293" t="n"/>
      <c r="R747" s="293">
        <f>IF($H747="","",IF($H747&lt;TODAY(),"VENCIDO",IF($H747&lt;=TODAY()+15,"PROXIMO","FUTURO")))</f>
        <v/>
      </c>
      <c r="S747" s="295">
        <f>IF($H747="","",$H747-TODAY())</f>
        <v/>
      </c>
      <c r="T747" s="293">
        <f>IF(LISTADO!$A745="","",LISTADO!$A745)</f>
        <v/>
      </c>
      <c r="U747" s="293" t="n"/>
    </row>
    <row r="748">
      <c r="A748" s="291">
        <f>IF($B748="","",SUBTOTAL(103,$B$3:B748))</f>
        <v/>
      </c>
      <c r="B748" s="291" t="n"/>
      <c r="C748" s="291" t="n"/>
      <c r="D748" s="291" t="n"/>
      <c r="E748" s="291" t="n"/>
      <c r="F748" s="291" t="n"/>
      <c r="G748" s="292" t="n"/>
      <c r="H748" s="292" t="n"/>
      <c r="I748" s="291" t="n"/>
      <c r="J748" s="291" t="n"/>
      <c r="K748" s="291" t="n"/>
      <c r="L748" s="291" t="n"/>
      <c r="M748" s="292" t="n"/>
      <c r="N748" s="291" t="n"/>
      <c r="O748" s="291" t="n"/>
      <c r="P748" s="291" t="n"/>
      <c r="Q748" s="291" t="n"/>
      <c r="R748" s="291">
        <f>IF($H748="","",IF($H748&lt;TODAY(),"VENCIDO",IF($H748&lt;=TODAY()+15,"PROXIMO","FUTURO")))</f>
        <v/>
      </c>
      <c r="S748" s="296">
        <f>IF($H748="","",$H748-TODAY())</f>
        <v/>
      </c>
      <c r="T748" s="291">
        <f>IF(LISTADO!$A746="","",LISTADO!$A746)</f>
        <v/>
      </c>
      <c r="U748" s="291" t="n"/>
    </row>
    <row r="749">
      <c r="A749" s="293">
        <f>IF($B749="","",SUBTOTAL(103,$B$3:B749))</f>
        <v/>
      </c>
      <c r="B749" s="293" t="n"/>
      <c r="C749" s="293" t="n"/>
      <c r="D749" s="293" t="n"/>
      <c r="E749" s="293" t="n"/>
      <c r="F749" s="293" t="n"/>
      <c r="G749" s="294" t="n"/>
      <c r="H749" s="294" t="n"/>
      <c r="I749" s="293" t="n"/>
      <c r="J749" s="293" t="n"/>
      <c r="K749" s="293" t="n"/>
      <c r="L749" s="293" t="n"/>
      <c r="M749" s="294" t="n"/>
      <c r="N749" s="293" t="n"/>
      <c r="O749" s="293" t="n"/>
      <c r="P749" s="293" t="n"/>
      <c r="Q749" s="293" t="n"/>
      <c r="R749" s="293">
        <f>IF($H749="","",IF($H749&lt;TODAY(),"VENCIDO",IF($H749&lt;=TODAY()+15,"PROXIMO","FUTURO")))</f>
        <v/>
      </c>
      <c r="S749" s="295">
        <f>IF($H749="","",$H749-TODAY())</f>
        <v/>
      </c>
      <c r="T749" s="293">
        <f>IF(LISTADO!$A747="","",LISTADO!$A747)</f>
        <v/>
      </c>
      <c r="U749" s="293" t="n"/>
    </row>
    <row r="750">
      <c r="A750" s="291">
        <f>IF($B750="","",SUBTOTAL(103,$B$3:B750))</f>
        <v/>
      </c>
      <c r="B750" s="291" t="n"/>
      <c r="C750" s="291" t="n"/>
      <c r="D750" s="291" t="n"/>
      <c r="E750" s="291" t="n"/>
      <c r="F750" s="291" t="n"/>
      <c r="G750" s="292" t="n"/>
      <c r="H750" s="292" t="n"/>
      <c r="I750" s="291" t="n"/>
      <c r="J750" s="291" t="n"/>
      <c r="K750" s="291" t="n"/>
      <c r="L750" s="291" t="n"/>
      <c r="M750" s="292" t="n"/>
      <c r="N750" s="291" t="n"/>
      <c r="O750" s="291" t="n"/>
      <c r="P750" s="291" t="n"/>
      <c r="Q750" s="291" t="n"/>
      <c r="R750" s="291">
        <f>IF($H750="","",IF($H750&lt;TODAY(),"VENCIDO",IF($H750&lt;=TODAY()+15,"PROXIMO","FUTURO")))</f>
        <v/>
      </c>
      <c r="S750" s="296">
        <f>IF($H750="","",$H750-TODAY())</f>
        <v/>
      </c>
      <c r="T750" s="291">
        <f>IF(LISTADO!$A748="","",LISTADO!$A748)</f>
        <v/>
      </c>
      <c r="U750" s="291" t="n"/>
    </row>
    <row r="751">
      <c r="A751" s="293">
        <f>IF($B751="","",SUBTOTAL(103,$B$3:B751))</f>
        <v/>
      </c>
      <c r="B751" s="293" t="n"/>
      <c r="C751" s="293" t="n"/>
      <c r="D751" s="293" t="n"/>
      <c r="E751" s="293" t="n"/>
      <c r="F751" s="293" t="n"/>
      <c r="G751" s="294" t="n"/>
      <c r="H751" s="294" t="n"/>
      <c r="I751" s="293" t="n"/>
      <c r="J751" s="293" t="n"/>
      <c r="K751" s="293" t="n"/>
      <c r="L751" s="293" t="n"/>
      <c r="M751" s="294" t="n"/>
      <c r="N751" s="293" t="n"/>
      <c r="O751" s="293" t="n"/>
      <c r="P751" s="293" t="n"/>
      <c r="Q751" s="293" t="n"/>
      <c r="R751" s="293">
        <f>IF($H751="","",IF($H751&lt;TODAY(),"VENCIDO",IF($H751&lt;=TODAY()+15,"PROXIMO","FUTURO")))</f>
        <v/>
      </c>
      <c r="S751" s="295">
        <f>IF($H751="","",$H751-TODAY())</f>
        <v/>
      </c>
      <c r="T751" s="293">
        <f>IF(LISTADO!$A749="","",LISTADO!$A749)</f>
        <v/>
      </c>
      <c r="U751" s="293" t="n"/>
    </row>
    <row r="752">
      <c r="A752" s="291">
        <f>IF($B752="","",SUBTOTAL(103,$B$3:B752))</f>
        <v/>
      </c>
      <c r="B752" s="291" t="n"/>
      <c r="C752" s="291" t="n"/>
      <c r="D752" s="291" t="n"/>
      <c r="E752" s="291" t="n"/>
      <c r="F752" s="291" t="n"/>
      <c r="G752" s="292" t="n"/>
      <c r="H752" s="292" t="n"/>
      <c r="I752" s="291" t="n"/>
      <c r="J752" s="291" t="n"/>
      <c r="K752" s="291" t="n"/>
      <c r="L752" s="291" t="n"/>
      <c r="M752" s="292" t="n"/>
      <c r="N752" s="291" t="n"/>
      <c r="O752" s="291" t="n"/>
      <c r="P752" s="291" t="n"/>
      <c r="Q752" s="291" t="n"/>
      <c r="R752" s="291">
        <f>IF($H752="","",IF($H752&lt;TODAY(),"VENCIDO",IF($H752&lt;=TODAY()+15,"PROXIMO","FUTURO")))</f>
        <v/>
      </c>
      <c r="S752" s="296">
        <f>IF($H752="","",$H752-TODAY())</f>
        <v/>
      </c>
      <c r="T752" s="291">
        <f>IF(LISTADO!$A750="","",LISTADO!$A750)</f>
        <v/>
      </c>
      <c r="U752" s="291" t="n"/>
    </row>
    <row r="753">
      <c r="A753" s="293">
        <f>IF($B753="","",SUBTOTAL(103,$B$3:B753))</f>
        <v/>
      </c>
      <c r="B753" s="293" t="n"/>
      <c r="C753" s="293" t="n"/>
      <c r="D753" s="293" t="n"/>
      <c r="E753" s="293" t="n"/>
      <c r="F753" s="293" t="n"/>
      <c r="G753" s="294" t="n"/>
      <c r="H753" s="294" t="n"/>
      <c r="I753" s="293" t="n"/>
      <c r="J753" s="293" t="n"/>
      <c r="K753" s="293" t="n"/>
      <c r="L753" s="293" t="n"/>
      <c r="M753" s="294" t="n"/>
      <c r="N753" s="293" t="n"/>
      <c r="O753" s="293" t="n"/>
      <c r="P753" s="293" t="n"/>
      <c r="Q753" s="293" t="n"/>
      <c r="R753" s="293">
        <f>IF($H753="","",IF($H753&lt;TODAY(),"VENCIDO",IF($H753&lt;=TODAY()+15,"PROXIMO","FUTURO")))</f>
        <v/>
      </c>
      <c r="S753" s="295">
        <f>IF($H753="","",$H753-TODAY())</f>
        <v/>
      </c>
      <c r="T753" s="293">
        <f>IF(LISTADO!$A751="","",LISTADO!$A751)</f>
        <v/>
      </c>
      <c r="U753" s="293" t="n"/>
    </row>
    <row r="754">
      <c r="A754" s="291">
        <f>IF($B754="","",SUBTOTAL(103,$B$3:B754))</f>
        <v/>
      </c>
      <c r="B754" s="291" t="n"/>
      <c r="C754" s="291" t="n"/>
      <c r="D754" s="291" t="n"/>
      <c r="E754" s="291" t="n"/>
      <c r="F754" s="291" t="n"/>
      <c r="G754" s="292" t="n"/>
      <c r="H754" s="292" t="n"/>
      <c r="I754" s="291" t="n"/>
      <c r="J754" s="291" t="n"/>
      <c r="K754" s="291" t="n"/>
      <c r="L754" s="291" t="n"/>
      <c r="M754" s="292" t="n"/>
      <c r="N754" s="291" t="n"/>
      <c r="O754" s="291" t="n"/>
      <c r="P754" s="291" t="n"/>
      <c r="Q754" s="291" t="n"/>
      <c r="R754" s="291">
        <f>IF($H754="","",IF($H754&lt;TODAY(),"VENCIDO",IF($H754&lt;=TODAY()+15,"PROXIMO","FUTURO")))</f>
        <v/>
      </c>
      <c r="S754" s="296">
        <f>IF($H754="","",$H754-TODAY())</f>
        <v/>
      </c>
      <c r="T754" s="291">
        <f>IF(LISTADO!$A752="","",LISTADO!$A752)</f>
        <v/>
      </c>
      <c r="U754" s="291" t="n"/>
    </row>
    <row r="755">
      <c r="A755" s="293">
        <f>IF($B755="","",SUBTOTAL(103,$B$3:B755))</f>
        <v/>
      </c>
      <c r="B755" s="293" t="n"/>
      <c r="C755" s="293" t="n"/>
      <c r="D755" s="293" t="n"/>
      <c r="E755" s="293" t="n"/>
      <c r="F755" s="293" t="n"/>
      <c r="G755" s="294" t="n"/>
      <c r="H755" s="294" t="n"/>
      <c r="I755" s="293" t="n"/>
      <c r="J755" s="293" t="n"/>
      <c r="K755" s="293" t="n"/>
      <c r="L755" s="293" t="n"/>
      <c r="M755" s="294" t="n"/>
      <c r="N755" s="293" t="n"/>
      <c r="O755" s="293" t="n"/>
      <c r="P755" s="293" t="n"/>
      <c r="Q755" s="293" t="n"/>
      <c r="R755" s="293">
        <f>IF($H755="","",IF($H755&lt;TODAY(),"VENCIDO",IF($H755&lt;=TODAY()+15,"PROXIMO","FUTURO")))</f>
        <v/>
      </c>
      <c r="S755" s="295">
        <f>IF($H755="","",$H755-TODAY())</f>
        <v/>
      </c>
      <c r="T755" s="293">
        <f>IF(LISTADO!$A753="","",LISTADO!$A753)</f>
        <v/>
      </c>
      <c r="U755" s="293" t="n"/>
    </row>
    <row r="756">
      <c r="A756" s="291">
        <f>IF($B756="","",SUBTOTAL(103,$B$3:B756))</f>
        <v/>
      </c>
      <c r="B756" s="291" t="n"/>
      <c r="C756" s="291" t="n"/>
      <c r="D756" s="291" t="n"/>
      <c r="E756" s="291" t="n"/>
      <c r="F756" s="291" t="n"/>
      <c r="G756" s="292" t="n"/>
      <c r="H756" s="292" t="n"/>
      <c r="I756" s="291" t="n"/>
      <c r="J756" s="291" t="n"/>
      <c r="K756" s="291" t="n"/>
      <c r="L756" s="291" t="n"/>
      <c r="M756" s="292" t="n"/>
      <c r="N756" s="291" t="n"/>
      <c r="O756" s="291" t="n"/>
      <c r="P756" s="291" t="n"/>
      <c r="Q756" s="291" t="n"/>
      <c r="R756" s="291">
        <f>IF($H756="","",IF($H756&lt;TODAY(),"VENCIDO",IF($H756&lt;=TODAY()+15,"PROXIMO","FUTURO")))</f>
        <v/>
      </c>
      <c r="S756" s="296">
        <f>IF($H756="","",$H756-TODAY())</f>
        <v/>
      </c>
      <c r="T756" s="291">
        <f>IF(LISTADO!$A754="","",LISTADO!$A754)</f>
        <v/>
      </c>
      <c r="U756" s="291" t="n"/>
    </row>
    <row r="757">
      <c r="A757" s="293">
        <f>IF($B757="","",SUBTOTAL(103,$B$3:B757))</f>
        <v/>
      </c>
      <c r="B757" s="293" t="n"/>
      <c r="C757" s="293" t="n"/>
      <c r="D757" s="293" t="n"/>
      <c r="E757" s="293" t="n"/>
      <c r="F757" s="293" t="n"/>
      <c r="G757" s="294" t="n"/>
      <c r="H757" s="294" t="n"/>
      <c r="I757" s="293" t="n"/>
      <c r="J757" s="293" t="n"/>
      <c r="K757" s="293" t="n"/>
      <c r="L757" s="293" t="n"/>
      <c r="M757" s="294" t="n"/>
      <c r="N757" s="293" t="n"/>
      <c r="O757" s="293" t="n"/>
      <c r="P757" s="293" t="n"/>
      <c r="Q757" s="293" t="n"/>
      <c r="R757" s="293">
        <f>IF($H757="","",IF($H757&lt;TODAY(),"VENCIDO",IF($H757&lt;=TODAY()+15,"PROXIMO","FUTURO")))</f>
        <v/>
      </c>
      <c r="S757" s="295">
        <f>IF($H757="","",$H757-TODAY())</f>
        <v/>
      </c>
      <c r="T757" s="293">
        <f>IF(LISTADO!$A755="","",LISTADO!$A755)</f>
        <v/>
      </c>
      <c r="U757" s="293" t="n"/>
    </row>
    <row r="758">
      <c r="A758" s="291">
        <f>IF($B758="","",SUBTOTAL(103,$B$3:B758))</f>
        <v/>
      </c>
      <c r="B758" s="291" t="n"/>
      <c r="C758" s="291" t="n"/>
      <c r="D758" s="291" t="n"/>
      <c r="E758" s="291" t="n"/>
      <c r="F758" s="291" t="n"/>
      <c r="G758" s="292" t="n"/>
      <c r="H758" s="292" t="n"/>
      <c r="I758" s="291" t="n"/>
      <c r="J758" s="291" t="n"/>
      <c r="K758" s="291" t="n"/>
      <c r="L758" s="291" t="n"/>
      <c r="M758" s="292" t="n"/>
      <c r="N758" s="291" t="n"/>
      <c r="O758" s="291" t="n"/>
      <c r="P758" s="291" t="n"/>
      <c r="Q758" s="291" t="n"/>
      <c r="R758" s="291">
        <f>IF($H758="","",IF($H758&lt;TODAY(),"VENCIDO",IF($H758&lt;=TODAY()+15,"PROXIMO","FUTURO")))</f>
        <v/>
      </c>
      <c r="S758" s="296">
        <f>IF($H758="","",$H758-TODAY())</f>
        <v/>
      </c>
      <c r="T758" s="291">
        <f>IF(LISTADO!$A756="","",LISTADO!$A756)</f>
        <v/>
      </c>
      <c r="U758" s="291" t="n"/>
    </row>
    <row r="759">
      <c r="A759" s="293">
        <f>IF($B759="","",SUBTOTAL(103,$B$3:B759))</f>
        <v/>
      </c>
      <c r="B759" s="293" t="n"/>
      <c r="C759" s="293" t="n"/>
      <c r="D759" s="293" t="n"/>
      <c r="E759" s="293" t="n"/>
      <c r="F759" s="293" t="n"/>
      <c r="G759" s="294" t="n"/>
      <c r="H759" s="294" t="n"/>
      <c r="I759" s="293" t="n"/>
      <c r="J759" s="293" t="n"/>
      <c r="K759" s="293" t="n"/>
      <c r="L759" s="293" t="n"/>
      <c r="M759" s="294" t="n"/>
      <c r="N759" s="293" t="n"/>
      <c r="O759" s="293" t="n"/>
      <c r="P759" s="293" t="n"/>
      <c r="Q759" s="293" t="n"/>
      <c r="R759" s="293">
        <f>IF($H759="","",IF($H759&lt;TODAY(),"VENCIDO",IF($H759&lt;=TODAY()+15,"PROXIMO","FUTURO")))</f>
        <v/>
      </c>
      <c r="S759" s="295">
        <f>IF($H759="","",$H759-TODAY())</f>
        <v/>
      </c>
      <c r="T759" s="293">
        <f>IF(LISTADO!$A757="","",LISTADO!$A757)</f>
        <v/>
      </c>
      <c r="U759" s="293" t="n"/>
    </row>
    <row r="760">
      <c r="A760" s="291">
        <f>IF($B760="","",SUBTOTAL(103,$B$3:B760))</f>
        <v/>
      </c>
      <c r="B760" s="291" t="n"/>
      <c r="C760" s="291" t="n"/>
      <c r="D760" s="291" t="n"/>
      <c r="E760" s="291" t="n"/>
      <c r="F760" s="291" t="n"/>
      <c r="G760" s="292" t="n"/>
      <c r="H760" s="292" t="n"/>
      <c r="I760" s="291" t="n"/>
      <c r="J760" s="291" t="n"/>
      <c r="K760" s="291" t="n"/>
      <c r="L760" s="291" t="n"/>
      <c r="M760" s="292" t="n"/>
      <c r="N760" s="291" t="n"/>
      <c r="O760" s="291" t="n"/>
      <c r="P760" s="291" t="n"/>
      <c r="Q760" s="291" t="n"/>
      <c r="R760" s="291">
        <f>IF($H760="","",IF($H760&lt;TODAY(),"VENCIDO",IF($H760&lt;=TODAY()+15,"PROXIMO","FUTURO")))</f>
        <v/>
      </c>
      <c r="S760" s="296">
        <f>IF($H760="","",$H760-TODAY())</f>
        <v/>
      </c>
      <c r="T760" s="291">
        <f>IF(LISTADO!$A758="","",LISTADO!$A758)</f>
        <v/>
      </c>
      <c r="U760" s="291" t="n"/>
    </row>
    <row r="761">
      <c r="A761" s="293">
        <f>IF($B761="","",SUBTOTAL(103,$B$3:B761))</f>
        <v/>
      </c>
      <c r="B761" s="293" t="n"/>
      <c r="C761" s="293" t="n"/>
      <c r="D761" s="293" t="n"/>
      <c r="E761" s="293" t="n"/>
      <c r="F761" s="293" t="n"/>
      <c r="G761" s="294" t="n"/>
      <c r="H761" s="294" t="n"/>
      <c r="I761" s="293" t="n"/>
      <c r="J761" s="293" t="n"/>
      <c r="K761" s="293" t="n"/>
      <c r="L761" s="293" t="n"/>
      <c r="M761" s="294" t="n"/>
      <c r="N761" s="293" t="n"/>
      <c r="O761" s="293" t="n"/>
      <c r="P761" s="293" t="n"/>
      <c r="Q761" s="293" t="n"/>
      <c r="R761" s="293">
        <f>IF($H761="","",IF($H761&lt;TODAY(),"VENCIDO",IF($H761&lt;=TODAY()+15,"PROXIMO","FUTURO")))</f>
        <v/>
      </c>
      <c r="S761" s="295">
        <f>IF($H761="","",$H761-TODAY())</f>
        <v/>
      </c>
      <c r="T761" s="293">
        <f>IF(LISTADO!$A759="","",LISTADO!$A759)</f>
        <v/>
      </c>
      <c r="U761" s="293" t="n"/>
    </row>
    <row r="762">
      <c r="A762" s="291">
        <f>IF($B762="","",SUBTOTAL(103,$B$3:B762))</f>
        <v/>
      </c>
      <c r="B762" s="291" t="n"/>
      <c r="C762" s="291" t="n"/>
      <c r="D762" s="291" t="n"/>
      <c r="E762" s="291" t="n"/>
      <c r="F762" s="291" t="n"/>
      <c r="G762" s="292" t="n"/>
      <c r="H762" s="292" t="n"/>
      <c r="I762" s="291" t="n"/>
      <c r="J762" s="291" t="n"/>
      <c r="K762" s="291" t="n"/>
      <c r="L762" s="291" t="n"/>
      <c r="M762" s="292" t="n"/>
      <c r="N762" s="291" t="n"/>
      <c r="O762" s="291" t="n"/>
      <c r="P762" s="291" t="n"/>
      <c r="Q762" s="291" t="n"/>
      <c r="R762" s="291">
        <f>IF($H762="","",IF($H762&lt;TODAY(),"VENCIDO",IF($H762&lt;=TODAY()+15,"PROXIMO","FUTURO")))</f>
        <v/>
      </c>
      <c r="S762" s="296">
        <f>IF($H762="","",$H762-TODAY())</f>
        <v/>
      </c>
      <c r="T762" s="291">
        <f>IF(LISTADO!$A760="","",LISTADO!$A760)</f>
        <v/>
      </c>
      <c r="U762" s="291" t="n"/>
    </row>
    <row r="763">
      <c r="A763" s="293">
        <f>IF($B763="","",SUBTOTAL(103,$B$3:B763))</f>
        <v/>
      </c>
      <c r="B763" s="293" t="n"/>
      <c r="C763" s="293" t="n"/>
      <c r="D763" s="293" t="n"/>
      <c r="E763" s="293" t="n"/>
      <c r="F763" s="293" t="n"/>
      <c r="G763" s="294" t="n"/>
      <c r="H763" s="294" t="n"/>
      <c r="I763" s="293" t="n"/>
      <c r="J763" s="293" t="n"/>
      <c r="K763" s="293" t="n"/>
      <c r="L763" s="293" t="n"/>
      <c r="M763" s="294" t="n"/>
      <c r="N763" s="293" t="n"/>
      <c r="O763" s="293" t="n"/>
      <c r="P763" s="293" t="n"/>
      <c r="Q763" s="293" t="n"/>
      <c r="R763" s="293">
        <f>IF($H763="","",IF($H763&lt;TODAY(),"VENCIDO",IF($H763&lt;=TODAY()+15,"PROXIMO","FUTURO")))</f>
        <v/>
      </c>
      <c r="S763" s="295">
        <f>IF($H763="","",$H763-TODAY())</f>
        <v/>
      </c>
      <c r="T763" s="293">
        <f>IF(LISTADO!$A761="","",LISTADO!$A761)</f>
        <v/>
      </c>
      <c r="U763" s="293" t="n"/>
    </row>
    <row r="764">
      <c r="A764" s="291">
        <f>IF($B764="","",SUBTOTAL(103,$B$3:B764))</f>
        <v/>
      </c>
      <c r="B764" s="291" t="n"/>
      <c r="C764" s="291" t="n"/>
      <c r="D764" s="291" t="n"/>
      <c r="E764" s="291" t="n"/>
      <c r="F764" s="291" t="n"/>
      <c r="G764" s="292" t="n"/>
      <c r="H764" s="292" t="n"/>
      <c r="I764" s="291" t="n"/>
      <c r="J764" s="291" t="n"/>
      <c r="K764" s="291" t="n"/>
      <c r="L764" s="291" t="n"/>
      <c r="M764" s="292" t="n"/>
      <c r="N764" s="291" t="n"/>
      <c r="O764" s="291" t="n"/>
      <c r="P764" s="291" t="n"/>
      <c r="Q764" s="291" t="n"/>
      <c r="R764" s="291">
        <f>IF($H764="","",IF($H764&lt;TODAY(),"VENCIDO",IF($H764&lt;=TODAY()+15,"PROXIMO","FUTURO")))</f>
        <v/>
      </c>
      <c r="S764" s="296">
        <f>IF($H764="","",$H764-TODAY())</f>
        <v/>
      </c>
      <c r="T764" s="291">
        <f>IF(LISTADO!$A762="","",LISTADO!$A762)</f>
        <v/>
      </c>
      <c r="U764" s="291" t="n"/>
    </row>
    <row r="765">
      <c r="A765" s="293">
        <f>IF($B765="","",SUBTOTAL(103,$B$3:B765))</f>
        <v/>
      </c>
      <c r="B765" s="293" t="n"/>
      <c r="C765" s="293" t="n"/>
      <c r="D765" s="293" t="n"/>
      <c r="E765" s="293" t="n"/>
      <c r="F765" s="293" t="n"/>
      <c r="G765" s="294" t="n"/>
      <c r="H765" s="294" t="n"/>
      <c r="I765" s="293" t="n"/>
      <c r="J765" s="293" t="n"/>
      <c r="K765" s="293" t="n"/>
      <c r="L765" s="293" t="n"/>
      <c r="M765" s="294" t="n"/>
      <c r="N765" s="293" t="n"/>
      <c r="O765" s="293" t="n"/>
      <c r="P765" s="293" t="n"/>
      <c r="Q765" s="293" t="n"/>
      <c r="R765" s="293">
        <f>IF($H765="","",IF($H765&lt;TODAY(),"VENCIDO",IF($H765&lt;=TODAY()+15,"PROXIMO","FUTURO")))</f>
        <v/>
      </c>
      <c r="S765" s="295">
        <f>IF($H765="","",$H765-TODAY())</f>
        <v/>
      </c>
      <c r="T765" s="293">
        <f>IF(LISTADO!$A763="","",LISTADO!$A763)</f>
        <v/>
      </c>
      <c r="U765" s="293" t="n"/>
    </row>
    <row r="766">
      <c r="A766" s="291">
        <f>IF($B766="","",SUBTOTAL(103,$B$3:B766))</f>
        <v/>
      </c>
      <c r="B766" s="291" t="n"/>
      <c r="C766" s="291" t="n"/>
      <c r="D766" s="291" t="n"/>
      <c r="E766" s="291" t="n"/>
      <c r="F766" s="291" t="n"/>
      <c r="G766" s="292" t="n"/>
      <c r="H766" s="292" t="n"/>
      <c r="I766" s="291" t="n"/>
      <c r="J766" s="291" t="n"/>
      <c r="K766" s="291" t="n"/>
      <c r="L766" s="291" t="n"/>
      <c r="M766" s="292" t="n"/>
      <c r="N766" s="291" t="n"/>
      <c r="O766" s="291" t="n"/>
      <c r="P766" s="291" t="n"/>
      <c r="Q766" s="291" t="n"/>
      <c r="R766" s="291">
        <f>IF($H766="","",IF($H766&lt;TODAY(),"VENCIDO",IF($H766&lt;=TODAY()+15,"PROXIMO","FUTURO")))</f>
        <v/>
      </c>
      <c r="S766" s="296">
        <f>IF($H766="","",$H766-TODAY())</f>
        <v/>
      </c>
      <c r="T766" s="291">
        <f>IF(LISTADO!$A764="","",LISTADO!$A764)</f>
        <v/>
      </c>
      <c r="U766" s="291" t="n"/>
    </row>
    <row r="767">
      <c r="A767" s="293">
        <f>IF($B767="","",SUBTOTAL(103,$B$3:B767))</f>
        <v/>
      </c>
      <c r="B767" s="293" t="n"/>
      <c r="C767" s="293" t="n"/>
      <c r="D767" s="293" t="n"/>
      <c r="E767" s="293" t="n"/>
      <c r="F767" s="293" t="n"/>
      <c r="G767" s="294" t="n"/>
      <c r="H767" s="294" t="n"/>
      <c r="I767" s="293" t="n"/>
      <c r="J767" s="293" t="n"/>
      <c r="K767" s="293" t="n"/>
      <c r="L767" s="293" t="n"/>
      <c r="M767" s="294" t="n"/>
      <c r="N767" s="293" t="n"/>
      <c r="O767" s="293" t="n"/>
      <c r="P767" s="293" t="n"/>
      <c r="Q767" s="293" t="n"/>
      <c r="R767" s="293">
        <f>IF($H767="","",IF($H767&lt;TODAY(),"VENCIDO",IF($H767&lt;=TODAY()+15,"PROXIMO","FUTURO")))</f>
        <v/>
      </c>
      <c r="S767" s="295">
        <f>IF($H767="","",$H767-TODAY())</f>
        <v/>
      </c>
      <c r="T767" s="293">
        <f>IF(LISTADO!$A765="","",LISTADO!$A765)</f>
        <v/>
      </c>
      <c r="U767" s="293" t="n"/>
    </row>
    <row r="768">
      <c r="A768" s="291">
        <f>IF($B768="","",SUBTOTAL(103,$B$3:B768))</f>
        <v/>
      </c>
      <c r="B768" s="291" t="n"/>
      <c r="C768" s="291" t="n"/>
      <c r="D768" s="291" t="n"/>
      <c r="E768" s="291" t="n"/>
      <c r="F768" s="291" t="n"/>
      <c r="G768" s="292" t="n"/>
      <c r="H768" s="292" t="n"/>
      <c r="I768" s="291" t="n"/>
      <c r="J768" s="291" t="n"/>
      <c r="K768" s="291" t="n"/>
      <c r="L768" s="291" t="n"/>
      <c r="M768" s="292" t="n"/>
      <c r="N768" s="291" t="n"/>
      <c r="O768" s="291" t="n"/>
      <c r="P768" s="291" t="n"/>
      <c r="Q768" s="291" t="n"/>
      <c r="R768" s="291">
        <f>IF($H768="","",IF($H768&lt;TODAY(),"VENCIDO",IF($H768&lt;=TODAY()+15,"PROXIMO","FUTURO")))</f>
        <v/>
      </c>
      <c r="S768" s="296">
        <f>IF($H768="","",$H768-TODAY())</f>
        <v/>
      </c>
      <c r="T768" s="291">
        <f>IF(LISTADO!$A766="","",LISTADO!$A766)</f>
        <v/>
      </c>
      <c r="U768" s="291" t="n"/>
    </row>
    <row r="769">
      <c r="A769" s="293">
        <f>IF($B769="","",SUBTOTAL(103,$B$3:B769))</f>
        <v/>
      </c>
      <c r="B769" s="293" t="n"/>
      <c r="C769" s="293" t="n"/>
      <c r="D769" s="293" t="n"/>
      <c r="E769" s="293" t="n"/>
      <c r="F769" s="293" t="n"/>
      <c r="G769" s="294" t="n"/>
      <c r="H769" s="294" t="n"/>
      <c r="I769" s="293" t="n"/>
      <c r="J769" s="293" t="n"/>
      <c r="K769" s="293" t="n"/>
      <c r="L769" s="293" t="n"/>
      <c r="M769" s="294" t="n"/>
      <c r="N769" s="293" t="n"/>
      <c r="O769" s="293" t="n"/>
      <c r="P769" s="293" t="n"/>
      <c r="Q769" s="293" t="n"/>
      <c r="R769" s="293">
        <f>IF($H769="","",IF($H769&lt;TODAY(),"VENCIDO",IF($H769&lt;=TODAY()+15,"PROXIMO","FUTURO")))</f>
        <v/>
      </c>
      <c r="S769" s="295">
        <f>IF($H769="","",$H769-TODAY())</f>
        <v/>
      </c>
      <c r="T769" s="293">
        <f>IF(LISTADO!$A767="","",LISTADO!$A767)</f>
        <v/>
      </c>
      <c r="U769" s="293" t="n"/>
    </row>
    <row r="770">
      <c r="A770" s="291">
        <f>IF($B770="","",SUBTOTAL(103,$B$3:B770))</f>
        <v/>
      </c>
      <c r="B770" s="291" t="n"/>
      <c r="C770" s="291" t="n"/>
      <c r="D770" s="291" t="n"/>
      <c r="E770" s="291" t="n"/>
      <c r="F770" s="291" t="n"/>
      <c r="G770" s="292" t="n"/>
      <c r="H770" s="292" t="n"/>
      <c r="I770" s="291" t="n"/>
      <c r="J770" s="291" t="n"/>
      <c r="K770" s="291" t="n"/>
      <c r="L770" s="291" t="n"/>
      <c r="M770" s="292" t="n"/>
      <c r="N770" s="291" t="n"/>
      <c r="O770" s="291" t="n"/>
      <c r="P770" s="291" t="n"/>
      <c r="Q770" s="291" t="n"/>
      <c r="R770" s="291">
        <f>IF($H770="","",IF($H770&lt;TODAY(),"VENCIDO",IF($H770&lt;=TODAY()+15,"PROXIMO","FUTURO")))</f>
        <v/>
      </c>
      <c r="S770" s="296">
        <f>IF($H770="","",$H770-TODAY())</f>
        <v/>
      </c>
      <c r="T770" s="291">
        <f>IF(LISTADO!$A768="","",LISTADO!$A768)</f>
        <v/>
      </c>
      <c r="U770" s="291" t="n"/>
    </row>
    <row r="771">
      <c r="A771" s="293">
        <f>IF($B771="","",SUBTOTAL(103,$B$3:B771))</f>
        <v/>
      </c>
      <c r="B771" s="293" t="n"/>
      <c r="C771" s="293" t="n"/>
      <c r="D771" s="293" t="n"/>
      <c r="E771" s="293" t="n"/>
      <c r="F771" s="293" t="n"/>
      <c r="G771" s="294" t="n"/>
      <c r="H771" s="294" t="n"/>
      <c r="I771" s="293" t="n"/>
      <c r="J771" s="293" t="n"/>
      <c r="K771" s="293" t="n"/>
      <c r="L771" s="293" t="n"/>
      <c r="M771" s="294" t="n"/>
      <c r="N771" s="293" t="n"/>
      <c r="O771" s="293" t="n"/>
      <c r="P771" s="293" t="n"/>
      <c r="Q771" s="293" t="n"/>
      <c r="R771" s="293">
        <f>IF($H771="","",IF($H771&lt;TODAY(),"VENCIDO",IF($H771&lt;=TODAY()+15,"PROXIMO","FUTURO")))</f>
        <v/>
      </c>
      <c r="S771" s="295">
        <f>IF($H771="","",$H771-TODAY())</f>
        <v/>
      </c>
      <c r="T771" s="293">
        <f>IF(LISTADO!$A769="","",LISTADO!$A769)</f>
        <v/>
      </c>
      <c r="U771" s="293" t="n"/>
    </row>
    <row r="772">
      <c r="A772" s="291">
        <f>IF($B772="","",SUBTOTAL(103,$B$3:B772))</f>
        <v/>
      </c>
      <c r="B772" s="291" t="n"/>
      <c r="C772" s="291" t="n"/>
      <c r="D772" s="291" t="n"/>
      <c r="E772" s="291" t="n"/>
      <c r="F772" s="291" t="n"/>
      <c r="G772" s="292" t="n"/>
      <c r="H772" s="292" t="n"/>
      <c r="I772" s="291" t="n"/>
      <c r="J772" s="291" t="n"/>
      <c r="K772" s="291" t="n"/>
      <c r="L772" s="291" t="n"/>
      <c r="M772" s="292" t="n"/>
      <c r="N772" s="291" t="n"/>
      <c r="O772" s="291" t="n"/>
      <c r="P772" s="291" t="n"/>
      <c r="Q772" s="291" t="n"/>
      <c r="R772" s="291">
        <f>IF($H772="","",IF($H772&lt;TODAY(),"VENCIDO",IF($H772&lt;=TODAY()+15,"PROXIMO","FUTURO")))</f>
        <v/>
      </c>
      <c r="S772" s="296">
        <f>IF($H772="","",$H772-TODAY())</f>
        <v/>
      </c>
      <c r="T772" s="291">
        <f>IF(LISTADO!$A770="","",LISTADO!$A770)</f>
        <v/>
      </c>
      <c r="U772" s="291" t="n"/>
    </row>
    <row r="773">
      <c r="A773" s="293">
        <f>IF($B773="","",SUBTOTAL(103,$B$3:B773))</f>
        <v/>
      </c>
      <c r="B773" s="293" t="n"/>
      <c r="C773" s="293" t="n"/>
      <c r="D773" s="293" t="n"/>
      <c r="E773" s="293" t="n"/>
      <c r="F773" s="293" t="n"/>
      <c r="G773" s="294" t="n"/>
      <c r="H773" s="294" t="n"/>
      <c r="I773" s="293" t="n"/>
      <c r="J773" s="293" t="n"/>
      <c r="K773" s="293" t="n"/>
      <c r="L773" s="293" t="n"/>
      <c r="M773" s="294" t="n"/>
      <c r="N773" s="293" t="n"/>
      <c r="O773" s="293" t="n"/>
      <c r="P773" s="293" t="n"/>
      <c r="Q773" s="293" t="n"/>
      <c r="R773" s="293">
        <f>IF($H773="","",IF($H773&lt;TODAY(),"VENCIDO",IF($H773&lt;=TODAY()+15,"PROXIMO","FUTURO")))</f>
        <v/>
      </c>
      <c r="S773" s="295">
        <f>IF($H773="","",$H773-TODAY())</f>
        <v/>
      </c>
      <c r="T773" s="293">
        <f>IF(LISTADO!$A771="","",LISTADO!$A771)</f>
        <v/>
      </c>
      <c r="U773" s="293" t="n"/>
    </row>
    <row r="774">
      <c r="A774" s="291">
        <f>IF($B774="","",SUBTOTAL(103,$B$3:B774))</f>
        <v/>
      </c>
      <c r="B774" s="291" t="n"/>
      <c r="C774" s="291" t="n"/>
      <c r="D774" s="291" t="n"/>
      <c r="E774" s="291" t="n"/>
      <c r="F774" s="291" t="n"/>
      <c r="G774" s="292" t="n"/>
      <c r="H774" s="292" t="n"/>
      <c r="I774" s="291" t="n"/>
      <c r="J774" s="291" t="n"/>
      <c r="K774" s="291" t="n"/>
      <c r="L774" s="291" t="n"/>
      <c r="M774" s="292" t="n"/>
      <c r="N774" s="291" t="n"/>
      <c r="O774" s="291" t="n"/>
      <c r="P774" s="291" t="n"/>
      <c r="Q774" s="291" t="n"/>
      <c r="R774" s="291">
        <f>IF($H774="","",IF($H774&lt;TODAY(),"VENCIDO",IF($H774&lt;=TODAY()+15,"PROXIMO","FUTURO")))</f>
        <v/>
      </c>
      <c r="S774" s="296">
        <f>IF($H774="","",$H774-TODAY())</f>
        <v/>
      </c>
      <c r="T774" s="291">
        <f>IF(LISTADO!$A772="","",LISTADO!$A772)</f>
        <v/>
      </c>
      <c r="U774" s="291" t="n"/>
    </row>
    <row r="775">
      <c r="A775" s="293">
        <f>IF($B775="","",SUBTOTAL(103,$B$3:B775))</f>
        <v/>
      </c>
      <c r="B775" s="293" t="n"/>
      <c r="C775" s="293" t="n"/>
      <c r="D775" s="293" t="n"/>
      <c r="E775" s="293" t="n"/>
      <c r="F775" s="293" t="n"/>
      <c r="G775" s="294" t="n"/>
      <c r="H775" s="294" t="n"/>
      <c r="I775" s="293" t="n"/>
      <c r="J775" s="293" t="n"/>
      <c r="K775" s="293" t="n"/>
      <c r="L775" s="293" t="n"/>
      <c r="M775" s="294" t="n"/>
      <c r="N775" s="293" t="n"/>
      <c r="O775" s="293" t="n"/>
      <c r="P775" s="293" t="n"/>
      <c r="Q775" s="293" t="n"/>
      <c r="R775" s="293">
        <f>IF($H775="","",IF($H775&lt;TODAY(),"VENCIDO",IF($H775&lt;=TODAY()+15,"PROXIMO","FUTURO")))</f>
        <v/>
      </c>
      <c r="S775" s="295">
        <f>IF($H775="","",$H775-TODAY())</f>
        <v/>
      </c>
      <c r="T775" s="293">
        <f>IF(LISTADO!$A773="","",LISTADO!$A773)</f>
        <v/>
      </c>
      <c r="U775" s="293" t="n"/>
    </row>
    <row r="776">
      <c r="A776" s="291">
        <f>IF($B776="","",SUBTOTAL(103,$B$3:B776))</f>
        <v/>
      </c>
      <c r="B776" s="291" t="n"/>
      <c r="C776" s="291" t="n"/>
      <c r="D776" s="291" t="n"/>
      <c r="E776" s="291" t="n"/>
      <c r="F776" s="291" t="n"/>
      <c r="G776" s="292" t="n"/>
      <c r="H776" s="292" t="n"/>
      <c r="I776" s="291" t="n"/>
      <c r="J776" s="291" t="n"/>
      <c r="K776" s="291" t="n"/>
      <c r="L776" s="291" t="n"/>
      <c r="M776" s="292" t="n"/>
      <c r="N776" s="291" t="n"/>
      <c r="O776" s="291" t="n"/>
      <c r="P776" s="291" t="n"/>
      <c r="Q776" s="291" t="n"/>
      <c r="R776" s="291">
        <f>IF($H776="","",IF($H776&lt;TODAY(),"VENCIDO",IF($H776&lt;=TODAY()+15,"PROXIMO","FUTURO")))</f>
        <v/>
      </c>
      <c r="S776" s="296">
        <f>IF($H776="","",$H776-TODAY())</f>
        <v/>
      </c>
      <c r="T776" s="291">
        <f>IF(LISTADO!$A774="","",LISTADO!$A774)</f>
        <v/>
      </c>
      <c r="U776" s="291" t="n"/>
    </row>
    <row r="777">
      <c r="A777" s="293">
        <f>IF($B777="","",SUBTOTAL(103,$B$3:B777))</f>
        <v/>
      </c>
      <c r="B777" s="293" t="n"/>
      <c r="C777" s="293" t="n"/>
      <c r="D777" s="293" t="n"/>
      <c r="E777" s="293" t="n"/>
      <c r="F777" s="293" t="n"/>
      <c r="G777" s="294" t="n"/>
      <c r="H777" s="294" t="n"/>
      <c r="I777" s="293" t="n"/>
      <c r="J777" s="293" t="n"/>
      <c r="K777" s="293" t="n"/>
      <c r="L777" s="293" t="n"/>
      <c r="M777" s="294" t="n"/>
      <c r="N777" s="293" t="n"/>
      <c r="O777" s="293" t="n"/>
      <c r="P777" s="293" t="n"/>
      <c r="Q777" s="293" t="n"/>
      <c r="R777" s="293">
        <f>IF($H777="","",IF($H777&lt;TODAY(),"VENCIDO",IF($H777&lt;=TODAY()+15,"PROXIMO","FUTURO")))</f>
        <v/>
      </c>
      <c r="S777" s="295">
        <f>IF($H777="","",$H777-TODAY())</f>
        <v/>
      </c>
      <c r="T777" s="293">
        <f>IF(LISTADO!$A775="","",LISTADO!$A775)</f>
        <v/>
      </c>
      <c r="U777" s="293" t="n"/>
    </row>
    <row r="778">
      <c r="A778" s="291">
        <f>IF($B778="","",SUBTOTAL(103,$B$3:B778))</f>
        <v/>
      </c>
      <c r="B778" s="291" t="n"/>
      <c r="C778" s="291" t="n"/>
      <c r="D778" s="291" t="n"/>
      <c r="E778" s="291" t="n"/>
      <c r="F778" s="291" t="n"/>
      <c r="G778" s="292" t="n"/>
      <c r="H778" s="292" t="n"/>
      <c r="I778" s="291" t="n"/>
      <c r="J778" s="291" t="n"/>
      <c r="K778" s="291" t="n"/>
      <c r="L778" s="291" t="n"/>
      <c r="M778" s="292" t="n"/>
      <c r="N778" s="291" t="n"/>
      <c r="O778" s="291" t="n"/>
      <c r="P778" s="291" t="n"/>
      <c r="Q778" s="291" t="n"/>
      <c r="R778" s="291">
        <f>IF($H778="","",IF($H778&lt;TODAY(),"VENCIDO",IF($H778&lt;=TODAY()+15,"PROXIMO","FUTURO")))</f>
        <v/>
      </c>
      <c r="S778" s="296">
        <f>IF($H778="","",$H778-TODAY())</f>
        <v/>
      </c>
      <c r="T778" s="291">
        <f>IF(LISTADO!$A776="","",LISTADO!$A776)</f>
        <v/>
      </c>
      <c r="U778" s="291" t="n"/>
    </row>
    <row r="779">
      <c r="A779" s="293">
        <f>IF($B779="","",SUBTOTAL(103,$B$3:B779))</f>
        <v/>
      </c>
      <c r="B779" s="293" t="n"/>
      <c r="C779" s="293" t="n"/>
      <c r="D779" s="293" t="n"/>
      <c r="E779" s="293" t="n"/>
      <c r="F779" s="293" t="n"/>
      <c r="G779" s="294" t="n"/>
      <c r="H779" s="294" t="n"/>
      <c r="I779" s="293" t="n"/>
      <c r="J779" s="293" t="n"/>
      <c r="K779" s="293" t="n"/>
      <c r="L779" s="293" t="n"/>
      <c r="M779" s="294" t="n"/>
      <c r="N779" s="293" t="n"/>
      <c r="O779" s="293" t="n"/>
      <c r="P779" s="293" t="n"/>
      <c r="Q779" s="293" t="n"/>
      <c r="R779" s="293">
        <f>IF($H779="","",IF($H779&lt;TODAY(),"VENCIDO",IF($H779&lt;=TODAY()+15,"PROXIMO","FUTURO")))</f>
        <v/>
      </c>
      <c r="S779" s="295">
        <f>IF($H779="","",$H779-TODAY())</f>
        <v/>
      </c>
      <c r="T779" s="293">
        <f>IF(LISTADO!$A777="","",LISTADO!$A777)</f>
        <v/>
      </c>
      <c r="U779" s="293" t="n"/>
    </row>
    <row r="780">
      <c r="A780" s="291">
        <f>IF($B780="","",SUBTOTAL(103,$B$3:B780))</f>
        <v/>
      </c>
      <c r="B780" s="291" t="n"/>
      <c r="C780" s="291" t="n"/>
      <c r="D780" s="291" t="n"/>
      <c r="E780" s="291" t="n"/>
      <c r="F780" s="291" t="n"/>
      <c r="G780" s="292" t="n"/>
      <c r="H780" s="292" t="n"/>
      <c r="I780" s="291" t="n"/>
      <c r="J780" s="291" t="n"/>
      <c r="K780" s="291" t="n"/>
      <c r="L780" s="291" t="n"/>
      <c r="M780" s="292" t="n"/>
      <c r="N780" s="291" t="n"/>
      <c r="O780" s="291" t="n"/>
      <c r="P780" s="291" t="n"/>
      <c r="Q780" s="291" t="n"/>
      <c r="R780" s="291">
        <f>IF($H780="","",IF($H780&lt;TODAY(),"VENCIDO",IF($H780&lt;=TODAY()+15,"PROXIMO","FUTURO")))</f>
        <v/>
      </c>
      <c r="S780" s="296">
        <f>IF($H780="","",$H780-TODAY())</f>
        <v/>
      </c>
      <c r="T780" s="291">
        <f>IF(LISTADO!$A778="","",LISTADO!$A778)</f>
        <v/>
      </c>
      <c r="U780" s="291" t="n"/>
    </row>
    <row r="781">
      <c r="A781" s="293">
        <f>IF($B781="","",SUBTOTAL(103,$B$3:B781))</f>
        <v/>
      </c>
      <c r="B781" s="293" t="n"/>
      <c r="C781" s="293" t="n"/>
      <c r="D781" s="293" t="n"/>
      <c r="E781" s="293" t="n"/>
      <c r="F781" s="293" t="n"/>
      <c r="G781" s="294" t="n"/>
      <c r="H781" s="294" t="n"/>
      <c r="I781" s="293" t="n"/>
      <c r="J781" s="293" t="n"/>
      <c r="K781" s="293" t="n"/>
      <c r="L781" s="293" t="n"/>
      <c r="M781" s="294" t="n"/>
      <c r="N781" s="293" t="n"/>
      <c r="O781" s="293" t="n"/>
      <c r="P781" s="293" t="n"/>
      <c r="Q781" s="293" t="n"/>
      <c r="R781" s="293">
        <f>IF($H781="","",IF($H781&lt;TODAY(),"VENCIDO",IF($H781&lt;=TODAY()+15,"PROXIMO","FUTURO")))</f>
        <v/>
      </c>
      <c r="S781" s="295">
        <f>IF($H781="","",$H781-TODAY())</f>
        <v/>
      </c>
      <c r="T781" s="293">
        <f>IF(LISTADO!$A779="","",LISTADO!$A779)</f>
        <v/>
      </c>
      <c r="U781" s="293" t="n"/>
    </row>
    <row r="782">
      <c r="A782" s="291">
        <f>IF($B782="","",SUBTOTAL(103,$B$3:B782))</f>
        <v/>
      </c>
      <c r="B782" s="291" t="n"/>
      <c r="C782" s="291" t="n"/>
      <c r="D782" s="291" t="n"/>
      <c r="E782" s="291" t="n"/>
      <c r="F782" s="291" t="n"/>
      <c r="G782" s="292" t="n"/>
      <c r="H782" s="292" t="n"/>
      <c r="I782" s="291" t="n"/>
      <c r="J782" s="291" t="n"/>
      <c r="K782" s="291" t="n"/>
      <c r="L782" s="291" t="n"/>
      <c r="M782" s="292" t="n"/>
      <c r="N782" s="291" t="n"/>
      <c r="O782" s="291" t="n"/>
      <c r="P782" s="291" t="n"/>
      <c r="Q782" s="291" t="n"/>
      <c r="R782" s="291">
        <f>IF($H782="","",IF($H782&lt;TODAY(),"VENCIDO",IF($H782&lt;=TODAY()+15,"PROXIMO","FUTURO")))</f>
        <v/>
      </c>
      <c r="S782" s="296">
        <f>IF($H782="","",$H782-TODAY())</f>
        <v/>
      </c>
      <c r="T782" s="291">
        <f>IF(LISTADO!$A780="","",LISTADO!$A780)</f>
        <v/>
      </c>
      <c r="U782" s="291" t="n"/>
    </row>
    <row r="783">
      <c r="A783" s="293">
        <f>IF($B783="","",SUBTOTAL(103,$B$3:B783))</f>
        <v/>
      </c>
      <c r="B783" s="293" t="n"/>
      <c r="C783" s="293" t="n"/>
      <c r="D783" s="293" t="n"/>
      <c r="E783" s="293" t="n"/>
      <c r="F783" s="293" t="n"/>
      <c r="G783" s="294" t="n"/>
      <c r="H783" s="294" t="n"/>
      <c r="I783" s="293" t="n"/>
      <c r="J783" s="293" t="n"/>
      <c r="K783" s="293" t="n"/>
      <c r="L783" s="293" t="n"/>
      <c r="M783" s="294" t="n"/>
      <c r="N783" s="293" t="n"/>
      <c r="O783" s="293" t="n"/>
      <c r="P783" s="293" t="n"/>
      <c r="Q783" s="293" t="n"/>
      <c r="R783" s="293">
        <f>IF($H783="","",IF($H783&lt;TODAY(),"VENCIDO",IF($H783&lt;=TODAY()+15,"PROXIMO","FUTURO")))</f>
        <v/>
      </c>
      <c r="S783" s="295">
        <f>IF($H783="","",$H783-TODAY())</f>
        <v/>
      </c>
      <c r="T783" s="293">
        <f>IF(LISTADO!$A781="","",LISTADO!$A781)</f>
        <v/>
      </c>
      <c r="U783" s="293" t="n"/>
    </row>
    <row r="784">
      <c r="A784" s="291">
        <f>IF($B784="","",SUBTOTAL(103,$B$3:B784))</f>
        <v/>
      </c>
      <c r="B784" s="291" t="n"/>
      <c r="C784" s="291" t="n"/>
      <c r="D784" s="291" t="n"/>
      <c r="E784" s="291" t="n"/>
      <c r="F784" s="291" t="n"/>
      <c r="G784" s="292" t="n"/>
      <c r="H784" s="292" t="n"/>
      <c r="I784" s="291" t="n"/>
      <c r="J784" s="291" t="n"/>
      <c r="K784" s="291" t="n"/>
      <c r="L784" s="291" t="n"/>
      <c r="M784" s="292" t="n"/>
      <c r="N784" s="291" t="n"/>
      <c r="O784" s="291" t="n"/>
      <c r="P784" s="291" t="n"/>
      <c r="Q784" s="291" t="n"/>
      <c r="R784" s="291">
        <f>IF($H784="","",IF($H784&lt;TODAY(),"VENCIDO",IF($H784&lt;=TODAY()+15,"PROXIMO","FUTURO")))</f>
        <v/>
      </c>
      <c r="S784" s="296">
        <f>IF($H784="","",$H784-TODAY())</f>
        <v/>
      </c>
      <c r="T784" s="291">
        <f>IF(LISTADO!$A782="","",LISTADO!$A782)</f>
        <v/>
      </c>
      <c r="U784" s="291" t="n"/>
    </row>
    <row r="785">
      <c r="A785" s="293">
        <f>IF($B785="","",SUBTOTAL(103,$B$3:B785))</f>
        <v/>
      </c>
      <c r="B785" s="293" t="n"/>
      <c r="C785" s="293" t="n"/>
      <c r="D785" s="293" t="n"/>
      <c r="E785" s="293" t="n"/>
      <c r="F785" s="293" t="n"/>
      <c r="G785" s="294" t="n"/>
      <c r="H785" s="294" t="n"/>
      <c r="I785" s="293" t="n"/>
      <c r="J785" s="293" t="n"/>
      <c r="K785" s="293" t="n"/>
      <c r="L785" s="293" t="n"/>
      <c r="M785" s="294" t="n"/>
      <c r="N785" s="293" t="n"/>
      <c r="O785" s="293" t="n"/>
      <c r="P785" s="293" t="n"/>
      <c r="Q785" s="293" t="n"/>
      <c r="R785" s="293">
        <f>IF($H785="","",IF($H785&lt;TODAY(),"VENCIDO",IF($H785&lt;=TODAY()+15,"PROXIMO","FUTURO")))</f>
        <v/>
      </c>
      <c r="S785" s="295">
        <f>IF($H785="","",$H785-TODAY())</f>
        <v/>
      </c>
      <c r="T785" s="293">
        <f>IF(LISTADO!$A783="","",LISTADO!$A783)</f>
        <v/>
      </c>
      <c r="U785" s="293" t="n"/>
    </row>
    <row r="786">
      <c r="A786" s="291">
        <f>IF($B786="","",SUBTOTAL(103,$B$3:B786))</f>
        <v/>
      </c>
      <c r="B786" s="291" t="n"/>
      <c r="C786" s="291" t="n"/>
      <c r="D786" s="291" t="n"/>
      <c r="E786" s="291" t="n"/>
      <c r="F786" s="291" t="n"/>
      <c r="G786" s="292" t="n"/>
      <c r="H786" s="292" t="n"/>
      <c r="I786" s="291" t="n"/>
      <c r="J786" s="291" t="n"/>
      <c r="K786" s="291" t="n"/>
      <c r="L786" s="291" t="n"/>
      <c r="M786" s="292" t="n"/>
      <c r="N786" s="291" t="n"/>
      <c r="O786" s="291" t="n"/>
      <c r="P786" s="291" t="n"/>
      <c r="Q786" s="291" t="n"/>
      <c r="R786" s="291">
        <f>IF($H786="","",IF($H786&lt;TODAY(),"VENCIDO",IF($H786&lt;=TODAY()+15,"PROXIMO","FUTURO")))</f>
        <v/>
      </c>
      <c r="S786" s="296">
        <f>IF($H786="","",$H786-TODAY())</f>
        <v/>
      </c>
      <c r="T786" s="291">
        <f>IF(LISTADO!$A784="","",LISTADO!$A784)</f>
        <v/>
      </c>
      <c r="U786" s="291" t="n"/>
    </row>
    <row r="787">
      <c r="A787" s="293">
        <f>IF($B787="","",SUBTOTAL(103,$B$3:B787))</f>
        <v/>
      </c>
      <c r="B787" s="293" t="n"/>
      <c r="C787" s="293" t="n"/>
      <c r="D787" s="293" t="n"/>
      <c r="E787" s="293" t="n"/>
      <c r="F787" s="293" t="n"/>
      <c r="G787" s="294" t="n"/>
      <c r="H787" s="294" t="n"/>
      <c r="I787" s="293" t="n"/>
      <c r="J787" s="293" t="n"/>
      <c r="K787" s="293" t="n"/>
      <c r="L787" s="293" t="n"/>
      <c r="M787" s="294" t="n"/>
      <c r="N787" s="293" t="n"/>
      <c r="O787" s="293" t="n"/>
      <c r="P787" s="293" t="n"/>
      <c r="Q787" s="293" t="n"/>
      <c r="R787" s="293">
        <f>IF($H787="","",IF($H787&lt;TODAY(),"VENCIDO",IF($H787&lt;=TODAY()+15,"PROXIMO","FUTURO")))</f>
        <v/>
      </c>
      <c r="S787" s="295">
        <f>IF($H787="","",$H787-TODAY())</f>
        <v/>
      </c>
      <c r="T787" s="293">
        <f>IF(LISTADO!$A785="","",LISTADO!$A785)</f>
        <v/>
      </c>
      <c r="U787" s="293" t="n"/>
    </row>
    <row r="788">
      <c r="A788" s="291">
        <f>IF($B788="","",SUBTOTAL(103,$B$3:B788))</f>
        <v/>
      </c>
      <c r="B788" s="291" t="n"/>
      <c r="C788" s="291" t="n"/>
      <c r="D788" s="291" t="n"/>
      <c r="E788" s="291" t="n"/>
      <c r="F788" s="291" t="n"/>
      <c r="G788" s="292" t="n"/>
      <c r="H788" s="292" t="n"/>
      <c r="I788" s="291" t="n"/>
      <c r="J788" s="291" t="n"/>
      <c r="K788" s="291" t="n"/>
      <c r="L788" s="291" t="n"/>
      <c r="M788" s="292" t="n"/>
      <c r="N788" s="291" t="n"/>
      <c r="O788" s="291" t="n"/>
      <c r="P788" s="291" t="n"/>
      <c r="Q788" s="291" t="n"/>
      <c r="R788" s="291">
        <f>IF($H788="","",IF($H788&lt;TODAY(),"VENCIDO",IF($H788&lt;=TODAY()+15,"PROXIMO","FUTURO")))</f>
        <v/>
      </c>
      <c r="S788" s="296">
        <f>IF($H788="","",$H788-TODAY())</f>
        <v/>
      </c>
      <c r="T788" s="291">
        <f>IF(LISTADO!$A786="","",LISTADO!$A786)</f>
        <v/>
      </c>
      <c r="U788" s="291" t="n"/>
    </row>
    <row r="789">
      <c r="A789" s="293">
        <f>IF($B789="","",SUBTOTAL(103,$B$3:B789))</f>
        <v/>
      </c>
      <c r="B789" s="293" t="n"/>
      <c r="C789" s="293" t="n"/>
      <c r="D789" s="293" t="n"/>
      <c r="E789" s="293" t="n"/>
      <c r="F789" s="293" t="n"/>
      <c r="G789" s="294" t="n"/>
      <c r="H789" s="294" t="n"/>
      <c r="I789" s="293" t="n"/>
      <c r="J789" s="293" t="n"/>
      <c r="K789" s="293" t="n"/>
      <c r="L789" s="293" t="n"/>
      <c r="M789" s="294" t="n"/>
      <c r="N789" s="293" t="n"/>
      <c r="O789" s="293" t="n"/>
      <c r="P789" s="293" t="n"/>
      <c r="Q789" s="293" t="n"/>
      <c r="R789" s="293">
        <f>IF($H789="","",IF($H789&lt;TODAY(),"VENCIDO",IF($H789&lt;=TODAY()+15,"PROXIMO","FUTURO")))</f>
        <v/>
      </c>
      <c r="S789" s="295">
        <f>IF($H789="","",$H789-TODAY())</f>
        <v/>
      </c>
      <c r="T789" s="293">
        <f>IF(LISTADO!$A787="","",LISTADO!$A787)</f>
        <v/>
      </c>
      <c r="U789" s="293" t="n"/>
    </row>
    <row r="790">
      <c r="A790" s="291">
        <f>IF($B790="","",SUBTOTAL(103,$B$3:B790))</f>
        <v/>
      </c>
      <c r="B790" s="291" t="n"/>
      <c r="C790" s="291" t="n"/>
      <c r="D790" s="291" t="n"/>
      <c r="E790" s="291" t="n"/>
      <c r="F790" s="291" t="n"/>
      <c r="G790" s="292" t="n"/>
      <c r="H790" s="292" t="n"/>
      <c r="I790" s="291" t="n"/>
      <c r="J790" s="291" t="n"/>
      <c r="K790" s="291" t="n"/>
      <c r="L790" s="291" t="n"/>
      <c r="M790" s="292" t="n"/>
      <c r="N790" s="291" t="n"/>
      <c r="O790" s="291" t="n"/>
      <c r="P790" s="291" t="n"/>
      <c r="Q790" s="291" t="n"/>
      <c r="R790" s="291">
        <f>IF($H790="","",IF($H790&lt;TODAY(),"VENCIDO",IF($H790&lt;=TODAY()+15,"PROXIMO","FUTURO")))</f>
        <v/>
      </c>
      <c r="S790" s="296">
        <f>IF($H790="","",$H790-TODAY())</f>
        <v/>
      </c>
      <c r="T790" s="291">
        <f>IF(LISTADO!$A788="","",LISTADO!$A788)</f>
        <v/>
      </c>
      <c r="U790" s="291" t="n"/>
    </row>
    <row r="791">
      <c r="A791" s="293">
        <f>IF($B791="","",SUBTOTAL(103,$B$3:B791))</f>
        <v/>
      </c>
      <c r="B791" s="293" t="n"/>
      <c r="C791" s="293" t="n"/>
      <c r="D791" s="293" t="n"/>
      <c r="E791" s="293" t="n"/>
      <c r="F791" s="293" t="n"/>
      <c r="G791" s="294" t="n"/>
      <c r="H791" s="294" t="n"/>
      <c r="I791" s="293" t="n"/>
      <c r="J791" s="293" t="n"/>
      <c r="K791" s="293" t="n"/>
      <c r="L791" s="293" t="n"/>
      <c r="M791" s="294" t="n"/>
      <c r="N791" s="293" t="n"/>
      <c r="O791" s="293" t="n"/>
      <c r="P791" s="293" t="n"/>
      <c r="Q791" s="293" t="n"/>
      <c r="R791" s="293">
        <f>IF($H791="","",IF($H791&lt;TODAY(),"VENCIDO",IF($H791&lt;=TODAY()+15,"PROXIMO","FUTURO")))</f>
        <v/>
      </c>
      <c r="S791" s="295">
        <f>IF($H791="","",$H791-TODAY())</f>
        <v/>
      </c>
      <c r="T791" s="293">
        <f>IF(LISTADO!$A789="","",LISTADO!$A789)</f>
        <v/>
      </c>
      <c r="U791" s="293" t="n"/>
    </row>
    <row r="792">
      <c r="A792" s="291">
        <f>IF($B792="","",SUBTOTAL(103,$B$3:B792))</f>
        <v/>
      </c>
      <c r="B792" s="291" t="n"/>
      <c r="C792" s="291" t="n"/>
      <c r="D792" s="291" t="n"/>
      <c r="E792" s="291" t="n"/>
      <c r="F792" s="291" t="n"/>
      <c r="G792" s="292" t="n"/>
      <c r="H792" s="292" t="n"/>
      <c r="I792" s="291" t="n"/>
      <c r="J792" s="291" t="n"/>
      <c r="K792" s="291" t="n"/>
      <c r="L792" s="291" t="n"/>
      <c r="M792" s="292" t="n"/>
      <c r="N792" s="291" t="n"/>
      <c r="O792" s="291" t="n"/>
      <c r="P792" s="291" t="n"/>
      <c r="Q792" s="291" t="n"/>
      <c r="R792" s="291">
        <f>IF($H792="","",IF($H792&lt;TODAY(),"VENCIDO",IF($H792&lt;=TODAY()+15,"PROXIMO","FUTURO")))</f>
        <v/>
      </c>
      <c r="S792" s="296">
        <f>IF($H792="","",$H792-TODAY())</f>
        <v/>
      </c>
      <c r="T792" s="291">
        <f>IF(LISTADO!$A790="","",LISTADO!$A790)</f>
        <v/>
      </c>
      <c r="U792" s="291" t="n"/>
    </row>
    <row r="793">
      <c r="A793" s="293">
        <f>IF($B793="","",SUBTOTAL(103,$B$3:B793))</f>
        <v/>
      </c>
      <c r="B793" s="293" t="n"/>
      <c r="C793" s="293" t="n"/>
      <c r="D793" s="293" t="n"/>
      <c r="E793" s="293" t="n"/>
      <c r="F793" s="293" t="n"/>
      <c r="G793" s="294" t="n"/>
      <c r="H793" s="294" t="n"/>
      <c r="I793" s="293" t="n"/>
      <c r="J793" s="293" t="n"/>
      <c r="K793" s="293" t="n"/>
      <c r="L793" s="293" t="n"/>
      <c r="M793" s="294" t="n"/>
      <c r="N793" s="293" t="n"/>
      <c r="O793" s="293" t="n"/>
      <c r="P793" s="293" t="n"/>
      <c r="Q793" s="293" t="n"/>
      <c r="R793" s="293">
        <f>IF($H793="","",IF($H793&lt;TODAY(),"VENCIDO",IF($H793&lt;=TODAY()+15,"PROXIMO","FUTURO")))</f>
        <v/>
      </c>
      <c r="S793" s="295">
        <f>IF($H793="","",$H793-TODAY())</f>
        <v/>
      </c>
      <c r="T793" s="293">
        <f>IF(LISTADO!$A791="","",LISTADO!$A791)</f>
        <v/>
      </c>
      <c r="U793" s="293" t="n"/>
    </row>
    <row r="794">
      <c r="A794" s="291">
        <f>IF($B794="","",SUBTOTAL(103,$B$3:B794))</f>
        <v/>
      </c>
      <c r="B794" s="291" t="n"/>
      <c r="C794" s="291" t="n"/>
      <c r="D794" s="291" t="n"/>
      <c r="E794" s="291" t="n"/>
      <c r="F794" s="291" t="n"/>
      <c r="G794" s="292" t="n"/>
      <c r="H794" s="292" t="n"/>
      <c r="I794" s="291" t="n"/>
      <c r="J794" s="291" t="n"/>
      <c r="K794" s="291" t="n"/>
      <c r="L794" s="291" t="n"/>
      <c r="M794" s="292" t="n"/>
      <c r="N794" s="291" t="n"/>
      <c r="O794" s="291" t="n"/>
      <c r="P794" s="291" t="n"/>
      <c r="Q794" s="291" t="n"/>
      <c r="R794" s="291">
        <f>IF($H794="","",IF($H794&lt;TODAY(),"VENCIDO",IF($H794&lt;=TODAY()+15,"PROXIMO","FUTURO")))</f>
        <v/>
      </c>
      <c r="S794" s="296">
        <f>IF($H794="","",$H794-TODAY())</f>
        <v/>
      </c>
      <c r="T794" s="291">
        <f>IF(LISTADO!$A792="","",LISTADO!$A792)</f>
        <v/>
      </c>
      <c r="U794" s="291" t="n"/>
    </row>
    <row r="795">
      <c r="A795" s="293">
        <f>IF($B795="","",SUBTOTAL(103,$B$3:B795))</f>
        <v/>
      </c>
      <c r="B795" s="293" t="n"/>
      <c r="C795" s="293" t="n"/>
      <c r="D795" s="293" t="n"/>
      <c r="E795" s="293" t="n"/>
      <c r="F795" s="293" t="n"/>
      <c r="G795" s="294" t="n"/>
      <c r="H795" s="294" t="n"/>
      <c r="I795" s="293" t="n"/>
      <c r="J795" s="293" t="n"/>
      <c r="K795" s="293" t="n"/>
      <c r="L795" s="293" t="n"/>
      <c r="M795" s="294" t="n"/>
      <c r="N795" s="293" t="n"/>
      <c r="O795" s="293" t="n"/>
      <c r="P795" s="293" t="n"/>
      <c r="Q795" s="293" t="n"/>
      <c r="R795" s="293">
        <f>IF($H795="","",IF($H795&lt;TODAY(),"VENCIDO",IF($H795&lt;=TODAY()+15,"PROXIMO","FUTURO")))</f>
        <v/>
      </c>
      <c r="S795" s="295">
        <f>IF($H795="","",$H795-TODAY())</f>
        <v/>
      </c>
      <c r="T795" s="293">
        <f>IF(LISTADO!$A793="","",LISTADO!$A793)</f>
        <v/>
      </c>
      <c r="U795" s="293" t="n"/>
    </row>
    <row r="796">
      <c r="A796" s="291">
        <f>IF($B796="","",SUBTOTAL(103,$B$3:B796))</f>
        <v/>
      </c>
      <c r="B796" s="291" t="n"/>
      <c r="C796" s="291" t="n"/>
      <c r="D796" s="291" t="n"/>
      <c r="E796" s="291" t="n"/>
      <c r="F796" s="291" t="n"/>
      <c r="G796" s="292" t="n"/>
      <c r="H796" s="292" t="n"/>
      <c r="I796" s="291" t="n"/>
      <c r="J796" s="291" t="n"/>
      <c r="K796" s="291" t="n"/>
      <c r="L796" s="291" t="n"/>
      <c r="M796" s="292" t="n"/>
      <c r="N796" s="291" t="n"/>
      <c r="O796" s="291" t="n"/>
      <c r="P796" s="291" t="n"/>
      <c r="Q796" s="291" t="n"/>
      <c r="R796" s="291">
        <f>IF($H796="","",IF($H796&lt;TODAY(),"VENCIDO",IF($H796&lt;=TODAY()+15,"PROXIMO","FUTURO")))</f>
        <v/>
      </c>
      <c r="S796" s="296">
        <f>IF($H796="","",$H796-TODAY())</f>
        <v/>
      </c>
      <c r="T796" s="291">
        <f>IF(LISTADO!$A794="","",LISTADO!$A794)</f>
        <v/>
      </c>
      <c r="U796" s="291" t="n"/>
    </row>
    <row r="797">
      <c r="A797" s="293">
        <f>IF($B797="","",SUBTOTAL(103,$B$3:B797))</f>
        <v/>
      </c>
      <c r="B797" s="293" t="n"/>
      <c r="C797" s="293" t="n"/>
      <c r="D797" s="293" t="n"/>
      <c r="E797" s="293" t="n"/>
      <c r="F797" s="293" t="n"/>
      <c r="G797" s="294" t="n"/>
      <c r="H797" s="294" t="n"/>
      <c r="I797" s="293" t="n"/>
      <c r="J797" s="293" t="n"/>
      <c r="K797" s="293" t="n"/>
      <c r="L797" s="293" t="n"/>
      <c r="M797" s="294" t="n"/>
      <c r="N797" s="293" t="n"/>
      <c r="O797" s="293" t="n"/>
      <c r="P797" s="293" t="n"/>
      <c r="Q797" s="293" t="n"/>
      <c r="R797" s="293">
        <f>IF($H797="","",IF($H797&lt;TODAY(),"VENCIDO",IF($H797&lt;=TODAY()+15,"PROXIMO","FUTURO")))</f>
        <v/>
      </c>
      <c r="S797" s="295">
        <f>IF($H797="","",$H797-TODAY())</f>
        <v/>
      </c>
      <c r="T797" s="293">
        <f>IF(LISTADO!$A795="","",LISTADO!$A795)</f>
        <v/>
      </c>
      <c r="U797" s="293" t="n"/>
    </row>
    <row r="798">
      <c r="A798" s="291">
        <f>IF($B798="","",SUBTOTAL(103,$B$3:B798))</f>
        <v/>
      </c>
      <c r="B798" s="291" t="n"/>
      <c r="C798" s="291" t="n"/>
      <c r="D798" s="291" t="n"/>
      <c r="E798" s="291" t="n"/>
      <c r="F798" s="291" t="n"/>
      <c r="G798" s="292" t="n"/>
      <c r="H798" s="292" t="n"/>
      <c r="I798" s="291" t="n"/>
      <c r="J798" s="291" t="n"/>
      <c r="K798" s="291" t="n"/>
      <c r="L798" s="291" t="n"/>
      <c r="M798" s="292" t="n"/>
      <c r="N798" s="291" t="n"/>
      <c r="O798" s="291" t="n"/>
      <c r="P798" s="291" t="n"/>
      <c r="Q798" s="291" t="n"/>
      <c r="R798" s="291">
        <f>IF($H798="","",IF($H798&lt;TODAY(),"VENCIDO",IF($H798&lt;=TODAY()+15,"PROXIMO","FUTURO")))</f>
        <v/>
      </c>
      <c r="S798" s="296">
        <f>IF($H798="","",$H798-TODAY())</f>
        <v/>
      </c>
      <c r="T798" s="291">
        <f>IF(LISTADO!$A796="","",LISTADO!$A796)</f>
        <v/>
      </c>
      <c r="U798" s="291" t="n"/>
    </row>
    <row r="799">
      <c r="A799" s="293">
        <f>IF($B799="","",SUBTOTAL(103,$B$3:B799))</f>
        <v/>
      </c>
      <c r="B799" s="293" t="n"/>
      <c r="C799" s="293" t="n"/>
      <c r="D799" s="293" t="n"/>
      <c r="E799" s="293" t="n"/>
      <c r="F799" s="293" t="n"/>
      <c r="G799" s="294" t="n"/>
      <c r="H799" s="294" t="n"/>
      <c r="I799" s="293" t="n"/>
      <c r="J799" s="293" t="n"/>
      <c r="K799" s="293" t="n"/>
      <c r="L799" s="293" t="n"/>
      <c r="M799" s="294" t="n"/>
      <c r="N799" s="293" t="n"/>
      <c r="O799" s="293" t="n"/>
      <c r="P799" s="293" t="n"/>
      <c r="Q799" s="293" t="n"/>
      <c r="R799" s="293">
        <f>IF($H799="","",IF($H799&lt;TODAY(),"VENCIDO",IF($H799&lt;=TODAY()+15,"PROXIMO","FUTURO")))</f>
        <v/>
      </c>
      <c r="S799" s="295">
        <f>IF($H799="","",$H799-TODAY())</f>
        <v/>
      </c>
      <c r="T799" s="293">
        <f>IF(LISTADO!$A797="","",LISTADO!$A797)</f>
        <v/>
      </c>
      <c r="U799" s="293" t="n"/>
    </row>
    <row r="800">
      <c r="A800" s="291">
        <f>IF($B800="","",SUBTOTAL(103,$B$3:B800))</f>
        <v/>
      </c>
      <c r="B800" s="291" t="n"/>
      <c r="C800" s="291" t="n"/>
      <c r="D800" s="291" t="n"/>
      <c r="E800" s="291" t="n"/>
      <c r="F800" s="291" t="n"/>
      <c r="G800" s="292" t="n"/>
      <c r="H800" s="292" t="n"/>
      <c r="I800" s="291" t="n"/>
      <c r="J800" s="291" t="n"/>
      <c r="K800" s="291" t="n"/>
      <c r="L800" s="291" t="n"/>
      <c r="M800" s="292" t="n"/>
      <c r="N800" s="291" t="n"/>
      <c r="O800" s="291" t="n"/>
      <c r="P800" s="291" t="n"/>
      <c r="Q800" s="291" t="n"/>
      <c r="R800" s="291">
        <f>IF($H800="","",IF($H800&lt;TODAY(),"VENCIDO",IF($H800&lt;=TODAY()+15,"PROXIMO","FUTURO")))</f>
        <v/>
      </c>
      <c r="S800" s="296">
        <f>IF($H800="","",$H800-TODAY())</f>
        <v/>
      </c>
      <c r="T800" s="291">
        <f>IF(LISTADO!$A798="","",LISTADO!$A798)</f>
        <v/>
      </c>
      <c r="U800" s="291" t="n"/>
    </row>
    <row r="801">
      <c r="A801" s="293">
        <f>IF($B801="","",SUBTOTAL(103,$B$3:B801))</f>
        <v/>
      </c>
      <c r="B801" s="293" t="n"/>
      <c r="C801" s="293" t="n"/>
      <c r="D801" s="293" t="n"/>
      <c r="E801" s="293" t="n"/>
      <c r="F801" s="293" t="n"/>
      <c r="G801" s="294" t="n"/>
      <c r="H801" s="294" t="n"/>
      <c r="I801" s="293" t="n"/>
      <c r="J801" s="293" t="n"/>
      <c r="K801" s="293" t="n"/>
      <c r="L801" s="293" t="n"/>
      <c r="M801" s="294" t="n"/>
      <c r="N801" s="293" t="n"/>
      <c r="O801" s="293" t="n"/>
      <c r="P801" s="293" t="n"/>
      <c r="Q801" s="293" t="n"/>
      <c r="R801" s="293">
        <f>IF($H801="","",IF($H801&lt;TODAY(),"VENCIDO",IF($H801&lt;=TODAY()+15,"PROXIMO","FUTURO")))</f>
        <v/>
      </c>
      <c r="S801" s="295">
        <f>IF($H801="","",$H801-TODAY())</f>
        <v/>
      </c>
      <c r="T801" s="293">
        <f>IF(LISTADO!$A799="","",LISTADO!$A799)</f>
        <v/>
      </c>
      <c r="U801" s="293" t="n"/>
    </row>
    <row r="802">
      <c r="A802" s="291">
        <f>IF($B802="","",SUBTOTAL(103,$B$3:B802))</f>
        <v/>
      </c>
      <c r="B802" s="291" t="n"/>
      <c r="C802" s="291" t="n"/>
      <c r="D802" s="291" t="n"/>
      <c r="E802" s="291" t="n"/>
      <c r="F802" s="291" t="n"/>
      <c r="G802" s="292" t="n"/>
      <c r="H802" s="292" t="n"/>
      <c r="I802" s="291" t="n"/>
      <c r="J802" s="291" t="n"/>
      <c r="K802" s="291" t="n"/>
      <c r="L802" s="291" t="n"/>
      <c r="M802" s="292" t="n"/>
      <c r="N802" s="291" t="n"/>
      <c r="O802" s="291" t="n"/>
      <c r="P802" s="291" t="n"/>
      <c r="Q802" s="291" t="n"/>
      <c r="R802" s="291">
        <f>IF($H802="","",IF($H802&lt;TODAY(),"VENCIDO",IF($H802&lt;=TODAY()+15,"PROXIMO","FUTURO")))</f>
        <v/>
      </c>
      <c r="S802" s="296">
        <f>IF($H802="","",$H802-TODAY())</f>
        <v/>
      </c>
      <c r="T802" s="291">
        <f>IF(LISTADO!$A800="","",LISTADO!$A800)</f>
        <v/>
      </c>
      <c r="U802" s="291" t="n"/>
    </row>
    <row r="803">
      <c r="A803" s="293">
        <f>IF($B803="","",SUBTOTAL(103,$B$3:B803))</f>
        <v/>
      </c>
      <c r="B803" s="293" t="n"/>
      <c r="C803" s="293" t="n"/>
      <c r="D803" s="293" t="n"/>
      <c r="E803" s="293" t="n"/>
      <c r="F803" s="293" t="n"/>
      <c r="G803" s="294" t="n"/>
      <c r="H803" s="294" t="n"/>
      <c r="I803" s="293" t="n"/>
      <c r="J803" s="293" t="n"/>
      <c r="K803" s="293" t="n"/>
      <c r="L803" s="293" t="n"/>
      <c r="M803" s="294" t="n"/>
      <c r="N803" s="293" t="n"/>
      <c r="O803" s="293" t="n"/>
      <c r="P803" s="293" t="n"/>
      <c r="Q803" s="293" t="n"/>
      <c r="R803" s="293">
        <f>IF($H803="","",IF($H803&lt;TODAY(),"VENCIDO",IF($H803&lt;=TODAY()+15,"PROXIMO","FUTURO")))</f>
        <v/>
      </c>
      <c r="S803" s="295">
        <f>IF($H803="","",$H803-TODAY())</f>
        <v/>
      </c>
      <c r="T803" s="293">
        <f>IF(LISTADO!$A801="","",LISTADO!$A801)</f>
        <v/>
      </c>
      <c r="U803" s="293" t="n"/>
    </row>
    <row r="804">
      <c r="A804" s="291">
        <f>IF($B804="","",SUBTOTAL(103,$B$3:B804))</f>
        <v/>
      </c>
      <c r="B804" s="291" t="n"/>
      <c r="C804" s="291" t="n"/>
      <c r="D804" s="291" t="n"/>
      <c r="E804" s="291" t="n"/>
      <c r="F804" s="291" t="n"/>
      <c r="G804" s="292" t="n"/>
      <c r="H804" s="292" t="n"/>
      <c r="I804" s="291" t="n"/>
      <c r="J804" s="291" t="n"/>
      <c r="K804" s="291" t="n"/>
      <c r="L804" s="291" t="n"/>
      <c r="M804" s="292" t="n"/>
      <c r="N804" s="291" t="n"/>
      <c r="O804" s="291" t="n"/>
      <c r="P804" s="291" t="n"/>
      <c r="Q804" s="291" t="n"/>
      <c r="R804" s="291">
        <f>IF($H804="","",IF($H804&lt;TODAY(),"VENCIDO",IF($H804&lt;=TODAY()+15,"PROXIMO","FUTURO")))</f>
        <v/>
      </c>
      <c r="S804" s="296">
        <f>IF($H804="","",$H804-TODAY())</f>
        <v/>
      </c>
      <c r="T804" s="291">
        <f>IF(LISTADO!$A802="","",LISTADO!$A802)</f>
        <v/>
      </c>
      <c r="U804" s="291" t="n"/>
    </row>
    <row r="805">
      <c r="A805" s="293">
        <f>IF($B805="","",SUBTOTAL(103,$B$3:B805))</f>
        <v/>
      </c>
      <c r="B805" s="293" t="n"/>
      <c r="C805" s="293" t="n"/>
      <c r="D805" s="293" t="n"/>
      <c r="E805" s="293" t="n"/>
      <c r="F805" s="293" t="n"/>
      <c r="G805" s="294" t="n"/>
      <c r="H805" s="294" t="n"/>
      <c r="I805" s="293" t="n"/>
      <c r="J805" s="293" t="n"/>
      <c r="K805" s="293" t="n"/>
      <c r="L805" s="293" t="n"/>
      <c r="M805" s="294" t="n"/>
      <c r="N805" s="293" t="n"/>
      <c r="O805" s="293" t="n"/>
      <c r="P805" s="293" t="n"/>
      <c r="Q805" s="293" t="n"/>
      <c r="R805" s="293">
        <f>IF($H805="","",IF($H805&lt;TODAY(),"VENCIDO",IF($H805&lt;=TODAY()+15,"PROXIMO","FUTURO")))</f>
        <v/>
      </c>
      <c r="S805" s="295">
        <f>IF($H805="","",$H805-TODAY())</f>
        <v/>
      </c>
      <c r="T805" s="293">
        <f>IF(LISTADO!$A803="","",LISTADO!$A803)</f>
        <v/>
      </c>
      <c r="U805" s="293" t="n"/>
    </row>
    <row r="806">
      <c r="A806" s="291">
        <f>IF($B806="","",SUBTOTAL(103,$B$3:B806))</f>
        <v/>
      </c>
      <c r="B806" s="291" t="n"/>
      <c r="C806" s="291" t="n"/>
      <c r="D806" s="291" t="n"/>
      <c r="E806" s="291" t="n"/>
      <c r="F806" s="291" t="n"/>
      <c r="G806" s="292" t="n"/>
      <c r="H806" s="292" t="n"/>
      <c r="I806" s="291" t="n"/>
      <c r="J806" s="291" t="n"/>
      <c r="K806" s="291" t="n"/>
      <c r="L806" s="291" t="n"/>
      <c r="M806" s="292" t="n"/>
      <c r="N806" s="291" t="n"/>
      <c r="O806" s="291" t="n"/>
      <c r="P806" s="291" t="n"/>
      <c r="Q806" s="291" t="n"/>
      <c r="R806" s="291">
        <f>IF($H806="","",IF($H806&lt;TODAY(),"VENCIDO",IF($H806&lt;=TODAY()+15,"PROXIMO","FUTURO")))</f>
        <v/>
      </c>
      <c r="S806" s="296">
        <f>IF($H806="","",$H806-TODAY())</f>
        <v/>
      </c>
      <c r="T806" s="291">
        <f>IF(LISTADO!$A804="","",LISTADO!$A804)</f>
        <v/>
      </c>
      <c r="U806" s="291" t="n"/>
    </row>
    <row r="807">
      <c r="A807" s="293">
        <f>IF($B807="","",SUBTOTAL(103,$B$3:B807))</f>
        <v/>
      </c>
      <c r="B807" s="293" t="n"/>
      <c r="C807" s="293" t="n"/>
      <c r="D807" s="293" t="n"/>
      <c r="E807" s="293" t="n"/>
      <c r="F807" s="293" t="n"/>
      <c r="G807" s="294" t="n"/>
      <c r="H807" s="294" t="n"/>
      <c r="I807" s="293" t="n"/>
      <c r="J807" s="293" t="n"/>
      <c r="K807" s="293" t="n"/>
      <c r="L807" s="293" t="n"/>
      <c r="M807" s="294" t="n"/>
      <c r="N807" s="293" t="n"/>
      <c r="O807" s="293" t="n"/>
      <c r="P807" s="293" t="n"/>
      <c r="Q807" s="293" t="n"/>
      <c r="R807" s="293">
        <f>IF($H807="","",IF($H807&lt;TODAY(),"VENCIDO",IF($H807&lt;=TODAY()+15,"PROXIMO","FUTURO")))</f>
        <v/>
      </c>
      <c r="S807" s="295">
        <f>IF($H807="","",$H807-TODAY())</f>
        <v/>
      </c>
      <c r="T807" s="293">
        <f>IF(LISTADO!$A805="","",LISTADO!$A805)</f>
        <v/>
      </c>
      <c r="U807" s="293" t="n"/>
    </row>
    <row r="808">
      <c r="A808" s="291">
        <f>IF($B808="","",SUBTOTAL(103,$B$3:B808))</f>
        <v/>
      </c>
      <c r="B808" s="291" t="n"/>
      <c r="C808" s="291" t="n"/>
      <c r="D808" s="291" t="n"/>
      <c r="E808" s="291" t="n"/>
      <c r="F808" s="291" t="n"/>
      <c r="G808" s="292" t="n"/>
      <c r="H808" s="292" t="n"/>
      <c r="I808" s="291" t="n"/>
      <c r="J808" s="291" t="n"/>
      <c r="K808" s="291" t="n"/>
      <c r="L808" s="291" t="n"/>
      <c r="M808" s="292" t="n"/>
      <c r="N808" s="291" t="n"/>
      <c r="O808" s="291" t="n"/>
      <c r="P808" s="291" t="n"/>
      <c r="Q808" s="291" t="n"/>
      <c r="R808" s="291">
        <f>IF($H808="","",IF($H808&lt;TODAY(),"VENCIDO",IF($H808&lt;=TODAY()+15,"PROXIMO","FUTURO")))</f>
        <v/>
      </c>
      <c r="S808" s="296">
        <f>IF($H808="","",$H808-TODAY())</f>
        <v/>
      </c>
      <c r="T808" s="291">
        <f>IF(LISTADO!$A806="","",LISTADO!$A806)</f>
        <v/>
      </c>
      <c r="U808" s="291" t="n"/>
    </row>
    <row r="809">
      <c r="A809" s="293">
        <f>IF($B809="","",SUBTOTAL(103,$B$3:B809))</f>
        <v/>
      </c>
      <c r="B809" s="293" t="n"/>
      <c r="C809" s="293" t="n"/>
      <c r="D809" s="293" t="n"/>
      <c r="E809" s="293" t="n"/>
      <c r="F809" s="293" t="n"/>
      <c r="G809" s="294" t="n"/>
      <c r="H809" s="294" t="n"/>
      <c r="I809" s="293" t="n"/>
      <c r="J809" s="293" t="n"/>
      <c r="K809" s="293" t="n"/>
      <c r="L809" s="293" t="n"/>
      <c r="M809" s="294" t="n"/>
      <c r="N809" s="293" t="n"/>
      <c r="O809" s="293" t="n"/>
      <c r="P809" s="293" t="n"/>
      <c r="Q809" s="293" t="n"/>
      <c r="R809" s="293">
        <f>IF($H809="","",IF($H809&lt;TODAY(),"VENCIDO",IF($H809&lt;=TODAY()+15,"PROXIMO","FUTURO")))</f>
        <v/>
      </c>
      <c r="S809" s="295">
        <f>IF($H809="","",$H809-TODAY())</f>
        <v/>
      </c>
      <c r="T809" s="293">
        <f>IF(LISTADO!$A807="","",LISTADO!$A807)</f>
        <v/>
      </c>
      <c r="U809" s="293" t="n"/>
    </row>
    <row r="810">
      <c r="A810" s="291">
        <f>IF($B810="","",SUBTOTAL(103,$B$3:B810))</f>
        <v/>
      </c>
      <c r="B810" s="291" t="n"/>
      <c r="C810" s="291" t="n"/>
      <c r="D810" s="291" t="n"/>
      <c r="E810" s="291" t="n"/>
      <c r="F810" s="291" t="n"/>
      <c r="G810" s="292" t="n"/>
      <c r="H810" s="292" t="n"/>
      <c r="I810" s="291" t="n"/>
      <c r="J810" s="291" t="n"/>
      <c r="K810" s="291" t="n"/>
      <c r="L810" s="291" t="n"/>
      <c r="M810" s="292" t="n"/>
      <c r="N810" s="291" t="n"/>
      <c r="O810" s="291" t="n"/>
      <c r="P810" s="291" t="n"/>
      <c r="Q810" s="291" t="n"/>
      <c r="R810" s="291">
        <f>IF($H810="","",IF($H810&lt;TODAY(),"VENCIDO",IF($H810&lt;=TODAY()+15,"PROXIMO","FUTURO")))</f>
        <v/>
      </c>
      <c r="S810" s="296">
        <f>IF($H810="","",$H810-TODAY())</f>
        <v/>
      </c>
      <c r="T810" s="291">
        <f>IF(LISTADO!$A808="","",LISTADO!$A808)</f>
        <v/>
      </c>
      <c r="U810" s="291" t="n"/>
    </row>
    <row r="811">
      <c r="A811" s="293">
        <f>IF($B811="","",SUBTOTAL(103,$B$3:B811))</f>
        <v/>
      </c>
      <c r="B811" s="293" t="n"/>
      <c r="C811" s="293" t="n"/>
      <c r="D811" s="293" t="n"/>
      <c r="E811" s="293" t="n"/>
      <c r="F811" s="293" t="n"/>
      <c r="G811" s="294" t="n"/>
      <c r="H811" s="294" t="n"/>
      <c r="I811" s="293" t="n"/>
      <c r="J811" s="293" t="n"/>
      <c r="K811" s="293" t="n"/>
      <c r="L811" s="293" t="n"/>
      <c r="M811" s="294" t="n"/>
      <c r="N811" s="293" t="n"/>
      <c r="O811" s="293" t="n"/>
      <c r="P811" s="293" t="n"/>
      <c r="Q811" s="293" t="n"/>
      <c r="R811" s="293">
        <f>IF($H811="","",IF($H811&lt;TODAY(),"VENCIDO",IF($H811&lt;=TODAY()+15,"PROXIMO","FUTURO")))</f>
        <v/>
      </c>
      <c r="S811" s="295">
        <f>IF($H811="","",$H811-TODAY())</f>
        <v/>
      </c>
      <c r="T811" s="293">
        <f>IF(LISTADO!$A809="","",LISTADO!$A809)</f>
        <v/>
      </c>
      <c r="U811" s="293" t="n"/>
    </row>
    <row r="812">
      <c r="A812" s="291">
        <f>IF($B812="","",SUBTOTAL(103,$B$3:B812))</f>
        <v/>
      </c>
      <c r="B812" s="291" t="n"/>
      <c r="C812" s="291" t="n"/>
      <c r="D812" s="291" t="n"/>
      <c r="E812" s="291" t="n"/>
      <c r="F812" s="291" t="n"/>
      <c r="G812" s="292" t="n"/>
      <c r="H812" s="292" t="n"/>
      <c r="I812" s="291" t="n"/>
      <c r="J812" s="291" t="n"/>
      <c r="K812" s="291" t="n"/>
      <c r="L812" s="291" t="n"/>
      <c r="M812" s="292" t="n"/>
      <c r="N812" s="291" t="n"/>
      <c r="O812" s="291" t="n"/>
      <c r="P812" s="291" t="n"/>
      <c r="Q812" s="291" t="n"/>
      <c r="R812" s="291">
        <f>IF($H812="","",IF($H812&lt;TODAY(),"VENCIDO",IF($H812&lt;=TODAY()+15,"PROXIMO","FUTURO")))</f>
        <v/>
      </c>
      <c r="S812" s="296">
        <f>IF($H812="","",$H812-TODAY())</f>
        <v/>
      </c>
      <c r="T812" s="291">
        <f>IF(LISTADO!$A810="","",LISTADO!$A810)</f>
        <v/>
      </c>
      <c r="U812" s="291" t="n"/>
    </row>
    <row r="813">
      <c r="A813" s="293">
        <f>IF($B813="","",SUBTOTAL(103,$B$3:B813))</f>
        <v/>
      </c>
      <c r="B813" s="293" t="n"/>
      <c r="C813" s="293" t="n"/>
      <c r="D813" s="293" t="n"/>
      <c r="E813" s="293" t="n"/>
      <c r="F813" s="293" t="n"/>
      <c r="G813" s="294" t="n"/>
      <c r="H813" s="294" t="n"/>
      <c r="I813" s="293" t="n"/>
      <c r="J813" s="293" t="n"/>
      <c r="K813" s="293" t="n"/>
      <c r="L813" s="293" t="n"/>
      <c r="M813" s="294" t="n"/>
      <c r="N813" s="293" t="n"/>
      <c r="O813" s="293" t="n"/>
      <c r="P813" s="293" t="n"/>
      <c r="Q813" s="293" t="n"/>
      <c r="R813" s="293">
        <f>IF($H813="","",IF($H813&lt;TODAY(),"VENCIDO",IF($H813&lt;=TODAY()+15,"PROXIMO","FUTURO")))</f>
        <v/>
      </c>
      <c r="S813" s="295">
        <f>IF($H813="","",$H813-TODAY())</f>
        <v/>
      </c>
      <c r="T813" s="293">
        <f>IF(LISTADO!$A811="","",LISTADO!$A811)</f>
        <v/>
      </c>
      <c r="U813" s="293" t="n"/>
    </row>
    <row r="814">
      <c r="A814" s="291">
        <f>IF($B814="","",SUBTOTAL(103,$B$3:B814))</f>
        <v/>
      </c>
      <c r="B814" s="291" t="n"/>
      <c r="C814" s="291" t="n"/>
      <c r="D814" s="291" t="n"/>
      <c r="E814" s="291" t="n"/>
      <c r="F814" s="291" t="n"/>
      <c r="G814" s="292" t="n"/>
      <c r="H814" s="292" t="n"/>
      <c r="I814" s="291" t="n"/>
      <c r="J814" s="291" t="n"/>
      <c r="K814" s="291" t="n"/>
      <c r="L814" s="291" t="n"/>
      <c r="M814" s="292" t="n"/>
      <c r="N814" s="291" t="n"/>
      <c r="O814" s="291" t="n"/>
      <c r="P814" s="291" t="n"/>
      <c r="Q814" s="291" t="n"/>
      <c r="R814" s="291">
        <f>IF($H814="","",IF($H814&lt;TODAY(),"VENCIDO",IF($H814&lt;=TODAY()+15,"PROXIMO","FUTURO")))</f>
        <v/>
      </c>
      <c r="S814" s="296">
        <f>IF($H814="","",$H814-TODAY())</f>
        <v/>
      </c>
      <c r="T814" s="291">
        <f>IF(LISTADO!$A812="","",LISTADO!$A812)</f>
        <v/>
      </c>
      <c r="U814" s="291" t="n"/>
    </row>
    <row r="815">
      <c r="A815" s="293">
        <f>IF($B815="","",SUBTOTAL(103,$B$3:B815))</f>
        <v/>
      </c>
      <c r="B815" s="293" t="n"/>
      <c r="C815" s="293" t="n"/>
      <c r="D815" s="293" t="n"/>
      <c r="E815" s="293" t="n"/>
      <c r="F815" s="293" t="n"/>
      <c r="G815" s="294" t="n"/>
      <c r="H815" s="294" t="n"/>
      <c r="I815" s="293" t="n"/>
      <c r="J815" s="293" t="n"/>
      <c r="K815" s="293" t="n"/>
      <c r="L815" s="293" t="n"/>
      <c r="M815" s="294" t="n"/>
      <c r="N815" s="293" t="n"/>
      <c r="O815" s="293" t="n"/>
      <c r="P815" s="293" t="n"/>
      <c r="Q815" s="293" t="n"/>
      <c r="R815" s="293">
        <f>IF($H815="","",IF($H815&lt;TODAY(),"VENCIDO",IF($H815&lt;=TODAY()+15,"PROXIMO","FUTURO")))</f>
        <v/>
      </c>
      <c r="S815" s="295">
        <f>IF($H815="","",$H815-TODAY())</f>
        <v/>
      </c>
      <c r="T815" s="293">
        <f>IF(LISTADO!$A813="","",LISTADO!$A813)</f>
        <v/>
      </c>
      <c r="U815" s="293" t="n"/>
    </row>
    <row r="816">
      <c r="A816" s="291">
        <f>IF($B816="","",SUBTOTAL(103,$B$3:B816))</f>
        <v/>
      </c>
      <c r="B816" s="291" t="n"/>
      <c r="C816" s="291" t="n"/>
      <c r="D816" s="291" t="n"/>
      <c r="E816" s="291" t="n"/>
      <c r="F816" s="291" t="n"/>
      <c r="G816" s="292" t="n"/>
      <c r="H816" s="292" t="n"/>
      <c r="I816" s="291" t="n"/>
      <c r="J816" s="291" t="n"/>
      <c r="K816" s="291" t="n"/>
      <c r="L816" s="291" t="n"/>
      <c r="M816" s="292" t="n"/>
      <c r="N816" s="291" t="n"/>
      <c r="O816" s="291" t="n"/>
      <c r="P816" s="291" t="n"/>
      <c r="Q816" s="291" t="n"/>
      <c r="R816" s="291">
        <f>IF($H816="","",IF($H816&lt;TODAY(),"VENCIDO",IF($H816&lt;=TODAY()+15,"PROXIMO","FUTURO")))</f>
        <v/>
      </c>
      <c r="S816" s="296">
        <f>IF($H816="","",$H816-TODAY())</f>
        <v/>
      </c>
      <c r="T816" s="291">
        <f>IF(LISTADO!$A814="","",LISTADO!$A814)</f>
        <v/>
      </c>
      <c r="U816" s="291" t="n"/>
    </row>
    <row r="817">
      <c r="A817" s="293">
        <f>IF($B817="","",SUBTOTAL(103,$B$3:B817))</f>
        <v/>
      </c>
      <c r="B817" s="293" t="n"/>
      <c r="C817" s="293" t="n"/>
      <c r="D817" s="293" t="n"/>
      <c r="E817" s="293" t="n"/>
      <c r="F817" s="293" t="n"/>
      <c r="G817" s="294" t="n"/>
      <c r="H817" s="294" t="n"/>
      <c r="I817" s="293" t="n"/>
      <c r="J817" s="293" t="n"/>
      <c r="K817" s="293" t="n"/>
      <c r="L817" s="293" t="n"/>
      <c r="M817" s="294" t="n"/>
      <c r="N817" s="293" t="n"/>
      <c r="O817" s="293" t="n"/>
      <c r="P817" s="293" t="n"/>
      <c r="Q817" s="293" t="n"/>
      <c r="R817" s="293">
        <f>IF($H817="","",IF($H817&lt;TODAY(),"VENCIDO",IF($H817&lt;=TODAY()+15,"PROXIMO","FUTURO")))</f>
        <v/>
      </c>
      <c r="S817" s="295">
        <f>IF($H817="","",$H817-TODAY())</f>
        <v/>
      </c>
      <c r="T817" s="293">
        <f>IF(LISTADO!$A815="","",LISTADO!$A815)</f>
        <v/>
      </c>
      <c r="U817" s="293" t="n"/>
    </row>
    <row r="818">
      <c r="A818" s="291">
        <f>IF($B818="","",SUBTOTAL(103,$B$3:B818))</f>
        <v/>
      </c>
      <c r="B818" s="291" t="n"/>
      <c r="C818" s="291" t="n"/>
      <c r="D818" s="291" t="n"/>
      <c r="E818" s="291" t="n"/>
      <c r="F818" s="291" t="n"/>
      <c r="G818" s="292" t="n"/>
      <c r="H818" s="292" t="n"/>
      <c r="I818" s="291" t="n"/>
      <c r="J818" s="291" t="n"/>
      <c r="K818" s="291" t="n"/>
      <c r="L818" s="291" t="n"/>
      <c r="M818" s="292" t="n"/>
      <c r="N818" s="291" t="n"/>
      <c r="O818" s="291" t="n"/>
      <c r="P818" s="291" t="n"/>
      <c r="Q818" s="291" t="n"/>
      <c r="R818" s="291">
        <f>IF($H818="","",IF($H818&lt;TODAY(),"VENCIDO",IF($H818&lt;=TODAY()+15,"PROXIMO","FUTURO")))</f>
        <v/>
      </c>
      <c r="S818" s="296">
        <f>IF($H818="","",$H818-TODAY())</f>
        <v/>
      </c>
      <c r="T818" s="291">
        <f>IF(LISTADO!$A816="","",LISTADO!$A816)</f>
        <v/>
      </c>
      <c r="U818" s="291" t="n"/>
    </row>
    <row r="819">
      <c r="A819" s="293">
        <f>IF($B819="","",SUBTOTAL(103,$B$3:B819))</f>
        <v/>
      </c>
      <c r="B819" s="293" t="n"/>
      <c r="C819" s="293" t="n"/>
      <c r="D819" s="293" t="n"/>
      <c r="E819" s="293" t="n"/>
      <c r="F819" s="293" t="n"/>
      <c r="G819" s="294" t="n"/>
      <c r="H819" s="294" t="n"/>
      <c r="I819" s="293" t="n"/>
      <c r="J819" s="293" t="n"/>
      <c r="K819" s="293" t="n"/>
      <c r="L819" s="293" t="n"/>
      <c r="M819" s="294" t="n"/>
      <c r="N819" s="293" t="n"/>
      <c r="O819" s="293" t="n"/>
      <c r="P819" s="293" t="n"/>
      <c r="Q819" s="293" t="n"/>
      <c r="R819" s="293">
        <f>IF($H819="","",IF($H819&lt;TODAY(),"VENCIDO",IF($H819&lt;=TODAY()+15,"PROXIMO","FUTURO")))</f>
        <v/>
      </c>
      <c r="S819" s="295">
        <f>IF($H819="","",$H819-TODAY())</f>
        <v/>
      </c>
      <c r="T819" s="293">
        <f>IF(LISTADO!$A817="","",LISTADO!$A817)</f>
        <v/>
      </c>
      <c r="U819" s="293" t="n"/>
    </row>
    <row r="820">
      <c r="A820" s="291">
        <f>IF($B820="","",SUBTOTAL(103,$B$3:B820))</f>
        <v/>
      </c>
      <c r="B820" s="291" t="n"/>
      <c r="C820" s="291" t="n"/>
      <c r="D820" s="291" t="n"/>
      <c r="E820" s="291" t="n"/>
      <c r="F820" s="291" t="n"/>
      <c r="G820" s="292" t="n"/>
      <c r="H820" s="292" t="n"/>
      <c r="I820" s="291" t="n"/>
      <c r="J820" s="291" t="n"/>
      <c r="K820" s="291" t="n"/>
      <c r="L820" s="291" t="n"/>
      <c r="M820" s="292" t="n"/>
      <c r="N820" s="291" t="n"/>
      <c r="O820" s="291" t="n"/>
      <c r="P820" s="291" t="n"/>
      <c r="Q820" s="291" t="n"/>
      <c r="R820" s="291">
        <f>IF($H820="","",IF($H820&lt;TODAY(),"VENCIDO",IF($H820&lt;=TODAY()+15,"PROXIMO","FUTURO")))</f>
        <v/>
      </c>
      <c r="S820" s="296">
        <f>IF($H820="","",$H820-TODAY())</f>
        <v/>
      </c>
      <c r="T820" s="291">
        <f>IF(LISTADO!$A818="","",LISTADO!$A818)</f>
        <v/>
      </c>
      <c r="U820" s="291" t="n"/>
    </row>
    <row r="821">
      <c r="A821" s="293">
        <f>IF($B821="","",SUBTOTAL(103,$B$3:B821))</f>
        <v/>
      </c>
      <c r="B821" s="293" t="n"/>
      <c r="C821" s="293" t="n"/>
      <c r="D821" s="293" t="n"/>
      <c r="E821" s="293" t="n"/>
      <c r="F821" s="293" t="n"/>
      <c r="G821" s="294" t="n"/>
      <c r="H821" s="294" t="n"/>
      <c r="I821" s="293" t="n"/>
      <c r="J821" s="293" t="n"/>
      <c r="K821" s="293" t="n"/>
      <c r="L821" s="293" t="n"/>
      <c r="M821" s="294" t="n"/>
      <c r="N821" s="293" t="n"/>
      <c r="O821" s="293" t="n"/>
      <c r="P821" s="293" t="n"/>
      <c r="Q821" s="293" t="n"/>
      <c r="R821" s="293">
        <f>IF($H821="","",IF($H821&lt;TODAY(),"VENCIDO",IF($H821&lt;=TODAY()+15,"PROXIMO","FUTURO")))</f>
        <v/>
      </c>
      <c r="S821" s="295">
        <f>IF($H821="","",$H821-TODAY())</f>
        <v/>
      </c>
      <c r="T821" s="293">
        <f>IF(LISTADO!$A819="","",LISTADO!$A819)</f>
        <v/>
      </c>
      <c r="U821" s="293" t="n"/>
    </row>
    <row r="822">
      <c r="A822" s="291">
        <f>IF($B822="","",SUBTOTAL(103,$B$3:B822))</f>
        <v/>
      </c>
      <c r="B822" s="291" t="n"/>
      <c r="C822" s="291" t="n"/>
      <c r="D822" s="291" t="n"/>
      <c r="E822" s="291" t="n"/>
      <c r="F822" s="291" t="n"/>
      <c r="G822" s="292" t="n"/>
      <c r="H822" s="292" t="n"/>
      <c r="I822" s="291" t="n"/>
      <c r="J822" s="291" t="n"/>
      <c r="K822" s="291" t="n"/>
      <c r="L822" s="291" t="n"/>
      <c r="M822" s="292" t="n"/>
      <c r="N822" s="291" t="n"/>
      <c r="O822" s="291" t="n"/>
      <c r="P822" s="291" t="n"/>
      <c r="Q822" s="291" t="n"/>
      <c r="R822" s="291">
        <f>IF($H822="","",IF($H822&lt;TODAY(),"VENCIDO",IF($H822&lt;=TODAY()+15,"PROXIMO","FUTURO")))</f>
        <v/>
      </c>
      <c r="S822" s="296">
        <f>IF($H822="","",$H822-TODAY())</f>
        <v/>
      </c>
      <c r="T822" s="291">
        <f>IF(LISTADO!$A820="","",LISTADO!$A820)</f>
        <v/>
      </c>
      <c r="U822" s="291" t="n"/>
    </row>
    <row r="823">
      <c r="A823" s="293">
        <f>IF($B823="","",SUBTOTAL(103,$B$3:B823))</f>
        <v/>
      </c>
      <c r="B823" s="293" t="n"/>
      <c r="C823" s="293" t="n"/>
      <c r="D823" s="293" t="n"/>
      <c r="E823" s="293" t="n"/>
      <c r="F823" s="293" t="n"/>
      <c r="G823" s="294" t="n"/>
      <c r="H823" s="294" t="n"/>
      <c r="I823" s="293" t="n"/>
      <c r="J823" s="293" t="n"/>
      <c r="K823" s="293" t="n"/>
      <c r="L823" s="293" t="n"/>
      <c r="M823" s="294" t="n"/>
      <c r="N823" s="293" t="n"/>
      <c r="O823" s="293" t="n"/>
      <c r="P823" s="293" t="n"/>
      <c r="Q823" s="293" t="n"/>
      <c r="R823" s="293">
        <f>IF($H823="","",IF($H823&lt;TODAY(),"VENCIDO",IF($H823&lt;=TODAY()+15,"PROXIMO","FUTURO")))</f>
        <v/>
      </c>
      <c r="S823" s="295">
        <f>IF($H823="","",$H823-TODAY())</f>
        <v/>
      </c>
      <c r="T823" s="293">
        <f>IF(LISTADO!$A821="","",LISTADO!$A821)</f>
        <v/>
      </c>
      <c r="U823" s="293" t="n"/>
    </row>
    <row r="824">
      <c r="A824" s="291">
        <f>IF($B824="","",SUBTOTAL(103,$B$3:B824))</f>
        <v/>
      </c>
      <c r="B824" s="291" t="n"/>
      <c r="C824" s="291" t="n"/>
      <c r="D824" s="291" t="n"/>
      <c r="E824" s="291" t="n"/>
      <c r="F824" s="291" t="n"/>
      <c r="G824" s="292" t="n"/>
      <c r="H824" s="292" t="n"/>
      <c r="I824" s="291" t="n"/>
      <c r="J824" s="291" t="n"/>
      <c r="K824" s="291" t="n"/>
      <c r="L824" s="291" t="n"/>
      <c r="M824" s="292" t="n"/>
      <c r="N824" s="291" t="n"/>
      <c r="O824" s="291" t="n"/>
      <c r="P824" s="291" t="n"/>
      <c r="Q824" s="291" t="n"/>
      <c r="R824" s="291">
        <f>IF($H824="","",IF($H824&lt;TODAY(),"VENCIDO",IF($H824&lt;=TODAY()+15,"PROXIMO","FUTURO")))</f>
        <v/>
      </c>
      <c r="S824" s="296">
        <f>IF($H824="","",$H824-TODAY())</f>
        <v/>
      </c>
      <c r="T824" s="291">
        <f>IF(LISTADO!$A822="","",LISTADO!$A822)</f>
        <v/>
      </c>
      <c r="U824" s="291" t="n"/>
    </row>
    <row r="825">
      <c r="A825" s="293">
        <f>IF($B825="","",SUBTOTAL(103,$B$3:B825))</f>
        <v/>
      </c>
      <c r="B825" s="293" t="n"/>
      <c r="C825" s="293" t="n"/>
      <c r="D825" s="293" t="n"/>
      <c r="E825" s="293" t="n"/>
      <c r="F825" s="293" t="n"/>
      <c r="G825" s="294" t="n"/>
      <c r="H825" s="294" t="n"/>
      <c r="I825" s="293" t="n"/>
      <c r="J825" s="293" t="n"/>
      <c r="K825" s="293" t="n"/>
      <c r="L825" s="293" t="n"/>
      <c r="M825" s="294" t="n"/>
      <c r="N825" s="293" t="n"/>
      <c r="O825" s="293" t="n"/>
      <c r="P825" s="293" t="n"/>
      <c r="Q825" s="293" t="n"/>
      <c r="R825" s="293">
        <f>IF($H825="","",IF($H825&lt;TODAY(),"VENCIDO",IF($H825&lt;=TODAY()+15,"PROXIMO","FUTURO")))</f>
        <v/>
      </c>
      <c r="S825" s="295">
        <f>IF($H825="","",$H825-TODAY())</f>
        <v/>
      </c>
      <c r="T825" s="293">
        <f>IF(LISTADO!$A823="","",LISTADO!$A823)</f>
        <v/>
      </c>
      <c r="U825" s="293" t="n"/>
    </row>
    <row r="826">
      <c r="A826" s="291">
        <f>IF($B826="","",SUBTOTAL(103,$B$3:B826))</f>
        <v/>
      </c>
      <c r="B826" s="291" t="n"/>
      <c r="C826" s="291" t="n"/>
      <c r="D826" s="291" t="n"/>
      <c r="E826" s="291" t="n"/>
      <c r="F826" s="291" t="n"/>
      <c r="G826" s="292" t="n"/>
      <c r="H826" s="292" t="n"/>
      <c r="I826" s="291" t="n"/>
      <c r="J826" s="291" t="n"/>
      <c r="K826" s="291" t="n"/>
      <c r="L826" s="291" t="n"/>
      <c r="M826" s="292" t="n"/>
      <c r="N826" s="291" t="n"/>
      <c r="O826" s="291" t="n"/>
      <c r="P826" s="291" t="n"/>
      <c r="Q826" s="291" t="n"/>
      <c r="R826" s="291">
        <f>IF($H826="","",IF($H826&lt;TODAY(),"VENCIDO",IF($H826&lt;=TODAY()+15,"PROXIMO","FUTURO")))</f>
        <v/>
      </c>
      <c r="S826" s="296">
        <f>IF($H826="","",$H826-TODAY())</f>
        <v/>
      </c>
      <c r="T826" s="291">
        <f>IF(LISTADO!$A824="","",LISTADO!$A824)</f>
        <v/>
      </c>
      <c r="U826" s="291" t="n"/>
    </row>
    <row r="827">
      <c r="A827" s="293">
        <f>IF($B827="","",SUBTOTAL(103,$B$3:B827))</f>
        <v/>
      </c>
      <c r="B827" s="293" t="n"/>
      <c r="C827" s="293" t="n"/>
      <c r="D827" s="293" t="n"/>
      <c r="E827" s="293" t="n"/>
      <c r="F827" s="293" t="n"/>
      <c r="G827" s="294" t="n"/>
      <c r="H827" s="294" t="n"/>
      <c r="I827" s="293" t="n"/>
      <c r="J827" s="293" t="n"/>
      <c r="K827" s="293" t="n"/>
      <c r="L827" s="293" t="n"/>
      <c r="M827" s="294" t="n"/>
      <c r="N827" s="293" t="n"/>
      <c r="O827" s="293" t="n"/>
      <c r="P827" s="293" t="n"/>
      <c r="Q827" s="293" t="n"/>
      <c r="R827" s="293">
        <f>IF($H827="","",IF($H827&lt;TODAY(),"VENCIDO",IF($H827&lt;=TODAY()+15,"PROXIMO","FUTURO")))</f>
        <v/>
      </c>
      <c r="S827" s="295">
        <f>IF($H827="","",$H827-TODAY())</f>
        <v/>
      </c>
      <c r="T827" s="293">
        <f>IF(LISTADO!$A825="","",LISTADO!$A825)</f>
        <v/>
      </c>
      <c r="U827" s="293" t="n"/>
    </row>
    <row r="828">
      <c r="A828" s="291">
        <f>IF($B828="","",SUBTOTAL(103,$B$3:B828))</f>
        <v/>
      </c>
      <c r="B828" s="291" t="n"/>
      <c r="C828" s="291" t="n"/>
      <c r="D828" s="291" t="n"/>
      <c r="E828" s="291" t="n"/>
      <c r="F828" s="291" t="n"/>
      <c r="G828" s="292" t="n"/>
      <c r="H828" s="292" t="n"/>
      <c r="I828" s="291" t="n"/>
      <c r="J828" s="291" t="n"/>
      <c r="K828" s="291" t="n"/>
      <c r="L828" s="291" t="n"/>
      <c r="M828" s="292" t="n"/>
      <c r="N828" s="291" t="n"/>
      <c r="O828" s="291" t="n"/>
      <c r="P828" s="291" t="n"/>
      <c r="Q828" s="291" t="n"/>
      <c r="R828" s="291">
        <f>IF($H828="","",IF($H828&lt;TODAY(),"VENCIDO",IF($H828&lt;=TODAY()+15,"PROXIMO","FUTURO")))</f>
        <v/>
      </c>
      <c r="S828" s="296">
        <f>IF($H828="","",$H828-TODAY())</f>
        <v/>
      </c>
      <c r="T828" s="291">
        <f>IF(LISTADO!$A826="","",LISTADO!$A826)</f>
        <v/>
      </c>
      <c r="U828" s="291" t="n"/>
    </row>
    <row r="829">
      <c r="A829" s="293">
        <f>IF($B829="","",SUBTOTAL(103,$B$3:B829))</f>
        <v/>
      </c>
      <c r="B829" s="293" t="n"/>
      <c r="C829" s="293" t="n"/>
      <c r="D829" s="293" t="n"/>
      <c r="E829" s="293" t="n"/>
      <c r="F829" s="293" t="n"/>
      <c r="G829" s="294" t="n"/>
      <c r="H829" s="294" t="n"/>
      <c r="I829" s="293" t="n"/>
      <c r="J829" s="293" t="n"/>
      <c r="K829" s="293" t="n"/>
      <c r="L829" s="293" t="n"/>
      <c r="M829" s="294" t="n"/>
      <c r="N829" s="293" t="n"/>
      <c r="O829" s="293" t="n"/>
      <c r="P829" s="293" t="n"/>
      <c r="Q829" s="293" t="n"/>
      <c r="R829" s="293">
        <f>IF($H829="","",IF($H829&lt;TODAY(),"VENCIDO",IF($H829&lt;=TODAY()+15,"PROXIMO","FUTURO")))</f>
        <v/>
      </c>
      <c r="S829" s="295">
        <f>IF($H829="","",$H829-TODAY())</f>
        <v/>
      </c>
      <c r="T829" s="293">
        <f>IF(LISTADO!$A827="","",LISTADO!$A827)</f>
        <v/>
      </c>
      <c r="U829" s="293" t="n"/>
    </row>
    <row r="830">
      <c r="A830" s="291">
        <f>IF($B830="","",SUBTOTAL(103,$B$3:B830))</f>
        <v/>
      </c>
      <c r="B830" s="291" t="n"/>
      <c r="C830" s="291" t="n"/>
      <c r="D830" s="291" t="n"/>
      <c r="E830" s="291" t="n"/>
      <c r="F830" s="291" t="n"/>
      <c r="G830" s="292" t="n"/>
      <c r="H830" s="292" t="n"/>
      <c r="I830" s="291" t="n"/>
      <c r="J830" s="291" t="n"/>
      <c r="K830" s="291" t="n"/>
      <c r="L830" s="291" t="n"/>
      <c r="M830" s="292" t="n"/>
      <c r="N830" s="291" t="n"/>
      <c r="O830" s="291" t="n"/>
      <c r="P830" s="291" t="n"/>
      <c r="Q830" s="291" t="n"/>
      <c r="R830" s="291">
        <f>IF($H830="","",IF($H830&lt;TODAY(),"VENCIDO",IF($H830&lt;=TODAY()+15,"PROXIMO","FUTURO")))</f>
        <v/>
      </c>
      <c r="S830" s="296">
        <f>IF($H830="","",$H830-TODAY())</f>
        <v/>
      </c>
      <c r="T830" s="291">
        <f>IF(LISTADO!$A828="","",LISTADO!$A828)</f>
        <v/>
      </c>
      <c r="U830" s="291" t="n"/>
    </row>
    <row r="831">
      <c r="A831" s="293">
        <f>IF($B831="","",SUBTOTAL(103,$B$3:B831))</f>
        <v/>
      </c>
      <c r="B831" s="293" t="n"/>
      <c r="C831" s="293" t="n"/>
      <c r="D831" s="293" t="n"/>
      <c r="E831" s="293" t="n"/>
      <c r="F831" s="293" t="n"/>
      <c r="G831" s="294" t="n"/>
      <c r="H831" s="294" t="n"/>
      <c r="I831" s="293" t="n"/>
      <c r="J831" s="293" t="n"/>
      <c r="K831" s="293" t="n"/>
      <c r="L831" s="293" t="n"/>
      <c r="M831" s="294" t="n"/>
      <c r="N831" s="293" t="n"/>
      <c r="O831" s="293" t="n"/>
      <c r="P831" s="293" t="n"/>
      <c r="Q831" s="293" t="n"/>
      <c r="R831" s="293">
        <f>IF($H831="","",IF($H831&lt;TODAY(),"VENCIDO",IF($H831&lt;=TODAY()+15,"PROXIMO","FUTURO")))</f>
        <v/>
      </c>
      <c r="S831" s="295">
        <f>IF($H831="","",$H831-TODAY())</f>
        <v/>
      </c>
      <c r="T831" s="293">
        <f>IF(LISTADO!$A829="","",LISTADO!$A829)</f>
        <v/>
      </c>
      <c r="U831" s="293" t="n"/>
    </row>
    <row r="832">
      <c r="A832" s="291">
        <f>IF($B832="","",SUBTOTAL(103,$B$3:B832))</f>
        <v/>
      </c>
      <c r="B832" s="291" t="n"/>
      <c r="C832" s="291" t="n"/>
      <c r="D832" s="291" t="n"/>
      <c r="E832" s="291" t="n"/>
      <c r="F832" s="291" t="n"/>
      <c r="G832" s="292" t="n"/>
      <c r="H832" s="292" t="n"/>
      <c r="I832" s="291" t="n"/>
      <c r="J832" s="291" t="n"/>
      <c r="K832" s="291" t="n"/>
      <c r="L832" s="291" t="n"/>
      <c r="M832" s="292" t="n"/>
      <c r="N832" s="291" t="n"/>
      <c r="O832" s="291" t="n"/>
      <c r="P832" s="291" t="n"/>
      <c r="Q832" s="291" t="n"/>
      <c r="R832" s="291">
        <f>IF($H832="","",IF($H832&lt;TODAY(),"VENCIDO",IF($H832&lt;=TODAY()+15,"PROXIMO","FUTURO")))</f>
        <v/>
      </c>
      <c r="S832" s="296">
        <f>IF($H832="","",$H832-TODAY())</f>
        <v/>
      </c>
      <c r="T832" s="291">
        <f>IF(LISTADO!$A830="","",LISTADO!$A830)</f>
        <v/>
      </c>
      <c r="U832" s="291" t="n"/>
    </row>
    <row r="833">
      <c r="A833" s="293">
        <f>IF($B833="","",SUBTOTAL(103,$B$3:B833))</f>
        <v/>
      </c>
      <c r="B833" s="293" t="n"/>
      <c r="C833" s="293" t="n"/>
      <c r="D833" s="293" t="n"/>
      <c r="E833" s="293" t="n"/>
      <c r="F833" s="293" t="n"/>
      <c r="G833" s="294" t="n"/>
      <c r="H833" s="294" t="n"/>
      <c r="I833" s="293" t="n"/>
      <c r="J833" s="293" t="n"/>
      <c r="K833" s="293" t="n"/>
      <c r="L833" s="293" t="n"/>
      <c r="M833" s="294" t="n"/>
      <c r="N833" s="293" t="n"/>
      <c r="O833" s="293" t="n"/>
      <c r="P833" s="293" t="n"/>
      <c r="Q833" s="293" t="n"/>
      <c r="R833" s="293">
        <f>IF($H833="","",IF($H833&lt;TODAY(),"VENCIDO",IF($H833&lt;=TODAY()+15,"PROXIMO","FUTURO")))</f>
        <v/>
      </c>
      <c r="S833" s="295">
        <f>IF($H833="","",$H833-TODAY())</f>
        <v/>
      </c>
      <c r="T833" s="293">
        <f>IF(LISTADO!$A831="","",LISTADO!$A831)</f>
        <v/>
      </c>
      <c r="U833" s="293" t="n"/>
    </row>
    <row r="834">
      <c r="A834" s="291">
        <f>IF($B834="","",SUBTOTAL(103,$B$3:B834))</f>
        <v/>
      </c>
      <c r="B834" s="291" t="n"/>
      <c r="C834" s="291" t="n"/>
      <c r="D834" s="291" t="n"/>
      <c r="E834" s="291" t="n"/>
      <c r="F834" s="291" t="n"/>
      <c r="G834" s="292" t="n"/>
      <c r="H834" s="292" t="n"/>
      <c r="I834" s="291" t="n"/>
      <c r="J834" s="291" t="n"/>
      <c r="K834" s="291" t="n"/>
      <c r="L834" s="291" t="n"/>
      <c r="M834" s="292" t="n"/>
      <c r="N834" s="291" t="n"/>
      <c r="O834" s="291" t="n"/>
      <c r="P834" s="291" t="n"/>
      <c r="Q834" s="291" t="n"/>
      <c r="R834" s="291">
        <f>IF($H834="","",IF($H834&lt;TODAY(),"VENCIDO",IF($H834&lt;=TODAY()+15,"PROXIMO","FUTURO")))</f>
        <v/>
      </c>
      <c r="S834" s="296">
        <f>IF($H834="","",$H834-TODAY())</f>
        <v/>
      </c>
      <c r="T834" s="291">
        <f>IF(LISTADO!$A832="","",LISTADO!$A832)</f>
        <v/>
      </c>
      <c r="U834" s="291" t="n"/>
    </row>
    <row r="835">
      <c r="A835" s="293">
        <f>IF($B835="","",SUBTOTAL(103,$B$3:B835))</f>
        <v/>
      </c>
      <c r="B835" s="293" t="n"/>
      <c r="C835" s="293" t="n"/>
      <c r="D835" s="293" t="n"/>
      <c r="E835" s="293" t="n"/>
      <c r="F835" s="293" t="n"/>
      <c r="G835" s="294" t="n"/>
      <c r="H835" s="294" t="n"/>
      <c r="I835" s="293" t="n"/>
      <c r="J835" s="293" t="n"/>
      <c r="K835" s="293" t="n"/>
      <c r="L835" s="293" t="n"/>
      <c r="M835" s="294" t="n"/>
      <c r="N835" s="293" t="n"/>
      <c r="O835" s="293" t="n"/>
      <c r="P835" s="293" t="n"/>
      <c r="Q835" s="293" t="n"/>
      <c r="R835" s="293">
        <f>IF($H835="","",IF($H835&lt;TODAY(),"VENCIDO",IF($H835&lt;=TODAY()+15,"PROXIMO","FUTURO")))</f>
        <v/>
      </c>
      <c r="S835" s="295">
        <f>IF($H835="","",$H835-TODAY())</f>
        <v/>
      </c>
      <c r="T835" s="293">
        <f>IF(LISTADO!$A833="","",LISTADO!$A833)</f>
        <v/>
      </c>
      <c r="U835" s="293" t="n"/>
    </row>
    <row r="836">
      <c r="A836" s="291">
        <f>IF($B836="","",SUBTOTAL(103,$B$3:B836))</f>
        <v/>
      </c>
      <c r="B836" s="291" t="n"/>
      <c r="C836" s="291" t="n"/>
      <c r="D836" s="291" t="n"/>
      <c r="E836" s="291" t="n"/>
      <c r="F836" s="291" t="n"/>
      <c r="G836" s="292" t="n"/>
      <c r="H836" s="292" t="n"/>
      <c r="I836" s="291" t="n"/>
      <c r="J836" s="291" t="n"/>
      <c r="K836" s="291" t="n"/>
      <c r="L836" s="291" t="n"/>
      <c r="M836" s="292" t="n"/>
      <c r="N836" s="291" t="n"/>
      <c r="O836" s="291" t="n"/>
      <c r="P836" s="291" t="n"/>
      <c r="Q836" s="291" t="n"/>
      <c r="R836" s="291">
        <f>IF($H836="","",IF($H836&lt;TODAY(),"VENCIDO",IF($H836&lt;=TODAY()+15,"PROXIMO","FUTURO")))</f>
        <v/>
      </c>
      <c r="S836" s="296">
        <f>IF($H836="","",$H836-TODAY())</f>
        <v/>
      </c>
      <c r="T836" s="291">
        <f>IF(LISTADO!$A834="","",LISTADO!$A834)</f>
        <v/>
      </c>
      <c r="U836" s="291" t="n"/>
    </row>
    <row r="837">
      <c r="A837" s="293">
        <f>IF($B837="","",SUBTOTAL(103,$B$3:B837))</f>
        <v/>
      </c>
      <c r="B837" s="293" t="n"/>
      <c r="C837" s="293" t="n"/>
      <c r="D837" s="293" t="n"/>
      <c r="E837" s="293" t="n"/>
      <c r="F837" s="293" t="n"/>
      <c r="G837" s="294" t="n"/>
      <c r="H837" s="294" t="n"/>
      <c r="I837" s="293" t="n"/>
      <c r="J837" s="293" t="n"/>
      <c r="K837" s="293" t="n"/>
      <c r="L837" s="293" t="n"/>
      <c r="M837" s="294" t="n"/>
      <c r="N837" s="293" t="n"/>
      <c r="O837" s="293" t="n"/>
      <c r="P837" s="293" t="n"/>
      <c r="Q837" s="293" t="n"/>
      <c r="R837" s="293">
        <f>IF($H837="","",IF($H837&lt;TODAY(),"VENCIDO",IF($H837&lt;=TODAY()+15,"PROXIMO","FUTURO")))</f>
        <v/>
      </c>
      <c r="S837" s="295">
        <f>IF($H837="","",$H837-TODAY())</f>
        <v/>
      </c>
      <c r="T837" s="293">
        <f>IF(LISTADO!$A835="","",LISTADO!$A835)</f>
        <v/>
      </c>
      <c r="U837" s="293" t="n"/>
    </row>
    <row r="838">
      <c r="A838" s="291">
        <f>IF($B838="","",SUBTOTAL(103,$B$3:B838))</f>
        <v/>
      </c>
      <c r="B838" s="291" t="n"/>
      <c r="C838" s="291" t="n"/>
      <c r="D838" s="291" t="n"/>
      <c r="E838" s="291" t="n"/>
      <c r="F838" s="291" t="n"/>
      <c r="G838" s="292" t="n"/>
      <c r="H838" s="292" t="n"/>
      <c r="I838" s="291" t="n"/>
      <c r="J838" s="291" t="n"/>
      <c r="K838" s="291" t="n"/>
      <c r="L838" s="291" t="n"/>
      <c r="M838" s="292" t="n"/>
      <c r="N838" s="291" t="n"/>
      <c r="O838" s="291" t="n"/>
      <c r="P838" s="291" t="n"/>
      <c r="Q838" s="291" t="n"/>
      <c r="R838" s="291">
        <f>IF($H838="","",IF($H838&lt;TODAY(),"VENCIDO",IF($H838&lt;=TODAY()+15,"PROXIMO","FUTURO")))</f>
        <v/>
      </c>
      <c r="S838" s="296">
        <f>IF($H838="","",$H838-TODAY())</f>
        <v/>
      </c>
      <c r="T838" s="291">
        <f>IF(LISTADO!$A836="","",LISTADO!$A836)</f>
        <v/>
      </c>
      <c r="U838" s="291" t="n"/>
    </row>
    <row r="839">
      <c r="A839" s="293">
        <f>IF($B839="","",SUBTOTAL(103,$B$3:B839))</f>
        <v/>
      </c>
      <c r="B839" s="293" t="n"/>
      <c r="C839" s="293" t="n"/>
      <c r="D839" s="293" t="n"/>
      <c r="E839" s="293" t="n"/>
      <c r="F839" s="293" t="n"/>
      <c r="G839" s="294" t="n"/>
      <c r="H839" s="294" t="n"/>
      <c r="I839" s="293" t="n"/>
      <c r="J839" s="293" t="n"/>
      <c r="K839" s="293" t="n"/>
      <c r="L839" s="293" t="n"/>
      <c r="M839" s="294" t="n"/>
      <c r="N839" s="293" t="n"/>
      <c r="O839" s="293" t="n"/>
      <c r="P839" s="293" t="n"/>
      <c r="Q839" s="293" t="n"/>
      <c r="R839" s="293">
        <f>IF($H839="","",IF($H839&lt;TODAY(),"VENCIDO",IF($H839&lt;=TODAY()+15,"PROXIMO","FUTURO")))</f>
        <v/>
      </c>
      <c r="S839" s="295">
        <f>IF($H839="","",$H839-TODAY())</f>
        <v/>
      </c>
      <c r="T839" s="293">
        <f>IF(LISTADO!$A837="","",LISTADO!$A837)</f>
        <v/>
      </c>
      <c r="U839" s="293" t="n"/>
    </row>
    <row r="840">
      <c r="A840" s="291">
        <f>IF($B840="","",SUBTOTAL(103,$B$3:B840))</f>
        <v/>
      </c>
      <c r="B840" s="291" t="n"/>
      <c r="C840" s="291" t="n"/>
      <c r="D840" s="291" t="n"/>
      <c r="E840" s="291" t="n"/>
      <c r="F840" s="291" t="n"/>
      <c r="G840" s="292" t="n"/>
      <c r="H840" s="292" t="n"/>
      <c r="I840" s="291" t="n"/>
      <c r="J840" s="291" t="n"/>
      <c r="K840" s="291" t="n"/>
      <c r="L840" s="291" t="n"/>
      <c r="M840" s="292" t="n"/>
      <c r="N840" s="291" t="n"/>
      <c r="O840" s="291" t="n"/>
      <c r="P840" s="291" t="n"/>
      <c r="Q840" s="291" t="n"/>
      <c r="R840" s="291">
        <f>IF($H840="","",IF($H840&lt;TODAY(),"VENCIDO",IF($H840&lt;=TODAY()+15,"PROXIMO","FUTURO")))</f>
        <v/>
      </c>
      <c r="S840" s="296">
        <f>IF($H840="","",$H840-TODAY())</f>
        <v/>
      </c>
      <c r="T840" s="291">
        <f>IF(LISTADO!$A838="","",LISTADO!$A838)</f>
        <v/>
      </c>
      <c r="U840" s="291" t="n"/>
    </row>
    <row r="841">
      <c r="A841" s="293">
        <f>IF($B841="","",SUBTOTAL(103,$B$3:B841))</f>
        <v/>
      </c>
      <c r="B841" s="293" t="n"/>
      <c r="C841" s="293" t="n"/>
      <c r="D841" s="293" t="n"/>
      <c r="E841" s="293" t="n"/>
      <c r="F841" s="293" t="n"/>
      <c r="G841" s="294" t="n"/>
      <c r="H841" s="294" t="n"/>
      <c r="I841" s="293" t="n"/>
      <c r="J841" s="293" t="n"/>
      <c r="K841" s="293" t="n"/>
      <c r="L841" s="293" t="n"/>
      <c r="M841" s="294" t="n"/>
      <c r="N841" s="293" t="n"/>
      <c r="O841" s="293" t="n"/>
      <c r="P841" s="293" t="n"/>
      <c r="Q841" s="293" t="n"/>
      <c r="R841" s="293">
        <f>IF($H841="","",IF($H841&lt;TODAY(),"VENCIDO",IF($H841&lt;=TODAY()+15,"PROXIMO","FUTURO")))</f>
        <v/>
      </c>
      <c r="S841" s="295">
        <f>IF($H841="","",$H841-TODAY())</f>
        <v/>
      </c>
      <c r="T841" s="293">
        <f>IF(LISTADO!$A839="","",LISTADO!$A839)</f>
        <v/>
      </c>
      <c r="U841" s="293" t="n"/>
    </row>
    <row r="842">
      <c r="A842" s="291">
        <f>IF($B842="","",SUBTOTAL(103,$B$3:B842))</f>
        <v/>
      </c>
      <c r="B842" s="291" t="n"/>
      <c r="C842" s="291" t="n"/>
      <c r="D842" s="291" t="n"/>
      <c r="E842" s="291" t="n"/>
      <c r="F842" s="291" t="n"/>
      <c r="G842" s="292" t="n"/>
      <c r="H842" s="292" t="n"/>
      <c r="I842" s="291" t="n"/>
      <c r="J842" s="291" t="n"/>
      <c r="K842" s="291" t="n"/>
      <c r="L842" s="291" t="n"/>
      <c r="M842" s="292" t="n"/>
      <c r="N842" s="291" t="n"/>
      <c r="O842" s="291" t="n"/>
      <c r="P842" s="291" t="n"/>
      <c r="Q842" s="291" t="n"/>
      <c r="R842" s="291">
        <f>IF($H842="","",IF($H842&lt;TODAY(),"VENCIDO",IF($H842&lt;=TODAY()+15,"PROXIMO","FUTURO")))</f>
        <v/>
      </c>
      <c r="S842" s="296">
        <f>IF($H842="","",$H842-TODAY())</f>
        <v/>
      </c>
      <c r="T842" s="291">
        <f>IF(LISTADO!$A840="","",LISTADO!$A840)</f>
        <v/>
      </c>
      <c r="U842" s="291" t="n"/>
    </row>
    <row r="843">
      <c r="A843" s="293">
        <f>IF($B843="","",SUBTOTAL(103,$B$3:B843))</f>
        <v/>
      </c>
      <c r="B843" s="293" t="n"/>
      <c r="C843" s="293" t="n"/>
      <c r="D843" s="293" t="n"/>
      <c r="E843" s="293" t="n"/>
      <c r="F843" s="293" t="n"/>
      <c r="G843" s="294" t="n"/>
      <c r="H843" s="294" t="n"/>
      <c r="I843" s="293" t="n"/>
      <c r="J843" s="293" t="n"/>
      <c r="K843" s="293" t="n"/>
      <c r="L843" s="293" t="n"/>
      <c r="M843" s="294" t="n"/>
      <c r="N843" s="293" t="n"/>
      <c r="O843" s="293" t="n"/>
      <c r="P843" s="293" t="n"/>
      <c r="Q843" s="293" t="n"/>
      <c r="R843" s="293">
        <f>IF($H843="","",IF($H843&lt;TODAY(),"VENCIDO",IF($H843&lt;=TODAY()+15,"PROXIMO","FUTURO")))</f>
        <v/>
      </c>
      <c r="S843" s="295">
        <f>IF($H843="","",$H843-TODAY())</f>
        <v/>
      </c>
      <c r="T843" s="293">
        <f>IF(LISTADO!$A841="","",LISTADO!$A841)</f>
        <v/>
      </c>
      <c r="U843" s="293" t="n"/>
    </row>
    <row r="844">
      <c r="A844" s="291">
        <f>IF($B844="","",SUBTOTAL(103,$B$3:B844))</f>
        <v/>
      </c>
      <c r="B844" s="291" t="n"/>
      <c r="C844" s="291" t="n"/>
      <c r="D844" s="291" t="n"/>
      <c r="E844" s="291" t="n"/>
      <c r="F844" s="291" t="n"/>
      <c r="G844" s="292" t="n"/>
      <c r="H844" s="292" t="n"/>
      <c r="I844" s="291" t="n"/>
      <c r="J844" s="291" t="n"/>
      <c r="K844" s="291" t="n"/>
      <c r="L844" s="291" t="n"/>
      <c r="M844" s="292" t="n"/>
      <c r="N844" s="291" t="n"/>
      <c r="O844" s="291" t="n"/>
      <c r="P844" s="291" t="n"/>
      <c r="Q844" s="291" t="n"/>
      <c r="R844" s="291">
        <f>IF($H844="","",IF($H844&lt;TODAY(),"VENCIDO",IF($H844&lt;=TODAY()+15,"PROXIMO","FUTURO")))</f>
        <v/>
      </c>
      <c r="S844" s="296">
        <f>IF($H844="","",$H844-TODAY())</f>
        <v/>
      </c>
      <c r="T844" s="291">
        <f>IF(LISTADO!$A842="","",LISTADO!$A842)</f>
        <v/>
      </c>
      <c r="U844" s="291" t="n"/>
    </row>
    <row r="845">
      <c r="A845" s="293">
        <f>IF($B845="","",SUBTOTAL(103,$B$3:B845))</f>
        <v/>
      </c>
      <c r="B845" s="293" t="n"/>
      <c r="C845" s="293" t="n"/>
      <c r="D845" s="293" t="n"/>
      <c r="E845" s="293" t="n"/>
      <c r="F845" s="293" t="n"/>
      <c r="G845" s="294" t="n"/>
      <c r="H845" s="294" t="n"/>
      <c r="I845" s="293" t="n"/>
      <c r="J845" s="293" t="n"/>
      <c r="K845" s="293" t="n"/>
      <c r="L845" s="293" t="n"/>
      <c r="M845" s="294" t="n"/>
      <c r="N845" s="293" t="n"/>
      <c r="O845" s="293" t="n"/>
      <c r="P845" s="293" t="n"/>
      <c r="Q845" s="293" t="n"/>
      <c r="R845" s="293">
        <f>IF($H845="","",IF($H845&lt;TODAY(),"VENCIDO",IF($H845&lt;=TODAY()+15,"PROXIMO","FUTURO")))</f>
        <v/>
      </c>
      <c r="S845" s="295">
        <f>IF($H845="","",$H845-TODAY())</f>
        <v/>
      </c>
      <c r="T845" s="293">
        <f>IF(LISTADO!$A843="","",LISTADO!$A843)</f>
        <v/>
      </c>
      <c r="U845" s="293" t="n"/>
    </row>
    <row r="846">
      <c r="A846" s="291">
        <f>IF($B846="","",SUBTOTAL(103,$B$3:B846))</f>
        <v/>
      </c>
      <c r="B846" s="291" t="n"/>
      <c r="C846" s="291" t="n"/>
      <c r="D846" s="291" t="n"/>
      <c r="E846" s="291" t="n"/>
      <c r="F846" s="291" t="n"/>
      <c r="G846" s="292" t="n"/>
      <c r="H846" s="292" t="n"/>
      <c r="I846" s="291" t="n"/>
      <c r="J846" s="291" t="n"/>
      <c r="K846" s="291" t="n"/>
      <c r="L846" s="291" t="n"/>
      <c r="M846" s="292" t="n"/>
      <c r="N846" s="291" t="n"/>
      <c r="O846" s="291" t="n"/>
      <c r="P846" s="291" t="n"/>
      <c r="Q846" s="291" t="n"/>
      <c r="R846" s="291">
        <f>IF($H846="","",IF($H846&lt;TODAY(),"VENCIDO",IF($H846&lt;=TODAY()+15,"PROXIMO","FUTURO")))</f>
        <v/>
      </c>
      <c r="S846" s="296">
        <f>IF($H846="","",$H846-TODAY())</f>
        <v/>
      </c>
      <c r="T846" s="291">
        <f>IF(LISTADO!$A844="","",LISTADO!$A844)</f>
        <v/>
      </c>
      <c r="U846" s="291" t="n"/>
    </row>
    <row r="847">
      <c r="A847" s="293">
        <f>IF($B847="","",SUBTOTAL(103,$B$3:B847))</f>
        <v/>
      </c>
      <c r="B847" s="293" t="n"/>
      <c r="C847" s="293" t="n"/>
      <c r="D847" s="293" t="n"/>
      <c r="E847" s="293" t="n"/>
      <c r="F847" s="293" t="n"/>
      <c r="G847" s="294" t="n"/>
      <c r="H847" s="294" t="n"/>
      <c r="I847" s="293" t="n"/>
      <c r="J847" s="293" t="n"/>
      <c r="K847" s="293" t="n"/>
      <c r="L847" s="293" t="n"/>
      <c r="M847" s="294" t="n"/>
      <c r="N847" s="293" t="n"/>
      <c r="O847" s="293" t="n"/>
      <c r="P847" s="293" t="n"/>
      <c r="Q847" s="293" t="n"/>
      <c r="R847" s="293">
        <f>IF($H847="","",IF($H847&lt;TODAY(),"VENCIDO",IF($H847&lt;=TODAY()+15,"PROXIMO","FUTURO")))</f>
        <v/>
      </c>
      <c r="S847" s="295">
        <f>IF($H847="","",$H847-TODAY())</f>
        <v/>
      </c>
      <c r="T847" s="293">
        <f>IF(LISTADO!$A845="","",LISTADO!$A845)</f>
        <v/>
      </c>
      <c r="U847" s="293" t="n"/>
    </row>
    <row r="848">
      <c r="A848" s="291">
        <f>IF($B848="","",SUBTOTAL(103,$B$3:B848))</f>
        <v/>
      </c>
      <c r="B848" s="291" t="n"/>
      <c r="C848" s="291" t="n"/>
      <c r="D848" s="291" t="n"/>
      <c r="E848" s="291" t="n"/>
      <c r="F848" s="291" t="n"/>
      <c r="G848" s="292" t="n"/>
      <c r="H848" s="292" t="n"/>
      <c r="I848" s="291" t="n"/>
      <c r="J848" s="291" t="n"/>
      <c r="K848" s="291" t="n"/>
      <c r="L848" s="291" t="n"/>
      <c r="M848" s="292" t="n"/>
      <c r="N848" s="291" t="n"/>
      <c r="O848" s="291" t="n"/>
      <c r="P848" s="291" t="n"/>
      <c r="Q848" s="291" t="n"/>
      <c r="R848" s="291">
        <f>IF($H848="","",IF($H848&lt;TODAY(),"VENCIDO",IF($H848&lt;=TODAY()+15,"PROXIMO","FUTURO")))</f>
        <v/>
      </c>
      <c r="S848" s="296">
        <f>IF($H848="","",$H848-TODAY())</f>
        <v/>
      </c>
      <c r="T848" s="291">
        <f>IF(LISTADO!$A846="","",LISTADO!$A846)</f>
        <v/>
      </c>
      <c r="U848" s="291" t="n"/>
    </row>
    <row r="849">
      <c r="A849" s="293">
        <f>IF($B849="","",SUBTOTAL(103,$B$3:B849))</f>
        <v/>
      </c>
      <c r="B849" s="293" t="n"/>
      <c r="C849" s="293" t="n"/>
      <c r="D849" s="293" t="n"/>
      <c r="E849" s="293" t="n"/>
      <c r="F849" s="293" t="n"/>
      <c r="G849" s="294" t="n"/>
      <c r="H849" s="294" t="n"/>
      <c r="I849" s="293" t="n"/>
      <c r="J849" s="293" t="n"/>
      <c r="K849" s="293" t="n"/>
      <c r="L849" s="293" t="n"/>
      <c r="M849" s="294" t="n"/>
      <c r="N849" s="293" t="n"/>
      <c r="O849" s="293" t="n"/>
      <c r="P849" s="293" t="n"/>
      <c r="Q849" s="293" t="n"/>
      <c r="R849" s="293">
        <f>IF($H849="","",IF($H849&lt;TODAY(),"VENCIDO",IF($H849&lt;=TODAY()+15,"PROXIMO","FUTURO")))</f>
        <v/>
      </c>
      <c r="S849" s="295">
        <f>IF($H849="","",$H849-TODAY())</f>
        <v/>
      </c>
      <c r="T849" s="293">
        <f>IF(LISTADO!$A847="","",LISTADO!$A847)</f>
        <v/>
      </c>
      <c r="U849" s="293" t="n"/>
    </row>
    <row r="850">
      <c r="A850" s="291">
        <f>IF($B850="","",SUBTOTAL(103,$B$3:B850))</f>
        <v/>
      </c>
      <c r="B850" s="291" t="n"/>
      <c r="C850" s="291" t="n"/>
      <c r="D850" s="291" t="n"/>
      <c r="E850" s="291" t="n"/>
      <c r="F850" s="291" t="n"/>
      <c r="G850" s="292" t="n"/>
      <c r="H850" s="292" t="n"/>
      <c r="I850" s="291" t="n"/>
      <c r="J850" s="291" t="n"/>
      <c r="K850" s="291" t="n"/>
      <c r="L850" s="291" t="n"/>
      <c r="M850" s="292" t="n"/>
      <c r="N850" s="291" t="n"/>
      <c r="O850" s="291" t="n"/>
      <c r="P850" s="291" t="n"/>
      <c r="Q850" s="291" t="n"/>
      <c r="R850" s="291">
        <f>IF($H850="","",IF($H850&lt;TODAY(),"VENCIDO",IF($H850&lt;=TODAY()+15,"PROXIMO","FUTURO")))</f>
        <v/>
      </c>
      <c r="S850" s="296">
        <f>IF($H850="","",$H850-TODAY())</f>
        <v/>
      </c>
      <c r="T850" s="291">
        <f>IF(LISTADO!$A848="","",LISTADO!$A848)</f>
        <v/>
      </c>
      <c r="U850" s="291" t="n"/>
    </row>
    <row r="851">
      <c r="A851" s="293">
        <f>IF($B851="","",SUBTOTAL(103,$B$3:B851))</f>
        <v/>
      </c>
      <c r="B851" s="293" t="n"/>
      <c r="C851" s="293" t="n"/>
      <c r="D851" s="293" t="n"/>
      <c r="E851" s="293" t="n"/>
      <c r="F851" s="293" t="n"/>
      <c r="G851" s="294" t="n"/>
      <c r="H851" s="294" t="n"/>
      <c r="I851" s="293" t="n"/>
      <c r="J851" s="293" t="n"/>
      <c r="K851" s="293" t="n"/>
      <c r="L851" s="293" t="n"/>
      <c r="M851" s="294" t="n"/>
      <c r="N851" s="293" t="n"/>
      <c r="O851" s="293" t="n"/>
      <c r="P851" s="293" t="n"/>
      <c r="Q851" s="293" t="n"/>
      <c r="R851" s="293">
        <f>IF($H851="","",IF($H851&lt;TODAY(),"VENCIDO",IF($H851&lt;=TODAY()+15,"PROXIMO","FUTURO")))</f>
        <v/>
      </c>
      <c r="S851" s="295">
        <f>IF($H851="","",$H851-TODAY())</f>
        <v/>
      </c>
      <c r="T851" s="293">
        <f>IF(LISTADO!$A849="","",LISTADO!$A849)</f>
        <v/>
      </c>
      <c r="U851" s="293" t="n"/>
    </row>
    <row r="852">
      <c r="A852" s="291">
        <f>IF($B852="","",SUBTOTAL(103,$B$3:B852))</f>
        <v/>
      </c>
      <c r="B852" s="291" t="n"/>
      <c r="C852" s="291" t="n"/>
      <c r="D852" s="291" t="n"/>
      <c r="E852" s="291" t="n"/>
      <c r="F852" s="291" t="n"/>
      <c r="G852" s="292" t="n"/>
      <c r="H852" s="292" t="n"/>
      <c r="I852" s="291" t="n"/>
      <c r="J852" s="291" t="n"/>
      <c r="K852" s="291" t="n"/>
      <c r="L852" s="291" t="n"/>
      <c r="M852" s="292" t="n"/>
      <c r="N852" s="291" t="n"/>
      <c r="O852" s="291" t="n"/>
      <c r="P852" s="291" t="n"/>
      <c r="Q852" s="291" t="n"/>
      <c r="R852" s="291">
        <f>IF($H852="","",IF($H852&lt;TODAY(),"VENCIDO",IF($H852&lt;=TODAY()+15,"PROXIMO","FUTURO")))</f>
        <v/>
      </c>
      <c r="S852" s="296">
        <f>IF($H852="","",$H852-TODAY())</f>
        <v/>
      </c>
      <c r="T852" s="291">
        <f>IF(LISTADO!$A850="","",LISTADO!$A850)</f>
        <v/>
      </c>
      <c r="U852" s="291" t="n"/>
    </row>
    <row r="853">
      <c r="A853" s="293">
        <f>IF($B853="","",SUBTOTAL(103,$B$3:B853))</f>
        <v/>
      </c>
      <c r="B853" s="293" t="n"/>
      <c r="C853" s="293" t="n"/>
      <c r="D853" s="293" t="n"/>
      <c r="E853" s="293" t="n"/>
      <c r="F853" s="293" t="n"/>
      <c r="G853" s="294" t="n"/>
      <c r="H853" s="294" t="n"/>
      <c r="I853" s="293" t="n"/>
      <c r="J853" s="293" t="n"/>
      <c r="K853" s="293" t="n"/>
      <c r="L853" s="293" t="n"/>
      <c r="M853" s="294" t="n"/>
      <c r="N853" s="293" t="n"/>
      <c r="O853" s="293" t="n"/>
      <c r="P853" s="293" t="n"/>
      <c r="Q853" s="293" t="n"/>
      <c r="R853" s="293">
        <f>IF($H853="","",IF($H853&lt;TODAY(),"VENCIDO",IF($H853&lt;=TODAY()+15,"PROXIMO","FUTURO")))</f>
        <v/>
      </c>
      <c r="S853" s="295">
        <f>IF($H853="","",$H853-TODAY())</f>
        <v/>
      </c>
      <c r="T853" s="293">
        <f>IF(LISTADO!$A851="","",LISTADO!$A851)</f>
        <v/>
      </c>
      <c r="U853" s="293" t="n"/>
    </row>
    <row r="854">
      <c r="A854" s="291">
        <f>IF($B854="","",SUBTOTAL(103,$B$3:B854))</f>
        <v/>
      </c>
      <c r="B854" s="291" t="n"/>
      <c r="C854" s="291" t="n"/>
      <c r="D854" s="291" t="n"/>
      <c r="E854" s="291" t="n"/>
      <c r="F854" s="291" t="n"/>
      <c r="G854" s="292" t="n"/>
      <c r="H854" s="292" t="n"/>
      <c r="I854" s="291" t="n"/>
      <c r="J854" s="291" t="n"/>
      <c r="K854" s="291" t="n"/>
      <c r="L854" s="291" t="n"/>
      <c r="M854" s="292" t="n"/>
      <c r="N854" s="291" t="n"/>
      <c r="O854" s="291" t="n"/>
      <c r="P854" s="291" t="n"/>
      <c r="Q854" s="291" t="n"/>
      <c r="R854" s="291">
        <f>IF($H854="","",IF($H854&lt;TODAY(),"VENCIDO",IF($H854&lt;=TODAY()+15,"PROXIMO","FUTURO")))</f>
        <v/>
      </c>
      <c r="S854" s="296">
        <f>IF($H854="","",$H854-TODAY())</f>
        <v/>
      </c>
      <c r="T854" s="291">
        <f>IF(LISTADO!$A852="","",LISTADO!$A852)</f>
        <v/>
      </c>
      <c r="U854" s="291" t="n"/>
    </row>
    <row r="855">
      <c r="A855" s="293">
        <f>IF($B855="","",SUBTOTAL(103,$B$3:B855))</f>
        <v/>
      </c>
      <c r="B855" s="293" t="n"/>
      <c r="C855" s="293" t="n"/>
      <c r="D855" s="293" t="n"/>
      <c r="E855" s="293" t="n"/>
      <c r="F855" s="293" t="n"/>
      <c r="G855" s="294" t="n"/>
      <c r="H855" s="294" t="n"/>
      <c r="I855" s="293" t="n"/>
      <c r="J855" s="293" t="n"/>
      <c r="K855" s="293" t="n"/>
      <c r="L855" s="293" t="n"/>
      <c r="M855" s="294" t="n"/>
      <c r="N855" s="293" t="n"/>
      <c r="O855" s="293" t="n"/>
      <c r="P855" s="293" t="n"/>
      <c r="Q855" s="293" t="n"/>
      <c r="R855" s="293">
        <f>IF($H855="","",IF($H855&lt;TODAY(),"VENCIDO",IF($H855&lt;=TODAY()+15,"PROXIMO","FUTURO")))</f>
        <v/>
      </c>
      <c r="S855" s="295">
        <f>IF($H855="","",$H855-TODAY())</f>
        <v/>
      </c>
      <c r="T855" s="293">
        <f>IF(LISTADO!$A853="","",LISTADO!$A853)</f>
        <v/>
      </c>
      <c r="U855" s="293" t="n"/>
    </row>
    <row r="856">
      <c r="A856" s="291">
        <f>IF($B856="","",SUBTOTAL(103,$B$3:B856))</f>
        <v/>
      </c>
      <c r="B856" s="291" t="n"/>
      <c r="C856" s="291" t="n"/>
      <c r="D856" s="291" t="n"/>
      <c r="E856" s="291" t="n"/>
      <c r="F856" s="291" t="n"/>
      <c r="G856" s="292" t="n"/>
      <c r="H856" s="292" t="n"/>
      <c r="I856" s="291" t="n"/>
      <c r="J856" s="291" t="n"/>
      <c r="K856" s="291" t="n"/>
      <c r="L856" s="291" t="n"/>
      <c r="M856" s="292" t="n"/>
      <c r="N856" s="291" t="n"/>
      <c r="O856" s="291" t="n"/>
      <c r="P856" s="291" t="n"/>
      <c r="Q856" s="291" t="n"/>
      <c r="R856" s="291">
        <f>IF($H856="","",IF($H856&lt;TODAY(),"VENCIDO",IF($H856&lt;=TODAY()+15,"PROXIMO","FUTURO")))</f>
        <v/>
      </c>
      <c r="S856" s="296">
        <f>IF($H856="","",$H856-TODAY())</f>
        <v/>
      </c>
      <c r="T856" s="291">
        <f>IF(LISTADO!$A854="","",LISTADO!$A854)</f>
        <v/>
      </c>
      <c r="U856" s="291" t="n"/>
    </row>
    <row r="857">
      <c r="A857" s="293">
        <f>IF($B857="","",SUBTOTAL(103,$B$3:B857))</f>
        <v/>
      </c>
      <c r="B857" s="293" t="n"/>
      <c r="C857" s="293" t="n"/>
      <c r="D857" s="293" t="n"/>
      <c r="E857" s="293" t="n"/>
      <c r="F857" s="293" t="n"/>
      <c r="G857" s="294" t="n"/>
      <c r="H857" s="294" t="n"/>
      <c r="I857" s="293" t="n"/>
      <c r="J857" s="293" t="n"/>
      <c r="K857" s="293" t="n"/>
      <c r="L857" s="293" t="n"/>
      <c r="M857" s="294" t="n"/>
      <c r="N857" s="293" t="n"/>
      <c r="O857" s="293" t="n"/>
      <c r="P857" s="293" t="n"/>
      <c r="Q857" s="293" t="n"/>
      <c r="R857" s="293">
        <f>IF($H857="","",IF($H857&lt;TODAY(),"VENCIDO",IF($H857&lt;=TODAY()+15,"PROXIMO","FUTURO")))</f>
        <v/>
      </c>
      <c r="S857" s="295">
        <f>IF($H857="","",$H857-TODAY())</f>
        <v/>
      </c>
      <c r="T857" s="293">
        <f>IF(LISTADO!$A855="","",LISTADO!$A855)</f>
        <v/>
      </c>
      <c r="U857" s="293" t="n"/>
    </row>
    <row r="858">
      <c r="A858" s="291">
        <f>IF($B858="","",SUBTOTAL(103,$B$3:B858))</f>
        <v/>
      </c>
      <c r="B858" s="291" t="n"/>
      <c r="C858" s="291" t="n"/>
      <c r="D858" s="291" t="n"/>
      <c r="E858" s="291" t="n"/>
      <c r="F858" s="291" t="n"/>
      <c r="G858" s="292" t="n"/>
      <c r="H858" s="292" t="n"/>
      <c r="I858" s="291" t="n"/>
      <c r="J858" s="291" t="n"/>
      <c r="K858" s="291" t="n"/>
      <c r="L858" s="291" t="n"/>
      <c r="M858" s="292" t="n"/>
      <c r="N858" s="291" t="n"/>
      <c r="O858" s="291" t="n"/>
      <c r="P858" s="291" t="n"/>
      <c r="Q858" s="291" t="n"/>
      <c r="R858" s="291">
        <f>IF($H858="","",IF($H858&lt;TODAY(),"VENCIDO",IF($H858&lt;=TODAY()+15,"PROXIMO","FUTURO")))</f>
        <v/>
      </c>
      <c r="S858" s="296">
        <f>IF($H858="","",$H858-TODAY())</f>
        <v/>
      </c>
      <c r="T858" s="291">
        <f>IF(LISTADO!$A856="","",LISTADO!$A856)</f>
        <v/>
      </c>
      <c r="U858" s="291" t="n"/>
    </row>
    <row r="859">
      <c r="A859" s="293">
        <f>IF($B859="","",SUBTOTAL(103,$B$3:B859))</f>
        <v/>
      </c>
      <c r="B859" s="293" t="n"/>
      <c r="C859" s="293" t="n"/>
      <c r="D859" s="293" t="n"/>
      <c r="E859" s="293" t="n"/>
      <c r="F859" s="293" t="n"/>
      <c r="G859" s="294" t="n"/>
      <c r="H859" s="294" t="n"/>
      <c r="I859" s="293" t="n"/>
      <c r="J859" s="293" t="n"/>
      <c r="K859" s="293" t="n"/>
      <c r="L859" s="293" t="n"/>
      <c r="M859" s="294" t="n"/>
      <c r="N859" s="293" t="n"/>
      <c r="O859" s="293" t="n"/>
      <c r="P859" s="293" t="n"/>
      <c r="Q859" s="293" t="n"/>
      <c r="R859" s="293">
        <f>IF($H859="","",IF($H859&lt;TODAY(),"VENCIDO",IF($H859&lt;=TODAY()+15,"PROXIMO","FUTURO")))</f>
        <v/>
      </c>
      <c r="S859" s="295">
        <f>IF($H859="","",$H859-TODAY())</f>
        <v/>
      </c>
      <c r="T859" s="293">
        <f>IF(LISTADO!$A857="","",LISTADO!$A857)</f>
        <v/>
      </c>
      <c r="U859" s="293" t="n"/>
    </row>
    <row r="860">
      <c r="A860" s="291">
        <f>IF($B860="","",SUBTOTAL(103,$B$3:B860))</f>
        <v/>
      </c>
      <c r="B860" s="291" t="n"/>
      <c r="C860" s="291" t="n"/>
      <c r="D860" s="291" t="n"/>
      <c r="E860" s="291" t="n"/>
      <c r="F860" s="291" t="n"/>
      <c r="G860" s="292" t="n"/>
      <c r="H860" s="292" t="n"/>
      <c r="I860" s="291" t="n"/>
      <c r="J860" s="291" t="n"/>
      <c r="K860" s="291" t="n"/>
      <c r="L860" s="291" t="n"/>
      <c r="M860" s="292" t="n"/>
      <c r="N860" s="291" t="n"/>
      <c r="O860" s="291" t="n"/>
      <c r="P860" s="291" t="n"/>
      <c r="Q860" s="291" t="n"/>
      <c r="R860" s="291">
        <f>IF($H860="","",IF($H860&lt;TODAY(),"VENCIDO",IF($H860&lt;=TODAY()+15,"PROXIMO","FUTURO")))</f>
        <v/>
      </c>
      <c r="S860" s="296">
        <f>IF($H860="","",$H860-TODAY())</f>
        <v/>
      </c>
      <c r="T860" s="291">
        <f>IF(LISTADO!$A858="","",LISTADO!$A858)</f>
        <v/>
      </c>
      <c r="U860" s="291" t="n"/>
    </row>
    <row r="861">
      <c r="A861" s="293">
        <f>IF($B861="","",SUBTOTAL(103,$B$3:B861))</f>
        <v/>
      </c>
      <c r="B861" s="293" t="n"/>
      <c r="C861" s="293" t="n"/>
      <c r="D861" s="293" t="n"/>
      <c r="E861" s="293" t="n"/>
      <c r="F861" s="293" t="n"/>
      <c r="G861" s="294" t="n"/>
      <c r="H861" s="294" t="n"/>
      <c r="I861" s="293" t="n"/>
      <c r="J861" s="293" t="n"/>
      <c r="K861" s="293" t="n"/>
      <c r="L861" s="293" t="n"/>
      <c r="M861" s="294" t="n"/>
      <c r="N861" s="293" t="n"/>
      <c r="O861" s="293" t="n"/>
      <c r="P861" s="293" t="n"/>
      <c r="Q861" s="293" t="n"/>
      <c r="R861" s="293">
        <f>IF($H861="","",IF($H861&lt;TODAY(),"VENCIDO",IF($H861&lt;=TODAY()+15,"PROXIMO","FUTURO")))</f>
        <v/>
      </c>
      <c r="S861" s="295">
        <f>IF($H861="","",$H861-TODAY())</f>
        <v/>
      </c>
      <c r="T861" s="293">
        <f>IF(LISTADO!$A859="","",LISTADO!$A859)</f>
        <v/>
      </c>
      <c r="U861" s="293" t="n"/>
    </row>
    <row r="862">
      <c r="A862" s="291">
        <f>IF($B862="","",SUBTOTAL(103,$B$3:B862))</f>
        <v/>
      </c>
      <c r="B862" s="291" t="n"/>
      <c r="C862" s="291" t="n"/>
      <c r="D862" s="291" t="n"/>
      <c r="E862" s="291" t="n"/>
      <c r="F862" s="291" t="n"/>
      <c r="G862" s="292" t="n"/>
      <c r="H862" s="292" t="n"/>
      <c r="I862" s="291" t="n"/>
      <c r="J862" s="291" t="n"/>
      <c r="K862" s="291" t="n"/>
      <c r="L862" s="291" t="n"/>
      <c r="M862" s="292" t="n"/>
      <c r="N862" s="291" t="n"/>
      <c r="O862" s="291" t="n"/>
      <c r="P862" s="291" t="n"/>
      <c r="Q862" s="291" t="n"/>
      <c r="R862" s="291">
        <f>IF($H862="","",IF($H862&lt;TODAY(),"VENCIDO",IF($H862&lt;=TODAY()+15,"PROXIMO","FUTURO")))</f>
        <v/>
      </c>
      <c r="S862" s="296">
        <f>IF($H862="","",$H862-TODAY())</f>
        <v/>
      </c>
      <c r="T862" s="291">
        <f>IF(LISTADO!$A860="","",LISTADO!$A860)</f>
        <v/>
      </c>
      <c r="U862" s="291" t="n"/>
    </row>
    <row r="863">
      <c r="A863" s="293">
        <f>IF($B863="","",SUBTOTAL(103,$B$3:B863))</f>
        <v/>
      </c>
      <c r="B863" s="293" t="n"/>
      <c r="C863" s="293" t="n"/>
      <c r="D863" s="293" t="n"/>
      <c r="E863" s="293" t="n"/>
      <c r="F863" s="293" t="n"/>
      <c r="G863" s="294" t="n"/>
      <c r="H863" s="294" t="n"/>
      <c r="I863" s="293" t="n"/>
      <c r="J863" s="293" t="n"/>
      <c r="K863" s="293" t="n"/>
      <c r="L863" s="293" t="n"/>
      <c r="M863" s="294" t="n"/>
      <c r="N863" s="293" t="n"/>
      <c r="O863" s="293" t="n"/>
      <c r="P863" s="293" t="n"/>
      <c r="Q863" s="293" t="n"/>
      <c r="R863" s="293">
        <f>IF($H863="","",IF($H863&lt;TODAY(),"VENCIDO",IF($H863&lt;=TODAY()+15,"PROXIMO","FUTURO")))</f>
        <v/>
      </c>
      <c r="S863" s="295">
        <f>IF($H863="","",$H863-TODAY())</f>
        <v/>
      </c>
      <c r="T863" s="293">
        <f>IF(LISTADO!$A861="","",LISTADO!$A861)</f>
        <v/>
      </c>
      <c r="U863" s="293" t="n"/>
    </row>
    <row r="864">
      <c r="A864" s="291">
        <f>IF($B864="","",SUBTOTAL(103,$B$3:B864))</f>
        <v/>
      </c>
      <c r="B864" s="291" t="n"/>
      <c r="C864" s="291" t="n"/>
      <c r="D864" s="291" t="n"/>
      <c r="E864" s="291" t="n"/>
      <c r="F864" s="291" t="n"/>
      <c r="G864" s="292" t="n"/>
      <c r="H864" s="292" t="n"/>
      <c r="I864" s="291" t="n"/>
      <c r="J864" s="291" t="n"/>
      <c r="K864" s="291" t="n"/>
      <c r="L864" s="291" t="n"/>
      <c r="M864" s="292" t="n"/>
      <c r="N864" s="291" t="n"/>
      <c r="O864" s="291" t="n"/>
      <c r="P864" s="291" t="n"/>
      <c r="Q864" s="291" t="n"/>
      <c r="R864" s="291">
        <f>IF($H864="","",IF($H864&lt;TODAY(),"VENCIDO",IF($H864&lt;=TODAY()+15,"PROXIMO","FUTURO")))</f>
        <v/>
      </c>
      <c r="S864" s="296">
        <f>IF($H864="","",$H864-TODAY())</f>
        <v/>
      </c>
      <c r="T864" s="291">
        <f>IF(LISTADO!$A862="","",LISTADO!$A862)</f>
        <v/>
      </c>
      <c r="U864" s="291" t="n"/>
    </row>
    <row r="865">
      <c r="A865" s="293">
        <f>IF($B865="","",SUBTOTAL(103,$B$3:B865))</f>
        <v/>
      </c>
      <c r="B865" s="293" t="n"/>
      <c r="C865" s="293" t="n"/>
      <c r="D865" s="293" t="n"/>
      <c r="E865" s="293" t="n"/>
      <c r="F865" s="293" t="n"/>
      <c r="G865" s="294" t="n"/>
      <c r="H865" s="294" t="n"/>
      <c r="I865" s="293" t="n"/>
      <c r="J865" s="293" t="n"/>
      <c r="K865" s="293" t="n"/>
      <c r="L865" s="293" t="n"/>
      <c r="M865" s="294" t="n"/>
      <c r="N865" s="293" t="n"/>
      <c r="O865" s="293" t="n"/>
      <c r="P865" s="293" t="n"/>
      <c r="Q865" s="293" t="n"/>
      <c r="R865" s="293">
        <f>IF($H865="","",IF($H865&lt;TODAY(),"VENCIDO",IF($H865&lt;=TODAY()+15,"PROXIMO","FUTURO")))</f>
        <v/>
      </c>
      <c r="S865" s="295">
        <f>IF($H865="","",$H865-TODAY())</f>
        <v/>
      </c>
      <c r="T865" s="293">
        <f>IF(LISTADO!$A863="","",LISTADO!$A863)</f>
        <v/>
      </c>
      <c r="U865" s="293" t="n"/>
    </row>
    <row r="866">
      <c r="A866" s="291">
        <f>IF($B866="","",SUBTOTAL(103,$B$3:B866))</f>
        <v/>
      </c>
      <c r="B866" s="291" t="n"/>
      <c r="C866" s="291" t="n"/>
      <c r="D866" s="291" t="n"/>
      <c r="E866" s="291" t="n"/>
      <c r="F866" s="291" t="n"/>
      <c r="G866" s="292" t="n"/>
      <c r="H866" s="292" t="n"/>
      <c r="I866" s="291" t="n"/>
      <c r="J866" s="291" t="n"/>
      <c r="K866" s="291" t="n"/>
      <c r="L866" s="291" t="n"/>
      <c r="M866" s="292" t="n"/>
      <c r="N866" s="291" t="n"/>
      <c r="O866" s="291" t="n"/>
      <c r="P866" s="291" t="n"/>
      <c r="Q866" s="291" t="n"/>
      <c r="R866" s="291">
        <f>IF($H866="","",IF($H866&lt;TODAY(),"VENCIDO",IF($H866&lt;=TODAY()+15,"PROXIMO","FUTURO")))</f>
        <v/>
      </c>
      <c r="S866" s="296">
        <f>IF($H866="","",$H866-TODAY())</f>
        <v/>
      </c>
      <c r="T866" s="291">
        <f>IF(LISTADO!$A864="","",LISTADO!$A864)</f>
        <v/>
      </c>
      <c r="U866" s="291" t="n"/>
    </row>
    <row r="867">
      <c r="A867" s="293">
        <f>IF($B867="","",SUBTOTAL(103,$B$3:B867))</f>
        <v/>
      </c>
      <c r="B867" s="293" t="n"/>
      <c r="C867" s="293" t="n"/>
      <c r="D867" s="293" t="n"/>
      <c r="E867" s="293" t="n"/>
      <c r="F867" s="293" t="n"/>
      <c r="G867" s="294" t="n"/>
      <c r="H867" s="294" t="n"/>
      <c r="I867" s="293" t="n"/>
      <c r="J867" s="293" t="n"/>
      <c r="K867" s="293" t="n"/>
      <c r="L867" s="293" t="n"/>
      <c r="M867" s="294" t="n"/>
      <c r="N867" s="293" t="n"/>
      <c r="O867" s="293" t="n"/>
      <c r="P867" s="293" t="n"/>
      <c r="Q867" s="293" t="n"/>
      <c r="R867" s="293">
        <f>IF($H867="","",IF($H867&lt;TODAY(),"VENCIDO",IF($H867&lt;=TODAY()+15,"PROXIMO","FUTURO")))</f>
        <v/>
      </c>
      <c r="S867" s="295">
        <f>IF($H867="","",$H867-TODAY())</f>
        <v/>
      </c>
      <c r="T867" s="293">
        <f>IF(LISTADO!$A865="","",LISTADO!$A865)</f>
        <v/>
      </c>
      <c r="U867" s="293" t="n"/>
    </row>
    <row r="868">
      <c r="A868" s="291">
        <f>IF($B868="","",SUBTOTAL(103,$B$3:B868))</f>
        <v/>
      </c>
      <c r="B868" s="291" t="n"/>
      <c r="C868" s="291" t="n"/>
      <c r="D868" s="291" t="n"/>
      <c r="E868" s="291" t="n"/>
      <c r="F868" s="291" t="n"/>
      <c r="G868" s="292" t="n"/>
      <c r="H868" s="292" t="n"/>
      <c r="I868" s="291" t="n"/>
      <c r="J868" s="291" t="n"/>
      <c r="K868" s="291" t="n"/>
      <c r="L868" s="291" t="n"/>
      <c r="M868" s="292" t="n"/>
      <c r="N868" s="291" t="n"/>
      <c r="O868" s="291" t="n"/>
      <c r="P868" s="291" t="n"/>
      <c r="Q868" s="291" t="n"/>
      <c r="R868" s="291">
        <f>IF($H868="","",IF($H868&lt;TODAY(),"VENCIDO",IF($H868&lt;=TODAY()+15,"PROXIMO","FUTURO")))</f>
        <v/>
      </c>
      <c r="S868" s="296">
        <f>IF($H868="","",$H868-TODAY())</f>
        <v/>
      </c>
      <c r="T868" s="291">
        <f>IF(LISTADO!$A866="","",LISTADO!$A866)</f>
        <v/>
      </c>
      <c r="U868" s="291" t="n"/>
    </row>
    <row r="869">
      <c r="A869" s="293">
        <f>IF($B869="","",SUBTOTAL(103,$B$3:B869))</f>
        <v/>
      </c>
      <c r="B869" s="293" t="n"/>
      <c r="C869" s="293" t="n"/>
      <c r="D869" s="293" t="n"/>
      <c r="E869" s="293" t="n"/>
      <c r="F869" s="293" t="n"/>
      <c r="G869" s="294" t="n"/>
      <c r="H869" s="294" t="n"/>
      <c r="I869" s="293" t="n"/>
      <c r="J869" s="293" t="n"/>
      <c r="K869" s="293" t="n"/>
      <c r="L869" s="293" t="n"/>
      <c r="M869" s="294" t="n"/>
      <c r="N869" s="293" t="n"/>
      <c r="O869" s="293" t="n"/>
      <c r="P869" s="293" t="n"/>
      <c r="Q869" s="293" t="n"/>
      <c r="R869" s="293">
        <f>IF($H869="","",IF($H869&lt;TODAY(),"VENCIDO",IF($H869&lt;=TODAY()+15,"PROXIMO","FUTURO")))</f>
        <v/>
      </c>
      <c r="S869" s="295">
        <f>IF($H869="","",$H869-TODAY())</f>
        <v/>
      </c>
      <c r="T869" s="293">
        <f>IF(LISTADO!$A867="","",LISTADO!$A867)</f>
        <v/>
      </c>
      <c r="U869" s="293" t="n"/>
    </row>
    <row r="870">
      <c r="A870" s="291">
        <f>IF($B870="","",SUBTOTAL(103,$B$3:B870))</f>
        <v/>
      </c>
      <c r="B870" s="291" t="n"/>
      <c r="C870" s="291" t="n"/>
      <c r="D870" s="291" t="n"/>
      <c r="E870" s="291" t="n"/>
      <c r="F870" s="291" t="n"/>
      <c r="G870" s="292" t="n"/>
      <c r="H870" s="292" t="n"/>
      <c r="I870" s="291" t="n"/>
      <c r="J870" s="291" t="n"/>
      <c r="K870" s="291" t="n"/>
      <c r="L870" s="291" t="n"/>
      <c r="M870" s="292" t="n"/>
      <c r="N870" s="291" t="n"/>
      <c r="O870" s="291" t="n"/>
      <c r="P870" s="291" t="n"/>
      <c r="Q870" s="291" t="n"/>
      <c r="R870" s="291">
        <f>IF($H870="","",IF($H870&lt;TODAY(),"VENCIDO",IF($H870&lt;=TODAY()+15,"PROXIMO","FUTURO")))</f>
        <v/>
      </c>
      <c r="S870" s="296">
        <f>IF($H870="","",$H870-TODAY())</f>
        <v/>
      </c>
      <c r="T870" s="291">
        <f>IF(LISTADO!$A868="","",LISTADO!$A868)</f>
        <v/>
      </c>
      <c r="U870" s="291" t="n"/>
    </row>
    <row r="871">
      <c r="A871" s="293">
        <f>IF($B871="","",SUBTOTAL(103,$B$3:B871))</f>
        <v/>
      </c>
      <c r="B871" s="293" t="n"/>
      <c r="C871" s="293" t="n"/>
      <c r="D871" s="293" t="n"/>
      <c r="E871" s="293" t="n"/>
      <c r="F871" s="293" t="n"/>
      <c r="G871" s="294" t="n"/>
      <c r="H871" s="294" t="n"/>
      <c r="I871" s="293" t="n"/>
      <c r="J871" s="293" t="n"/>
      <c r="K871" s="293" t="n"/>
      <c r="L871" s="293" t="n"/>
      <c r="M871" s="294" t="n"/>
      <c r="N871" s="293" t="n"/>
      <c r="O871" s="293" t="n"/>
      <c r="P871" s="293" t="n"/>
      <c r="Q871" s="293" t="n"/>
      <c r="R871" s="293">
        <f>IF($H871="","",IF($H871&lt;TODAY(),"VENCIDO",IF($H871&lt;=TODAY()+15,"PROXIMO","FUTURO")))</f>
        <v/>
      </c>
      <c r="S871" s="295">
        <f>IF($H871="","",$H871-TODAY())</f>
        <v/>
      </c>
      <c r="T871" s="293">
        <f>IF(LISTADO!$A869="","",LISTADO!$A869)</f>
        <v/>
      </c>
      <c r="U871" s="293" t="n"/>
    </row>
    <row r="872">
      <c r="A872" s="291">
        <f>IF($B872="","",SUBTOTAL(103,$B$3:B872))</f>
        <v/>
      </c>
      <c r="B872" s="291" t="n"/>
      <c r="C872" s="291" t="n"/>
      <c r="D872" s="291" t="n"/>
      <c r="E872" s="291" t="n"/>
      <c r="F872" s="291" t="n"/>
      <c r="G872" s="292" t="n"/>
      <c r="H872" s="292" t="n"/>
      <c r="I872" s="291" t="n"/>
      <c r="J872" s="291" t="n"/>
      <c r="K872" s="291" t="n"/>
      <c r="L872" s="291" t="n"/>
      <c r="M872" s="292" t="n"/>
      <c r="N872" s="291" t="n"/>
      <c r="O872" s="291" t="n"/>
      <c r="P872" s="291" t="n"/>
      <c r="Q872" s="291" t="n"/>
      <c r="R872" s="291">
        <f>IF($H872="","",IF($H872&lt;TODAY(),"VENCIDO",IF($H872&lt;=TODAY()+15,"PROXIMO","FUTURO")))</f>
        <v/>
      </c>
      <c r="S872" s="296">
        <f>IF($H872="","",$H872-TODAY())</f>
        <v/>
      </c>
      <c r="T872" s="291">
        <f>IF(LISTADO!$A870="","",LISTADO!$A870)</f>
        <v/>
      </c>
      <c r="U872" s="291" t="n"/>
    </row>
    <row r="873">
      <c r="A873" s="293">
        <f>IF($B873="","",SUBTOTAL(103,$B$3:B873))</f>
        <v/>
      </c>
      <c r="B873" s="293" t="n"/>
      <c r="C873" s="293" t="n"/>
      <c r="D873" s="293" t="n"/>
      <c r="E873" s="293" t="n"/>
      <c r="F873" s="293" t="n"/>
      <c r="G873" s="294" t="n"/>
      <c r="H873" s="294" t="n"/>
      <c r="I873" s="293" t="n"/>
      <c r="J873" s="293" t="n"/>
      <c r="K873" s="293" t="n"/>
      <c r="L873" s="293" t="n"/>
      <c r="M873" s="294" t="n"/>
      <c r="N873" s="293" t="n"/>
      <c r="O873" s="293" t="n"/>
      <c r="P873" s="293" t="n"/>
      <c r="Q873" s="293" t="n"/>
      <c r="R873" s="293">
        <f>IF($H873="","",IF($H873&lt;TODAY(),"VENCIDO",IF($H873&lt;=TODAY()+15,"PROXIMO","FUTURO")))</f>
        <v/>
      </c>
      <c r="S873" s="295">
        <f>IF($H873="","",$H873-TODAY())</f>
        <v/>
      </c>
      <c r="T873" s="293">
        <f>IF(LISTADO!$A871="","",LISTADO!$A871)</f>
        <v/>
      </c>
      <c r="U873" s="293" t="n"/>
    </row>
    <row r="874">
      <c r="A874" s="291">
        <f>IF($B874="","",SUBTOTAL(103,$B$3:B874))</f>
        <v/>
      </c>
      <c r="B874" s="291" t="n"/>
      <c r="C874" s="291" t="n"/>
      <c r="D874" s="291" t="n"/>
      <c r="E874" s="291" t="n"/>
      <c r="F874" s="291" t="n"/>
      <c r="G874" s="292" t="n"/>
      <c r="H874" s="292" t="n"/>
      <c r="I874" s="291" t="n"/>
      <c r="J874" s="291" t="n"/>
      <c r="K874" s="291" t="n"/>
      <c r="L874" s="291" t="n"/>
      <c r="M874" s="292" t="n"/>
      <c r="N874" s="291" t="n"/>
      <c r="O874" s="291" t="n"/>
      <c r="P874" s="291" t="n"/>
      <c r="Q874" s="291" t="n"/>
      <c r="R874" s="291">
        <f>IF($H874="","",IF($H874&lt;TODAY(),"VENCIDO",IF($H874&lt;=TODAY()+15,"PROXIMO","FUTURO")))</f>
        <v/>
      </c>
      <c r="S874" s="296">
        <f>IF($H874="","",$H874-TODAY())</f>
        <v/>
      </c>
      <c r="T874" s="291">
        <f>IF(LISTADO!$A872="","",LISTADO!$A872)</f>
        <v/>
      </c>
      <c r="U874" s="291" t="n"/>
    </row>
    <row r="875">
      <c r="A875" s="293">
        <f>IF($B875="","",SUBTOTAL(103,$B$3:B875))</f>
        <v/>
      </c>
      <c r="B875" s="293" t="n"/>
      <c r="C875" s="293" t="n"/>
      <c r="D875" s="293" t="n"/>
      <c r="E875" s="293" t="n"/>
      <c r="F875" s="293" t="n"/>
      <c r="G875" s="294" t="n"/>
      <c r="H875" s="294" t="n"/>
      <c r="I875" s="293" t="n"/>
      <c r="J875" s="293" t="n"/>
      <c r="K875" s="293" t="n"/>
      <c r="L875" s="293" t="n"/>
      <c r="M875" s="294" t="n"/>
      <c r="N875" s="293" t="n"/>
      <c r="O875" s="293" t="n"/>
      <c r="P875" s="293" t="n"/>
      <c r="Q875" s="293" t="n"/>
      <c r="R875" s="293">
        <f>IF($H875="","",IF($H875&lt;TODAY(),"VENCIDO",IF($H875&lt;=TODAY()+15,"PROXIMO","FUTURO")))</f>
        <v/>
      </c>
      <c r="S875" s="295">
        <f>IF($H875="","",$H875-TODAY())</f>
        <v/>
      </c>
      <c r="T875" s="293">
        <f>IF(LISTADO!$A873="","",LISTADO!$A873)</f>
        <v/>
      </c>
      <c r="U875" s="293" t="n"/>
    </row>
    <row r="876">
      <c r="A876" s="291">
        <f>IF($B876="","",SUBTOTAL(103,$B$3:B876))</f>
        <v/>
      </c>
      <c r="B876" s="291" t="n"/>
      <c r="C876" s="291" t="n"/>
      <c r="D876" s="291" t="n"/>
      <c r="E876" s="291" t="n"/>
      <c r="F876" s="291" t="n"/>
      <c r="G876" s="292" t="n"/>
      <c r="H876" s="292" t="n"/>
      <c r="I876" s="291" t="n"/>
      <c r="J876" s="291" t="n"/>
      <c r="K876" s="291" t="n"/>
      <c r="L876" s="291" t="n"/>
      <c r="M876" s="292" t="n"/>
      <c r="N876" s="291" t="n"/>
      <c r="O876" s="291" t="n"/>
      <c r="P876" s="291" t="n"/>
      <c r="Q876" s="291" t="n"/>
      <c r="R876" s="291">
        <f>IF($H876="","",IF($H876&lt;TODAY(),"VENCIDO",IF($H876&lt;=TODAY()+15,"PROXIMO","FUTURO")))</f>
        <v/>
      </c>
      <c r="S876" s="296">
        <f>IF($H876="","",$H876-TODAY())</f>
        <v/>
      </c>
      <c r="T876" s="291">
        <f>IF(LISTADO!$A874="","",LISTADO!$A874)</f>
        <v/>
      </c>
      <c r="U876" s="291" t="n"/>
    </row>
    <row r="877">
      <c r="A877" s="293">
        <f>IF($B877="","",SUBTOTAL(103,$B$3:B877))</f>
        <v/>
      </c>
      <c r="B877" s="293" t="n"/>
      <c r="C877" s="293" t="n"/>
      <c r="D877" s="293" t="n"/>
      <c r="E877" s="293" t="n"/>
      <c r="F877" s="293" t="n"/>
      <c r="G877" s="294" t="n"/>
      <c r="H877" s="294" t="n"/>
      <c r="I877" s="293" t="n"/>
      <c r="J877" s="293" t="n"/>
      <c r="K877" s="293" t="n"/>
      <c r="L877" s="293" t="n"/>
      <c r="M877" s="294" t="n"/>
      <c r="N877" s="293" t="n"/>
      <c r="O877" s="293" t="n"/>
      <c r="P877" s="293" t="n"/>
      <c r="Q877" s="293" t="n"/>
      <c r="R877" s="293">
        <f>IF($H877="","",IF($H877&lt;TODAY(),"VENCIDO",IF($H877&lt;=TODAY()+15,"PROXIMO","FUTURO")))</f>
        <v/>
      </c>
      <c r="S877" s="295">
        <f>IF($H877="","",$H877-TODAY())</f>
        <v/>
      </c>
      <c r="T877" s="293">
        <f>IF(LISTADO!$A875="","",LISTADO!$A875)</f>
        <v/>
      </c>
      <c r="U877" s="293" t="n"/>
    </row>
    <row r="878">
      <c r="A878" s="291">
        <f>IF($B878="","",SUBTOTAL(103,$B$3:B878))</f>
        <v/>
      </c>
      <c r="B878" s="291" t="n"/>
      <c r="C878" s="291" t="n"/>
      <c r="D878" s="291" t="n"/>
      <c r="E878" s="291" t="n"/>
      <c r="F878" s="291" t="n"/>
      <c r="G878" s="292" t="n"/>
      <c r="H878" s="292" t="n"/>
      <c r="I878" s="291" t="n"/>
      <c r="J878" s="291" t="n"/>
      <c r="K878" s="291" t="n"/>
      <c r="L878" s="291" t="n"/>
      <c r="M878" s="292" t="n"/>
      <c r="N878" s="291" t="n"/>
      <c r="O878" s="291" t="n"/>
      <c r="P878" s="291" t="n"/>
      <c r="Q878" s="291" t="n"/>
      <c r="R878" s="291">
        <f>IF($H878="","",IF($H878&lt;TODAY(),"VENCIDO",IF($H878&lt;=TODAY()+15,"PROXIMO","FUTURO")))</f>
        <v/>
      </c>
      <c r="S878" s="296">
        <f>IF($H878="","",$H878-TODAY())</f>
        <v/>
      </c>
      <c r="T878" s="291">
        <f>IF(LISTADO!$A876="","",LISTADO!$A876)</f>
        <v/>
      </c>
      <c r="U878" s="291" t="n"/>
    </row>
    <row r="879">
      <c r="A879" s="293">
        <f>IF($B879="","",SUBTOTAL(103,$B$3:B879))</f>
        <v/>
      </c>
      <c r="B879" s="293" t="n"/>
      <c r="C879" s="293" t="n"/>
      <c r="D879" s="293" t="n"/>
      <c r="E879" s="293" t="n"/>
      <c r="F879" s="293" t="n"/>
      <c r="G879" s="294" t="n"/>
      <c r="H879" s="294" t="n"/>
      <c r="I879" s="293" t="n"/>
      <c r="J879" s="293" t="n"/>
      <c r="K879" s="293" t="n"/>
      <c r="L879" s="293" t="n"/>
      <c r="M879" s="294" t="n"/>
      <c r="N879" s="293" t="n"/>
      <c r="O879" s="293" t="n"/>
      <c r="P879" s="293" t="n"/>
      <c r="Q879" s="293" t="n"/>
      <c r="R879" s="293">
        <f>IF($H879="","",IF($H879&lt;TODAY(),"VENCIDO",IF($H879&lt;=TODAY()+15,"PROXIMO","FUTURO")))</f>
        <v/>
      </c>
      <c r="S879" s="295">
        <f>IF($H879="","",$H879-TODAY())</f>
        <v/>
      </c>
      <c r="T879" s="293">
        <f>IF(LISTADO!$A877="","",LISTADO!$A877)</f>
        <v/>
      </c>
      <c r="U879" s="293" t="n"/>
    </row>
    <row r="880">
      <c r="A880" s="291">
        <f>IF($B880="","",SUBTOTAL(103,$B$3:B880))</f>
        <v/>
      </c>
      <c r="B880" s="291" t="n"/>
      <c r="C880" s="291" t="n"/>
      <c r="D880" s="291" t="n"/>
      <c r="E880" s="291" t="n"/>
      <c r="F880" s="291" t="n"/>
      <c r="G880" s="292" t="n"/>
      <c r="H880" s="292" t="n"/>
      <c r="I880" s="291" t="n"/>
      <c r="J880" s="291" t="n"/>
      <c r="K880" s="291" t="n"/>
      <c r="L880" s="291" t="n"/>
      <c r="M880" s="292" t="n"/>
      <c r="N880" s="291" t="n"/>
      <c r="O880" s="291" t="n"/>
      <c r="P880" s="291" t="n"/>
      <c r="Q880" s="291" t="n"/>
      <c r="R880" s="291">
        <f>IF($H880="","",IF($H880&lt;TODAY(),"VENCIDO",IF($H880&lt;=TODAY()+15,"PROXIMO","FUTURO")))</f>
        <v/>
      </c>
      <c r="S880" s="296">
        <f>IF($H880="","",$H880-TODAY())</f>
        <v/>
      </c>
      <c r="T880" s="291">
        <f>IF(LISTADO!$A878="","",LISTADO!$A878)</f>
        <v/>
      </c>
      <c r="U880" s="291" t="n"/>
    </row>
    <row r="881">
      <c r="A881" s="293">
        <f>IF($B881="","",SUBTOTAL(103,$B$3:B881))</f>
        <v/>
      </c>
      <c r="B881" s="293" t="n"/>
      <c r="C881" s="293" t="n"/>
      <c r="D881" s="293" t="n"/>
      <c r="E881" s="293" t="n"/>
      <c r="F881" s="293" t="n"/>
      <c r="G881" s="294" t="n"/>
      <c r="H881" s="294" t="n"/>
      <c r="I881" s="293" t="n"/>
      <c r="J881" s="293" t="n"/>
      <c r="K881" s="293" t="n"/>
      <c r="L881" s="293" t="n"/>
      <c r="M881" s="294" t="n"/>
      <c r="N881" s="293" t="n"/>
      <c r="O881" s="293" t="n"/>
      <c r="P881" s="293" t="n"/>
      <c r="Q881" s="293" t="n"/>
      <c r="R881" s="293">
        <f>IF($H881="","",IF($H881&lt;TODAY(),"VENCIDO",IF($H881&lt;=TODAY()+15,"PROXIMO","FUTURO")))</f>
        <v/>
      </c>
      <c r="S881" s="295">
        <f>IF($H881="","",$H881-TODAY())</f>
        <v/>
      </c>
      <c r="T881" s="293">
        <f>IF(LISTADO!$A879="","",LISTADO!$A879)</f>
        <v/>
      </c>
      <c r="U881" s="293" t="n"/>
    </row>
    <row r="882">
      <c r="A882" s="291">
        <f>IF($B882="","",SUBTOTAL(103,$B$3:B882))</f>
        <v/>
      </c>
      <c r="B882" s="291" t="n"/>
      <c r="C882" s="291" t="n"/>
      <c r="D882" s="291" t="n"/>
      <c r="E882" s="291" t="n"/>
      <c r="F882" s="291" t="n"/>
      <c r="G882" s="292" t="n"/>
      <c r="H882" s="292" t="n"/>
      <c r="I882" s="291" t="n"/>
      <c r="J882" s="291" t="n"/>
      <c r="K882" s="291" t="n"/>
      <c r="L882" s="291" t="n"/>
      <c r="M882" s="292" t="n"/>
      <c r="N882" s="291" t="n"/>
      <c r="O882" s="291" t="n"/>
      <c r="P882" s="291" t="n"/>
      <c r="Q882" s="291" t="n"/>
      <c r="R882" s="291">
        <f>IF($H882="","",IF($H882&lt;TODAY(),"VENCIDO",IF($H882&lt;=TODAY()+15,"PROXIMO","FUTURO")))</f>
        <v/>
      </c>
      <c r="S882" s="296">
        <f>IF($H882="","",$H882-TODAY())</f>
        <v/>
      </c>
      <c r="T882" s="291">
        <f>IF(LISTADO!$A880="","",LISTADO!$A880)</f>
        <v/>
      </c>
      <c r="U882" s="291" t="n"/>
    </row>
    <row r="883">
      <c r="A883" s="293">
        <f>IF($B883="","",SUBTOTAL(103,$B$3:B883))</f>
        <v/>
      </c>
      <c r="B883" s="293" t="n"/>
      <c r="C883" s="293" t="n"/>
      <c r="D883" s="293" t="n"/>
      <c r="E883" s="293" t="n"/>
      <c r="F883" s="293" t="n"/>
      <c r="G883" s="294" t="n"/>
      <c r="H883" s="294" t="n"/>
      <c r="I883" s="293" t="n"/>
      <c r="J883" s="293" t="n"/>
      <c r="K883" s="293" t="n"/>
      <c r="L883" s="293" t="n"/>
      <c r="M883" s="294" t="n"/>
      <c r="N883" s="293" t="n"/>
      <c r="O883" s="293" t="n"/>
      <c r="P883" s="293" t="n"/>
      <c r="Q883" s="293" t="n"/>
      <c r="R883" s="293">
        <f>IF($H883="","",IF($H883&lt;TODAY(),"VENCIDO",IF($H883&lt;=TODAY()+15,"PROXIMO","FUTURO")))</f>
        <v/>
      </c>
      <c r="S883" s="295">
        <f>IF($H883="","",$H883-TODAY())</f>
        <v/>
      </c>
      <c r="T883" s="293">
        <f>IF(LISTADO!$A881="","",LISTADO!$A881)</f>
        <v/>
      </c>
      <c r="U883" s="293" t="n"/>
    </row>
    <row r="884">
      <c r="A884" s="291">
        <f>IF($B884="","",SUBTOTAL(103,$B$3:B884))</f>
        <v/>
      </c>
      <c r="B884" s="291" t="n"/>
      <c r="C884" s="291" t="n"/>
      <c r="D884" s="291" t="n"/>
      <c r="E884" s="291" t="n"/>
      <c r="F884" s="291" t="n"/>
      <c r="G884" s="292" t="n"/>
      <c r="H884" s="292" t="n"/>
      <c r="I884" s="291" t="n"/>
      <c r="J884" s="291" t="n"/>
      <c r="K884" s="291" t="n"/>
      <c r="L884" s="291" t="n"/>
      <c r="M884" s="292" t="n"/>
      <c r="N884" s="291" t="n"/>
      <c r="O884" s="291" t="n"/>
      <c r="P884" s="291" t="n"/>
      <c r="Q884" s="291" t="n"/>
      <c r="R884" s="291">
        <f>IF($H884="","",IF($H884&lt;TODAY(),"VENCIDO",IF($H884&lt;=TODAY()+15,"PROXIMO","FUTURO")))</f>
        <v/>
      </c>
      <c r="S884" s="296">
        <f>IF($H884="","",$H884-TODAY())</f>
        <v/>
      </c>
      <c r="T884" s="291">
        <f>IF(LISTADO!$A882="","",LISTADO!$A882)</f>
        <v/>
      </c>
      <c r="U884" s="291" t="n"/>
    </row>
    <row r="885">
      <c r="A885" s="293">
        <f>IF($B885="","",SUBTOTAL(103,$B$3:B885))</f>
        <v/>
      </c>
      <c r="B885" s="293" t="n"/>
      <c r="C885" s="293" t="n"/>
      <c r="D885" s="293" t="n"/>
      <c r="E885" s="293" t="n"/>
      <c r="F885" s="293" t="n"/>
      <c r="G885" s="294" t="n"/>
      <c r="H885" s="294" t="n"/>
      <c r="I885" s="293" t="n"/>
      <c r="J885" s="293" t="n"/>
      <c r="K885" s="293" t="n"/>
      <c r="L885" s="293" t="n"/>
      <c r="M885" s="294" t="n"/>
      <c r="N885" s="293" t="n"/>
      <c r="O885" s="293" t="n"/>
      <c r="P885" s="293" t="n"/>
      <c r="Q885" s="293" t="n"/>
      <c r="R885" s="293">
        <f>IF($H885="","",IF($H885&lt;TODAY(),"VENCIDO",IF($H885&lt;=TODAY()+15,"PROXIMO","FUTURO")))</f>
        <v/>
      </c>
      <c r="S885" s="295">
        <f>IF($H885="","",$H885-TODAY())</f>
        <v/>
      </c>
      <c r="T885" s="293">
        <f>IF(LISTADO!$A883="","",LISTADO!$A883)</f>
        <v/>
      </c>
      <c r="U885" s="293" t="n"/>
    </row>
    <row r="886">
      <c r="A886" s="291">
        <f>IF($B886="","",SUBTOTAL(103,$B$3:B886))</f>
        <v/>
      </c>
      <c r="B886" s="291" t="n"/>
      <c r="C886" s="291" t="n"/>
      <c r="D886" s="291" t="n"/>
      <c r="E886" s="291" t="n"/>
      <c r="F886" s="291" t="n"/>
      <c r="G886" s="292" t="n"/>
      <c r="H886" s="292" t="n"/>
      <c r="I886" s="291" t="n"/>
      <c r="J886" s="291" t="n"/>
      <c r="K886" s="291" t="n"/>
      <c r="L886" s="291" t="n"/>
      <c r="M886" s="292" t="n"/>
      <c r="N886" s="291" t="n"/>
      <c r="O886" s="291" t="n"/>
      <c r="P886" s="291" t="n"/>
      <c r="Q886" s="291" t="n"/>
      <c r="R886" s="291">
        <f>IF($H886="","",IF($H886&lt;TODAY(),"VENCIDO",IF($H886&lt;=TODAY()+15,"PROXIMO","FUTURO")))</f>
        <v/>
      </c>
      <c r="S886" s="296">
        <f>IF($H886="","",$H886-TODAY())</f>
        <v/>
      </c>
      <c r="T886" s="291">
        <f>IF(LISTADO!$A884="","",LISTADO!$A884)</f>
        <v/>
      </c>
      <c r="U886" s="291" t="n"/>
    </row>
    <row r="887">
      <c r="A887" s="293">
        <f>IF($B887="","",SUBTOTAL(103,$B$3:B887))</f>
        <v/>
      </c>
      <c r="B887" s="293" t="n"/>
      <c r="C887" s="293" t="n"/>
      <c r="D887" s="293" t="n"/>
      <c r="E887" s="293" t="n"/>
      <c r="F887" s="293" t="n"/>
      <c r="G887" s="294" t="n"/>
      <c r="H887" s="294" t="n"/>
      <c r="I887" s="293" t="n"/>
      <c r="J887" s="293" t="n"/>
      <c r="K887" s="293" t="n"/>
      <c r="L887" s="293" t="n"/>
      <c r="M887" s="294" t="n"/>
      <c r="N887" s="293" t="n"/>
      <c r="O887" s="293" t="n"/>
      <c r="P887" s="293" t="n"/>
      <c r="Q887" s="293" t="n"/>
      <c r="R887" s="293">
        <f>IF($H887="","",IF($H887&lt;TODAY(),"VENCIDO",IF($H887&lt;=TODAY()+15,"PROXIMO","FUTURO")))</f>
        <v/>
      </c>
      <c r="S887" s="295">
        <f>IF($H887="","",$H887-TODAY())</f>
        <v/>
      </c>
      <c r="T887" s="293">
        <f>IF(LISTADO!$A885="","",LISTADO!$A885)</f>
        <v/>
      </c>
      <c r="U887" s="293" t="n"/>
    </row>
    <row r="888">
      <c r="A888" s="291">
        <f>IF($B888="","",SUBTOTAL(103,$B$3:B888))</f>
        <v/>
      </c>
      <c r="B888" s="291" t="n"/>
      <c r="C888" s="291" t="n"/>
      <c r="D888" s="291" t="n"/>
      <c r="E888" s="291" t="n"/>
      <c r="F888" s="291" t="n"/>
      <c r="G888" s="292" t="n"/>
      <c r="H888" s="292" t="n"/>
      <c r="I888" s="291" t="n"/>
      <c r="J888" s="291" t="n"/>
      <c r="K888" s="291" t="n"/>
      <c r="L888" s="291" t="n"/>
      <c r="M888" s="292" t="n"/>
      <c r="N888" s="291" t="n"/>
      <c r="O888" s="291" t="n"/>
      <c r="P888" s="291" t="n"/>
      <c r="Q888" s="291" t="n"/>
      <c r="R888" s="291">
        <f>IF($H888="","",IF($H888&lt;TODAY(),"VENCIDO",IF($H888&lt;=TODAY()+15,"PROXIMO","FUTURO")))</f>
        <v/>
      </c>
      <c r="S888" s="296">
        <f>IF($H888="","",$H888-TODAY())</f>
        <v/>
      </c>
      <c r="T888" s="291">
        <f>IF(LISTADO!$A886="","",LISTADO!$A886)</f>
        <v/>
      </c>
      <c r="U888" s="291" t="n"/>
    </row>
    <row r="889">
      <c r="A889" s="293">
        <f>IF($B889="","",SUBTOTAL(103,$B$3:B889))</f>
        <v/>
      </c>
      <c r="B889" s="293" t="n"/>
      <c r="C889" s="293" t="n"/>
      <c r="D889" s="293" t="n"/>
      <c r="E889" s="293" t="n"/>
      <c r="F889" s="293" t="n"/>
      <c r="G889" s="294" t="n"/>
      <c r="H889" s="294" t="n"/>
      <c r="I889" s="293" t="n"/>
      <c r="J889" s="293" t="n"/>
      <c r="K889" s="293" t="n"/>
      <c r="L889" s="293" t="n"/>
      <c r="M889" s="294" t="n"/>
      <c r="N889" s="293" t="n"/>
      <c r="O889" s="293" t="n"/>
      <c r="P889" s="293" t="n"/>
      <c r="Q889" s="293" t="n"/>
      <c r="R889" s="293">
        <f>IF($H889="","",IF($H889&lt;TODAY(),"VENCIDO",IF($H889&lt;=TODAY()+15,"PROXIMO","FUTURO")))</f>
        <v/>
      </c>
      <c r="S889" s="295">
        <f>IF($H889="","",$H889-TODAY())</f>
        <v/>
      </c>
      <c r="T889" s="293">
        <f>IF(LISTADO!$A887="","",LISTADO!$A887)</f>
        <v/>
      </c>
      <c r="U889" s="293" t="n"/>
    </row>
    <row r="890">
      <c r="A890" s="291">
        <f>IF($B890="","",SUBTOTAL(103,$B$3:B890))</f>
        <v/>
      </c>
      <c r="B890" s="291" t="n"/>
      <c r="C890" s="291" t="n"/>
      <c r="D890" s="291" t="n"/>
      <c r="E890" s="291" t="n"/>
      <c r="F890" s="291" t="n"/>
      <c r="G890" s="292" t="n"/>
      <c r="H890" s="292" t="n"/>
      <c r="I890" s="291" t="n"/>
      <c r="J890" s="291" t="n"/>
      <c r="K890" s="291" t="n"/>
      <c r="L890" s="291" t="n"/>
      <c r="M890" s="292" t="n"/>
      <c r="N890" s="291" t="n"/>
      <c r="O890" s="291" t="n"/>
      <c r="P890" s="291" t="n"/>
      <c r="Q890" s="291" t="n"/>
      <c r="R890" s="291">
        <f>IF($H890="","",IF($H890&lt;TODAY(),"VENCIDO",IF($H890&lt;=TODAY()+15,"PROXIMO","FUTURO")))</f>
        <v/>
      </c>
      <c r="S890" s="296">
        <f>IF($H890="","",$H890-TODAY())</f>
        <v/>
      </c>
      <c r="T890" s="291">
        <f>IF(LISTADO!$A888="","",LISTADO!$A888)</f>
        <v/>
      </c>
      <c r="U890" s="291" t="n"/>
    </row>
    <row r="891">
      <c r="A891" s="293">
        <f>IF($B891="","",SUBTOTAL(103,$B$3:B891))</f>
        <v/>
      </c>
      <c r="B891" s="293" t="n"/>
      <c r="C891" s="293" t="n"/>
      <c r="D891" s="293" t="n"/>
      <c r="E891" s="293" t="n"/>
      <c r="F891" s="293" t="n"/>
      <c r="G891" s="294" t="n"/>
      <c r="H891" s="294" t="n"/>
      <c r="I891" s="293" t="n"/>
      <c r="J891" s="293" t="n"/>
      <c r="K891" s="293" t="n"/>
      <c r="L891" s="293" t="n"/>
      <c r="M891" s="294" t="n"/>
      <c r="N891" s="293" t="n"/>
      <c r="O891" s="293" t="n"/>
      <c r="P891" s="293" t="n"/>
      <c r="Q891" s="293" t="n"/>
      <c r="R891" s="293">
        <f>IF($H891="","",IF($H891&lt;TODAY(),"VENCIDO",IF($H891&lt;=TODAY()+15,"PROXIMO","FUTURO")))</f>
        <v/>
      </c>
      <c r="S891" s="295">
        <f>IF($H891="","",$H891-TODAY())</f>
        <v/>
      </c>
      <c r="T891" s="293">
        <f>IF(LISTADO!$A889="","",LISTADO!$A889)</f>
        <v/>
      </c>
      <c r="U891" s="293" t="n"/>
    </row>
    <row r="892">
      <c r="A892" s="291">
        <f>IF($B892="","",SUBTOTAL(103,$B$3:B892))</f>
        <v/>
      </c>
      <c r="B892" s="291" t="n"/>
      <c r="C892" s="291" t="n"/>
      <c r="D892" s="291" t="n"/>
      <c r="E892" s="291" t="n"/>
      <c r="F892" s="291" t="n"/>
      <c r="G892" s="292" t="n"/>
      <c r="H892" s="292" t="n"/>
      <c r="I892" s="291" t="n"/>
      <c r="J892" s="291" t="n"/>
      <c r="K892" s="291" t="n"/>
      <c r="L892" s="291" t="n"/>
      <c r="M892" s="292" t="n"/>
      <c r="N892" s="291" t="n"/>
      <c r="O892" s="291" t="n"/>
      <c r="P892" s="291" t="n"/>
      <c r="Q892" s="291" t="n"/>
      <c r="R892" s="291">
        <f>IF($H892="","",IF($H892&lt;TODAY(),"VENCIDO",IF($H892&lt;=TODAY()+15,"PROXIMO","FUTURO")))</f>
        <v/>
      </c>
      <c r="S892" s="296">
        <f>IF($H892="","",$H892-TODAY())</f>
        <v/>
      </c>
      <c r="T892" s="291">
        <f>IF(LISTADO!$A890="","",LISTADO!$A890)</f>
        <v/>
      </c>
      <c r="U892" s="291" t="n"/>
    </row>
    <row r="893">
      <c r="A893" s="293">
        <f>IF($B893="","",SUBTOTAL(103,$B$3:B893))</f>
        <v/>
      </c>
      <c r="B893" s="293" t="n"/>
      <c r="C893" s="293" t="n"/>
      <c r="D893" s="293" t="n"/>
      <c r="E893" s="293" t="n"/>
      <c r="F893" s="293" t="n"/>
      <c r="G893" s="294" t="n"/>
      <c r="H893" s="294" t="n"/>
      <c r="I893" s="293" t="n"/>
      <c r="J893" s="293" t="n"/>
      <c r="K893" s="293" t="n"/>
      <c r="L893" s="293" t="n"/>
      <c r="M893" s="294" t="n"/>
      <c r="N893" s="293" t="n"/>
      <c r="O893" s="293" t="n"/>
      <c r="P893" s="293" t="n"/>
      <c r="Q893" s="293" t="n"/>
      <c r="R893" s="293">
        <f>IF($H893="","",IF($H893&lt;TODAY(),"VENCIDO",IF($H893&lt;=TODAY()+15,"PROXIMO","FUTURO")))</f>
        <v/>
      </c>
      <c r="S893" s="295">
        <f>IF($H893="","",$H893-TODAY())</f>
        <v/>
      </c>
      <c r="T893" s="293">
        <f>IF(LISTADO!$A891="","",LISTADO!$A891)</f>
        <v/>
      </c>
      <c r="U893" s="293" t="n"/>
    </row>
    <row r="894">
      <c r="A894" s="291">
        <f>IF($B894="","",SUBTOTAL(103,$B$3:B894))</f>
        <v/>
      </c>
      <c r="B894" s="291" t="n"/>
      <c r="C894" s="291" t="n"/>
      <c r="D894" s="291" t="n"/>
      <c r="E894" s="291" t="n"/>
      <c r="F894" s="291" t="n"/>
      <c r="G894" s="292" t="n"/>
      <c r="H894" s="292" t="n"/>
      <c r="I894" s="291" t="n"/>
      <c r="J894" s="291" t="n"/>
      <c r="K894" s="291" t="n"/>
      <c r="L894" s="291" t="n"/>
      <c r="M894" s="292" t="n"/>
      <c r="N894" s="291" t="n"/>
      <c r="O894" s="291" t="n"/>
      <c r="P894" s="291" t="n"/>
      <c r="Q894" s="291" t="n"/>
      <c r="R894" s="291">
        <f>IF($H894="","",IF($H894&lt;TODAY(),"VENCIDO",IF($H894&lt;=TODAY()+15,"PROXIMO","FUTURO")))</f>
        <v/>
      </c>
      <c r="S894" s="296">
        <f>IF($H894="","",$H894-TODAY())</f>
        <v/>
      </c>
      <c r="T894" s="291">
        <f>IF(LISTADO!$A892="","",LISTADO!$A892)</f>
        <v/>
      </c>
      <c r="U894" s="291" t="n"/>
    </row>
    <row r="895">
      <c r="A895" s="293">
        <f>IF($B895="","",SUBTOTAL(103,$B$3:B895))</f>
        <v/>
      </c>
      <c r="B895" s="293" t="n"/>
      <c r="C895" s="293" t="n"/>
      <c r="D895" s="293" t="n"/>
      <c r="E895" s="293" t="n"/>
      <c r="F895" s="293" t="n"/>
      <c r="G895" s="294" t="n"/>
      <c r="H895" s="294" t="n"/>
      <c r="I895" s="293" t="n"/>
      <c r="J895" s="293" t="n"/>
      <c r="K895" s="293" t="n"/>
      <c r="L895" s="293" t="n"/>
      <c r="M895" s="294" t="n"/>
      <c r="N895" s="293" t="n"/>
      <c r="O895" s="293" t="n"/>
      <c r="P895" s="293" t="n"/>
      <c r="Q895" s="293" t="n"/>
      <c r="R895" s="293">
        <f>IF($H895="","",IF($H895&lt;TODAY(),"VENCIDO",IF($H895&lt;=TODAY()+15,"PROXIMO","FUTURO")))</f>
        <v/>
      </c>
      <c r="S895" s="295">
        <f>IF($H895="","",$H895-TODAY())</f>
        <v/>
      </c>
      <c r="T895" s="293">
        <f>IF(LISTADO!$A893="","",LISTADO!$A893)</f>
        <v/>
      </c>
      <c r="U895" s="293" t="n"/>
    </row>
    <row r="896">
      <c r="A896" s="291">
        <f>IF($B896="","",SUBTOTAL(103,$B$3:B896))</f>
        <v/>
      </c>
      <c r="B896" s="291" t="n"/>
      <c r="C896" s="291" t="n"/>
      <c r="D896" s="291" t="n"/>
      <c r="E896" s="291" t="n"/>
      <c r="F896" s="291" t="n"/>
      <c r="G896" s="292" t="n"/>
      <c r="H896" s="292" t="n"/>
      <c r="I896" s="291" t="n"/>
      <c r="J896" s="291" t="n"/>
      <c r="K896" s="291" t="n"/>
      <c r="L896" s="291" t="n"/>
      <c r="M896" s="292" t="n"/>
      <c r="N896" s="291" t="n"/>
      <c r="O896" s="291" t="n"/>
      <c r="P896" s="291" t="n"/>
      <c r="Q896" s="291" t="n"/>
      <c r="R896" s="291">
        <f>IF($H896="","",IF($H896&lt;TODAY(),"VENCIDO",IF($H896&lt;=TODAY()+15,"PROXIMO","FUTURO")))</f>
        <v/>
      </c>
      <c r="S896" s="296">
        <f>IF($H896="","",$H896-TODAY())</f>
        <v/>
      </c>
      <c r="T896" s="291">
        <f>IF(LISTADO!$A894="","",LISTADO!$A894)</f>
        <v/>
      </c>
      <c r="U896" s="291" t="n"/>
    </row>
    <row r="897">
      <c r="A897" s="293">
        <f>IF($B897="","",SUBTOTAL(103,$B$3:B897))</f>
        <v/>
      </c>
      <c r="B897" s="293" t="n"/>
      <c r="C897" s="293" t="n"/>
      <c r="D897" s="293" t="n"/>
      <c r="E897" s="293" t="n"/>
      <c r="F897" s="293" t="n"/>
      <c r="G897" s="294" t="n"/>
      <c r="H897" s="294" t="n"/>
      <c r="I897" s="293" t="n"/>
      <c r="J897" s="293" t="n"/>
      <c r="K897" s="293" t="n"/>
      <c r="L897" s="293" t="n"/>
      <c r="M897" s="294" t="n"/>
      <c r="N897" s="293" t="n"/>
      <c r="O897" s="293" t="n"/>
      <c r="P897" s="293" t="n"/>
      <c r="Q897" s="293" t="n"/>
      <c r="R897" s="293">
        <f>IF($H897="","",IF($H897&lt;TODAY(),"VENCIDO",IF($H897&lt;=TODAY()+15,"PROXIMO","FUTURO")))</f>
        <v/>
      </c>
      <c r="S897" s="295">
        <f>IF($H897="","",$H897-TODAY())</f>
        <v/>
      </c>
      <c r="T897" s="293">
        <f>IF(LISTADO!$A895="","",LISTADO!$A895)</f>
        <v/>
      </c>
      <c r="U897" s="293" t="n"/>
    </row>
    <row r="898">
      <c r="A898" s="291">
        <f>IF($B898="","",SUBTOTAL(103,$B$3:B898))</f>
        <v/>
      </c>
      <c r="B898" s="291" t="n"/>
      <c r="C898" s="291" t="n"/>
      <c r="D898" s="291" t="n"/>
      <c r="E898" s="291" t="n"/>
      <c r="F898" s="291" t="n"/>
      <c r="G898" s="292" t="n"/>
      <c r="H898" s="292" t="n"/>
      <c r="I898" s="291" t="n"/>
      <c r="J898" s="291" t="n"/>
      <c r="K898" s="291" t="n"/>
      <c r="L898" s="291" t="n"/>
      <c r="M898" s="292" t="n"/>
      <c r="N898" s="291" t="n"/>
      <c r="O898" s="291" t="n"/>
      <c r="P898" s="291" t="n"/>
      <c r="Q898" s="291" t="n"/>
      <c r="R898" s="291">
        <f>IF($H898="","",IF($H898&lt;TODAY(),"VENCIDO",IF($H898&lt;=TODAY()+15,"PROXIMO","FUTURO")))</f>
        <v/>
      </c>
      <c r="S898" s="296">
        <f>IF($H898="","",$H898-TODAY())</f>
        <v/>
      </c>
      <c r="T898" s="291">
        <f>IF(LISTADO!$A896="","",LISTADO!$A896)</f>
        <v/>
      </c>
      <c r="U898" s="291" t="n"/>
    </row>
    <row r="899">
      <c r="A899" s="293">
        <f>IF($B899="","",SUBTOTAL(103,$B$3:B899))</f>
        <v/>
      </c>
      <c r="B899" s="293" t="n"/>
      <c r="C899" s="293" t="n"/>
      <c r="D899" s="293" t="n"/>
      <c r="E899" s="293" t="n"/>
      <c r="F899" s="293" t="n"/>
      <c r="G899" s="294" t="n"/>
      <c r="H899" s="294" t="n"/>
      <c r="I899" s="293" t="n"/>
      <c r="J899" s="293" t="n"/>
      <c r="K899" s="293" t="n"/>
      <c r="L899" s="293" t="n"/>
      <c r="M899" s="294" t="n"/>
      <c r="N899" s="293" t="n"/>
      <c r="O899" s="293" t="n"/>
      <c r="P899" s="293" t="n"/>
      <c r="Q899" s="293" t="n"/>
      <c r="R899" s="293">
        <f>IF($H899="","",IF($H899&lt;TODAY(),"VENCIDO",IF($H899&lt;=TODAY()+15,"PROXIMO","FUTURO")))</f>
        <v/>
      </c>
      <c r="S899" s="295">
        <f>IF($H899="","",$H899-TODAY())</f>
        <v/>
      </c>
      <c r="T899" s="293">
        <f>IF(LISTADO!$A897="","",LISTADO!$A897)</f>
        <v/>
      </c>
      <c r="U899" s="293" t="n"/>
    </row>
    <row r="900">
      <c r="A900" s="291">
        <f>IF($B900="","",SUBTOTAL(103,$B$3:B900))</f>
        <v/>
      </c>
      <c r="B900" s="291" t="n"/>
      <c r="C900" s="291" t="n"/>
      <c r="D900" s="291" t="n"/>
      <c r="E900" s="291" t="n"/>
      <c r="F900" s="291" t="n"/>
      <c r="G900" s="292" t="n"/>
      <c r="H900" s="292" t="n"/>
      <c r="I900" s="291" t="n"/>
      <c r="J900" s="291" t="n"/>
      <c r="K900" s="291" t="n"/>
      <c r="L900" s="291" t="n"/>
      <c r="M900" s="292" t="n"/>
      <c r="N900" s="291" t="n"/>
      <c r="O900" s="291" t="n"/>
      <c r="P900" s="291" t="n"/>
      <c r="Q900" s="291" t="n"/>
      <c r="R900" s="291">
        <f>IF($H900="","",IF($H900&lt;TODAY(),"VENCIDO",IF($H900&lt;=TODAY()+15,"PROXIMO","FUTURO")))</f>
        <v/>
      </c>
      <c r="S900" s="296">
        <f>IF($H900="","",$H900-TODAY())</f>
        <v/>
      </c>
      <c r="T900" s="291">
        <f>IF(LISTADO!$A898="","",LISTADO!$A898)</f>
        <v/>
      </c>
      <c r="U900" s="291" t="n"/>
    </row>
    <row r="901">
      <c r="A901" s="293">
        <f>IF($B901="","",SUBTOTAL(103,$B$3:B901))</f>
        <v/>
      </c>
      <c r="B901" s="293" t="n"/>
      <c r="C901" s="293" t="n"/>
      <c r="D901" s="293" t="n"/>
      <c r="E901" s="293" t="n"/>
      <c r="F901" s="293" t="n"/>
      <c r="G901" s="294" t="n"/>
      <c r="H901" s="294" t="n"/>
      <c r="I901" s="293" t="n"/>
      <c r="J901" s="293" t="n"/>
      <c r="K901" s="293" t="n"/>
      <c r="L901" s="293" t="n"/>
      <c r="M901" s="294" t="n"/>
      <c r="N901" s="293" t="n"/>
      <c r="O901" s="293" t="n"/>
      <c r="P901" s="293" t="n"/>
      <c r="Q901" s="293" t="n"/>
      <c r="R901" s="293">
        <f>IF($H901="","",IF($H901&lt;TODAY(),"VENCIDO",IF($H901&lt;=TODAY()+15,"PROXIMO","FUTURO")))</f>
        <v/>
      </c>
      <c r="S901" s="295">
        <f>IF($H901="","",$H901-TODAY())</f>
        <v/>
      </c>
      <c r="T901" s="293">
        <f>IF(LISTADO!$A899="","",LISTADO!$A899)</f>
        <v/>
      </c>
      <c r="U901" s="293" t="n"/>
    </row>
    <row r="902">
      <c r="A902" s="291">
        <f>IF($B902="","",SUBTOTAL(103,$B$3:B902))</f>
        <v/>
      </c>
      <c r="B902" s="291" t="n"/>
      <c r="C902" s="291" t="n"/>
      <c r="D902" s="291" t="n"/>
      <c r="E902" s="291" t="n"/>
      <c r="F902" s="291" t="n"/>
      <c r="G902" s="292" t="n"/>
      <c r="H902" s="292" t="n"/>
      <c r="I902" s="291" t="n"/>
      <c r="J902" s="291" t="n"/>
      <c r="K902" s="291" t="n"/>
      <c r="L902" s="291" t="n"/>
      <c r="M902" s="292" t="n"/>
      <c r="N902" s="291" t="n"/>
      <c r="O902" s="291" t="n"/>
      <c r="P902" s="291" t="n"/>
      <c r="Q902" s="291" t="n"/>
      <c r="R902" s="291">
        <f>IF($H902="","",IF($H902&lt;TODAY(),"VENCIDO",IF($H902&lt;=TODAY()+15,"PROXIMO","FUTURO")))</f>
        <v/>
      </c>
      <c r="S902" s="296">
        <f>IF($H902="","",$H902-TODAY())</f>
        <v/>
      </c>
      <c r="T902" s="291">
        <f>IF(LISTADO!$A900="","",LISTADO!$A900)</f>
        <v/>
      </c>
      <c r="U902" s="291" t="n"/>
    </row>
    <row r="903">
      <c r="A903" s="293">
        <f>IF($B903="","",SUBTOTAL(103,$B$3:B903))</f>
        <v/>
      </c>
      <c r="B903" s="293" t="n"/>
      <c r="C903" s="293" t="n"/>
      <c r="D903" s="293" t="n"/>
      <c r="E903" s="293" t="n"/>
      <c r="F903" s="293" t="n"/>
      <c r="G903" s="294" t="n"/>
      <c r="H903" s="294" t="n"/>
      <c r="I903" s="293" t="n"/>
      <c r="J903" s="293" t="n"/>
      <c r="K903" s="293" t="n"/>
      <c r="L903" s="293" t="n"/>
      <c r="M903" s="294" t="n"/>
      <c r="N903" s="293" t="n"/>
      <c r="O903" s="293" t="n"/>
      <c r="P903" s="293" t="n"/>
      <c r="Q903" s="293" t="n"/>
      <c r="R903" s="293">
        <f>IF($H903="","",IF($H903&lt;TODAY(),"VENCIDO",IF($H903&lt;=TODAY()+15,"PROXIMO","FUTURO")))</f>
        <v/>
      </c>
      <c r="S903" s="295">
        <f>IF($H903="","",$H903-TODAY())</f>
        <v/>
      </c>
      <c r="T903" s="293">
        <f>IF(LISTADO!$A901="","",LISTADO!$A901)</f>
        <v/>
      </c>
      <c r="U903" s="293" t="n"/>
    </row>
    <row r="904">
      <c r="A904" s="291">
        <f>IF($B904="","",SUBTOTAL(103,$B$3:B904))</f>
        <v/>
      </c>
      <c r="B904" s="291" t="n"/>
      <c r="C904" s="291" t="n"/>
      <c r="D904" s="291" t="n"/>
      <c r="E904" s="291" t="n"/>
      <c r="F904" s="291" t="n"/>
      <c r="G904" s="292" t="n"/>
      <c r="H904" s="292" t="n"/>
      <c r="I904" s="291" t="n"/>
      <c r="J904" s="291" t="n"/>
      <c r="K904" s="291" t="n"/>
      <c r="L904" s="291" t="n"/>
      <c r="M904" s="292" t="n"/>
      <c r="N904" s="291" t="n"/>
      <c r="O904" s="291" t="n"/>
      <c r="P904" s="291" t="n"/>
      <c r="Q904" s="291" t="n"/>
      <c r="R904" s="291">
        <f>IF($H904="","",IF($H904&lt;TODAY(),"VENCIDO",IF($H904&lt;=TODAY()+15,"PROXIMO","FUTURO")))</f>
        <v/>
      </c>
      <c r="S904" s="296">
        <f>IF($H904="","",$H904-TODAY())</f>
        <v/>
      </c>
      <c r="T904" s="291">
        <f>IF(LISTADO!$A902="","",LISTADO!$A902)</f>
        <v/>
      </c>
      <c r="U904" s="291" t="n"/>
    </row>
    <row r="905">
      <c r="A905" s="293">
        <f>IF($B905="","",SUBTOTAL(103,$B$3:B905))</f>
        <v/>
      </c>
      <c r="B905" s="293" t="n"/>
      <c r="C905" s="293" t="n"/>
      <c r="D905" s="293" t="n"/>
      <c r="E905" s="293" t="n"/>
      <c r="F905" s="293" t="n"/>
      <c r="G905" s="294" t="n"/>
      <c r="H905" s="294" t="n"/>
      <c r="I905" s="293" t="n"/>
      <c r="J905" s="293" t="n"/>
      <c r="K905" s="293" t="n"/>
      <c r="L905" s="293" t="n"/>
      <c r="M905" s="294" t="n"/>
      <c r="N905" s="293" t="n"/>
      <c r="O905" s="293" t="n"/>
      <c r="P905" s="293" t="n"/>
      <c r="Q905" s="293" t="n"/>
      <c r="R905" s="293">
        <f>IF($H905="","",IF($H905&lt;TODAY(),"VENCIDO",IF($H905&lt;=TODAY()+15,"PROXIMO","FUTURO")))</f>
        <v/>
      </c>
      <c r="S905" s="295">
        <f>IF($H905="","",$H905-TODAY())</f>
        <v/>
      </c>
      <c r="T905" s="293">
        <f>IF(LISTADO!$A903="","",LISTADO!$A903)</f>
        <v/>
      </c>
      <c r="U905" s="293" t="n"/>
    </row>
    <row r="906">
      <c r="A906" s="291">
        <f>IF($B906="","",SUBTOTAL(103,$B$3:B906))</f>
        <v/>
      </c>
      <c r="B906" s="291" t="n"/>
      <c r="C906" s="291" t="n"/>
      <c r="D906" s="291" t="n"/>
      <c r="E906" s="291" t="n"/>
      <c r="F906" s="291" t="n"/>
      <c r="G906" s="292" t="n"/>
      <c r="H906" s="292" t="n"/>
      <c r="I906" s="291" t="n"/>
      <c r="J906" s="291" t="n"/>
      <c r="K906" s="291" t="n"/>
      <c r="L906" s="291" t="n"/>
      <c r="M906" s="292" t="n"/>
      <c r="N906" s="291" t="n"/>
      <c r="O906" s="291" t="n"/>
      <c r="P906" s="291" t="n"/>
      <c r="Q906" s="291" t="n"/>
      <c r="R906" s="291">
        <f>IF($H906="","",IF($H906&lt;TODAY(),"VENCIDO",IF($H906&lt;=TODAY()+15,"PROXIMO","FUTURO")))</f>
        <v/>
      </c>
      <c r="S906" s="296">
        <f>IF($H906="","",$H906-TODAY())</f>
        <v/>
      </c>
      <c r="T906" s="291">
        <f>IF(LISTADO!$A904="","",LISTADO!$A904)</f>
        <v/>
      </c>
      <c r="U906" s="291" t="n"/>
    </row>
    <row r="907">
      <c r="A907" s="293">
        <f>IF($B907="","",SUBTOTAL(103,$B$3:B907))</f>
        <v/>
      </c>
      <c r="B907" s="293" t="n"/>
      <c r="C907" s="293" t="n"/>
      <c r="D907" s="293" t="n"/>
      <c r="E907" s="293" t="n"/>
      <c r="F907" s="293" t="n"/>
      <c r="G907" s="294" t="n"/>
      <c r="H907" s="294" t="n"/>
      <c r="I907" s="293" t="n"/>
      <c r="J907" s="293" t="n"/>
      <c r="K907" s="293" t="n"/>
      <c r="L907" s="293" t="n"/>
      <c r="M907" s="294" t="n"/>
      <c r="N907" s="293" t="n"/>
      <c r="O907" s="293" t="n"/>
      <c r="P907" s="293" t="n"/>
      <c r="Q907" s="293" t="n"/>
      <c r="R907" s="293">
        <f>IF($H907="","",IF($H907&lt;TODAY(),"VENCIDO",IF($H907&lt;=TODAY()+15,"PROXIMO","FUTURO")))</f>
        <v/>
      </c>
      <c r="S907" s="295">
        <f>IF($H907="","",$H907-TODAY())</f>
        <v/>
      </c>
      <c r="T907" s="293">
        <f>IF(LISTADO!$A905="","",LISTADO!$A905)</f>
        <v/>
      </c>
      <c r="U907" s="293" t="n"/>
    </row>
    <row r="908">
      <c r="A908" s="291">
        <f>IF($B908="","",SUBTOTAL(103,$B$3:B908))</f>
        <v/>
      </c>
      <c r="B908" s="291" t="n"/>
      <c r="C908" s="291" t="n"/>
      <c r="D908" s="291" t="n"/>
      <c r="E908" s="291" t="n"/>
      <c r="F908" s="291" t="n"/>
      <c r="G908" s="292" t="n"/>
      <c r="H908" s="292" t="n"/>
      <c r="I908" s="291" t="n"/>
      <c r="J908" s="291" t="n"/>
      <c r="K908" s="291" t="n"/>
      <c r="L908" s="291" t="n"/>
      <c r="M908" s="292" t="n"/>
      <c r="N908" s="291" t="n"/>
      <c r="O908" s="291" t="n"/>
      <c r="P908" s="291" t="n"/>
      <c r="Q908" s="291" t="n"/>
      <c r="R908" s="291">
        <f>IF($H908="","",IF($H908&lt;TODAY(),"VENCIDO",IF($H908&lt;=TODAY()+15,"PROXIMO","FUTURO")))</f>
        <v/>
      </c>
      <c r="S908" s="296">
        <f>IF($H908="","",$H908-TODAY())</f>
        <v/>
      </c>
      <c r="T908" s="291">
        <f>IF(LISTADO!$A906="","",LISTADO!$A906)</f>
        <v/>
      </c>
      <c r="U908" s="291" t="n"/>
    </row>
    <row r="909">
      <c r="A909" s="293">
        <f>IF($B909="","",SUBTOTAL(103,$B$3:B909))</f>
        <v/>
      </c>
      <c r="B909" s="293" t="n"/>
      <c r="C909" s="293" t="n"/>
      <c r="D909" s="293" t="n"/>
      <c r="E909" s="293" t="n"/>
      <c r="F909" s="293" t="n"/>
      <c r="G909" s="294" t="n"/>
      <c r="H909" s="294" t="n"/>
      <c r="I909" s="293" t="n"/>
      <c r="J909" s="293" t="n"/>
      <c r="K909" s="293" t="n"/>
      <c r="L909" s="293" t="n"/>
      <c r="M909" s="294" t="n"/>
      <c r="N909" s="293" t="n"/>
      <c r="O909" s="293" t="n"/>
      <c r="P909" s="293" t="n"/>
      <c r="Q909" s="293" t="n"/>
      <c r="R909" s="293">
        <f>IF($H909="","",IF($H909&lt;TODAY(),"VENCIDO",IF($H909&lt;=TODAY()+15,"PROXIMO","FUTURO")))</f>
        <v/>
      </c>
      <c r="S909" s="295">
        <f>IF($H909="","",$H909-TODAY())</f>
        <v/>
      </c>
      <c r="T909" s="293">
        <f>IF(LISTADO!$A907="","",LISTADO!$A907)</f>
        <v/>
      </c>
      <c r="U909" s="293" t="n"/>
    </row>
    <row r="910">
      <c r="A910" s="291">
        <f>IF($B910="","",SUBTOTAL(103,$B$3:B910))</f>
        <v/>
      </c>
      <c r="B910" s="291" t="n"/>
      <c r="C910" s="291" t="n"/>
      <c r="D910" s="291" t="n"/>
      <c r="E910" s="291" t="n"/>
      <c r="F910" s="291" t="n"/>
      <c r="G910" s="292" t="n"/>
      <c r="H910" s="292" t="n"/>
      <c r="I910" s="291" t="n"/>
      <c r="J910" s="291" t="n"/>
      <c r="K910" s="291" t="n"/>
      <c r="L910" s="291" t="n"/>
      <c r="M910" s="292" t="n"/>
      <c r="N910" s="291" t="n"/>
      <c r="O910" s="291" t="n"/>
      <c r="P910" s="291" t="n"/>
      <c r="Q910" s="291" t="n"/>
      <c r="R910" s="291">
        <f>IF($H910="","",IF($H910&lt;TODAY(),"VENCIDO",IF($H910&lt;=TODAY()+15,"PROXIMO","FUTURO")))</f>
        <v/>
      </c>
      <c r="S910" s="296">
        <f>IF($H910="","",$H910-TODAY())</f>
        <v/>
      </c>
      <c r="T910" s="291">
        <f>IF(LISTADO!$A908="","",LISTADO!$A908)</f>
        <v/>
      </c>
      <c r="U910" s="291" t="n"/>
    </row>
    <row r="911">
      <c r="A911" s="293">
        <f>IF($B911="","",SUBTOTAL(103,$B$3:B911))</f>
        <v/>
      </c>
      <c r="B911" s="293" t="n"/>
      <c r="C911" s="293" t="n"/>
      <c r="D911" s="293" t="n"/>
      <c r="E911" s="293" t="n"/>
      <c r="F911" s="293" t="n"/>
      <c r="G911" s="294" t="n"/>
      <c r="H911" s="294" t="n"/>
      <c r="I911" s="293" t="n"/>
      <c r="J911" s="293" t="n"/>
      <c r="K911" s="293" t="n"/>
      <c r="L911" s="293" t="n"/>
      <c r="M911" s="294" t="n"/>
      <c r="N911" s="293" t="n"/>
      <c r="O911" s="293" t="n"/>
      <c r="P911" s="293" t="n"/>
      <c r="Q911" s="293" t="n"/>
      <c r="R911" s="293">
        <f>IF($H911="","",IF($H911&lt;TODAY(),"VENCIDO",IF($H911&lt;=TODAY()+15,"PROXIMO","FUTURO")))</f>
        <v/>
      </c>
      <c r="S911" s="295">
        <f>IF($H911="","",$H911-TODAY())</f>
        <v/>
      </c>
      <c r="T911" s="293">
        <f>IF(LISTADO!$A909="","",LISTADO!$A909)</f>
        <v/>
      </c>
      <c r="U911" s="293" t="n"/>
    </row>
    <row r="912">
      <c r="A912" s="291">
        <f>IF($B912="","",SUBTOTAL(103,$B$3:B912))</f>
        <v/>
      </c>
      <c r="B912" s="291" t="n"/>
      <c r="C912" s="291" t="n"/>
      <c r="D912" s="291" t="n"/>
      <c r="E912" s="291" t="n"/>
      <c r="F912" s="291" t="n"/>
      <c r="G912" s="292" t="n"/>
      <c r="H912" s="292" t="n"/>
      <c r="I912" s="291" t="n"/>
      <c r="J912" s="291" t="n"/>
      <c r="K912" s="291" t="n"/>
      <c r="L912" s="291" t="n"/>
      <c r="M912" s="292" t="n"/>
      <c r="N912" s="291" t="n"/>
      <c r="O912" s="291" t="n"/>
      <c r="P912" s="291" t="n"/>
      <c r="Q912" s="291" t="n"/>
      <c r="R912" s="291">
        <f>IF($H912="","",IF($H912&lt;TODAY(),"VENCIDO",IF($H912&lt;=TODAY()+15,"PROXIMO","FUTURO")))</f>
        <v/>
      </c>
      <c r="S912" s="296">
        <f>IF($H912="","",$H912-TODAY())</f>
        <v/>
      </c>
      <c r="T912" s="291">
        <f>IF(LISTADO!$A910="","",LISTADO!$A910)</f>
        <v/>
      </c>
      <c r="U912" s="291" t="n"/>
    </row>
    <row r="913">
      <c r="A913" s="293">
        <f>IF($B913="","",SUBTOTAL(103,$B$3:B913))</f>
        <v/>
      </c>
      <c r="B913" s="293" t="n"/>
      <c r="C913" s="293" t="n"/>
      <c r="D913" s="293" t="n"/>
      <c r="E913" s="293" t="n"/>
      <c r="F913" s="293" t="n"/>
      <c r="G913" s="294" t="n"/>
      <c r="H913" s="294" t="n"/>
      <c r="I913" s="293" t="n"/>
      <c r="J913" s="293" t="n"/>
      <c r="K913" s="293" t="n"/>
      <c r="L913" s="293" t="n"/>
      <c r="M913" s="294" t="n"/>
      <c r="N913" s="293" t="n"/>
      <c r="O913" s="293" t="n"/>
      <c r="P913" s="293" t="n"/>
      <c r="Q913" s="293" t="n"/>
      <c r="R913" s="293">
        <f>IF($H913="","",IF($H913&lt;TODAY(),"VENCIDO",IF($H913&lt;=TODAY()+15,"PROXIMO","FUTURO")))</f>
        <v/>
      </c>
      <c r="S913" s="295">
        <f>IF($H913="","",$H913-TODAY())</f>
        <v/>
      </c>
      <c r="T913" s="293">
        <f>IF(LISTADO!$A911="","",LISTADO!$A911)</f>
        <v/>
      </c>
      <c r="U913" s="293" t="n"/>
    </row>
    <row r="914">
      <c r="A914" s="291">
        <f>IF($B914="","",SUBTOTAL(103,$B$3:B914))</f>
        <v/>
      </c>
      <c r="B914" s="291" t="n"/>
      <c r="C914" s="291" t="n"/>
      <c r="D914" s="291" t="n"/>
      <c r="E914" s="291" t="n"/>
      <c r="F914" s="291" t="n"/>
      <c r="G914" s="292" t="n"/>
      <c r="H914" s="292" t="n"/>
      <c r="I914" s="291" t="n"/>
      <c r="J914" s="291" t="n"/>
      <c r="K914" s="291" t="n"/>
      <c r="L914" s="291" t="n"/>
      <c r="M914" s="292" t="n"/>
      <c r="N914" s="291" t="n"/>
      <c r="O914" s="291" t="n"/>
      <c r="P914" s="291" t="n"/>
      <c r="Q914" s="291" t="n"/>
      <c r="R914" s="291">
        <f>IF($H914="","",IF($H914&lt;TODAY(),"VENCIDO",IF($H914&lt;=TODAY()+15,"PROXIMO","FUTURO")))</f>
        <v/>
      </c>
      <c r="S914" s="296">
        <f>IF($H914="","",$H914-TODAY())</f>
        <v/>
      </c>
      <c r="T914" s="291">
        <f>IF(LISTADO!$A912="","",LISTADO!$A912)</f>
        <v/>
      </c>
      <c r="U914" s="291" t="n"/>
    </row>
    <row r="915">
      <c r="A915" s="293">
        <f>IF($B915="","",SUBTOTAL(103,$B$3:B915))</f>
        <v/>
      </c>
      <c r="B915" s="293" t="n"/>
      <c r="C915" s="293" t="n"/>
      <c r="D915" s="293" t="n"/>
      <c r="E915" s="293" t="n"/>
      <c r="F915" s="293" t="n"/>
      <c r="G915" s="294" t="n"/>
      <c r="H915" s="294" t="n"/>
      <c r="I915" s="293" t="n"/>
      <c r="J915" s="293" t="n"/>
      <c r="K915" s="293" t="n"/>
      <c r="L915" s="293" t="n"/>
      <c r="M915" s="294" t="n"/>
      <c r="N915" s="293" t="n"/>
      <c r="O915" s="293" t="n"/>
      <c r="P915" s="293" t="n"/>
      <c r="Q915" s="293" t="n"/>
      <c r="R915" s="293">
        <f>IF($H915="","",IF($H915&lt;TODAY(),"VENCIDO",IF($H915&lt;=TODAY()+15,"PROXIMO","FUTURO")))</f>
        <v/>
      </c>
      <c r="S915" s="295">
        <f>IF($H915="","",$H915-TODAY())</f>
        <v/>
      </c>
      <c r="T915" s="293">
        <f>IF(LISTADO!$A913="","",LISTADO!$A913)</f>
        <v/>
      </c>
      <c r="U915" s="293" t="n"/>
    </row>
    <row r="916">
      <c r="A916" s="291">
        <f>IF($B916="","",SUBTOTAL(103,$B$3:B916))</f>
        <v/>
      </c>
      <c r="B916" s="291" t="n"/>
      <c r="C916" s="291" t="n"/>
      <c r="D916" s="291" t="n"/>
      <c r="E916" s="291" t="n"/>
      <c r="F916" s="291" t="n"/>
      <c r="G916" s="292" t="n"/>
      <c r="H916" s="292" t="n"/>
      <c r="I916" s="291" t="n"/>
      <c r="J916" s="291" t="n"/>
      <c r="K916" s="291" t="n"/>
      <c r="L916" s="291" t="n"/>
      <c r="M916" s="292" t="n"/>
      <c r="N916" s="291" t="n"/>
      <c r="O916" s="291" t="n"/>
      <c r="P916" s="291" t="n"/>
      <c r="Q916" s="291" t="n"/>
      <c r="R916" s="291">
        <f>IF($H916="","",IF($H916&lt;TODAY(),"VENCIDO",IF($H916&lt;=TODAY()+15,"PROXIMO","FUTURO")))</f>
        <v/>
      </c>
      <c r="S916" s="296">
        <f>IF($H916="","",$H916-TODAY())</f>
        <v/>
      </c>
      <c r="T916" s="291">
        <f>IF(LISTADO!$A914="","",LISTADO!$A914)</f>
        <v/>
      </c>
      <c r="U916" s="291" t="n"/>
    </row>
    <row r="917">
      <c r="A917" s="293">
        <f>IF($B917="","",SUBTOTAL(103,$B$3:B917))</f>
        <v/>
      </c>
      <c r="B917" s="293" t="n"/>
      <c r="C917" s="293" t="n"/>
      <c r="D917" s="293" t="n"/>
      <c r="E917" s="293" t="n"/>
      <c r="F917" s="293" t="n"/>
      <c r="G917" s="294" t="n"/>
      <c r="H917" s="294" t="n"/>
      <c r="I917" s="293" t="n"/>
      <c r="J917" s="293" t="n"/>
      <c r="K917" s="293" t="n"/>
      <c r="L917" s="293" t="n"/>
      <c r="M917" s="294" t="n"/>
      <c r="N917" s="293" t="n"/>
      <c r="O917" s="293" t="n"/>
      <c r="P917" s="293" t="n"/>
      <c r="Q917" s="293" t="n"/>
      <c r="R917" s="293">
        <f>IF($H917="","",IF($H917&lt;TODAY(),"VENCIDO",IF($H917&lt;=TODAY()+15,"PROXIMO","FUTURO")))</f>
        <v/>
      </c>
      <c r="S917" s="295">
        <f>IF($H917="","",$H917-TODAY())</f>
        <v/>
      </c>
      <c r="T917" s="293">
        <f>IF(LISTADO!$A915="","",LISTADO!$A915)</f>
        <v/>
      </c>
      <c r="U917" s="293" t="n"/>
    </row>
    <row r="918">
      <c r="A918" s="291">
        <f>IF($B918="","",SUBTOTAL(103,$B$3:B918))</f>
        <v/>
      </c>
      <c r="B918" s="291" t="n"/>
      <c r="C918" s="291" t="n"/>
      <c r="D918" s="291" t="n"/>
      <c r="E918" s="291" t="n"/>
      <c r="F918" s="291" t="n"/>
      <c r="G918" s="292" t="n"/>
      <c r="H918" s="292" t="n"/>
      <c r="I918" s="291" t="n"/>
      <c r="J918" s="291" t="n"/>
      <c r="K918" s="291" t="n"/>
      <c r="L918" s="291" t="n"/>
      <c r="M918" s="292" t="n"/>
      <c r="N918" s="291" t="n"/>
      <c r="O918" s="291" t="n"/>
      <c r="P918" s="291" t="n"/>
      <c r="Q918" s="291" t="n"/>
      <c r="R918" s="291">
        <f>IF($H918="","",IF($H918&lt;TODAY(),"VENCIDO",IF($H918&lt;=TODAY()+15,"PROXIMO","FUTURO")))</f>
        <v/>
      </c>
      <c r="S918" s="296">
        <f>IF($H918="","",$H918-TODAY())</f>
        <v/>
      </c>
      <c r="T918" s="291">
        <f>IF(LISTADO!$A916="","",LISTADO!$A916)</f>
        <v/>
      </c>
      <c r="U918" s="291" t="n"/>
    </row>
    <row r="919">
      <c r="A919" s="293">
        <f>IF($B919="","",SUBTOTAL(103,$B$3:B919))</f>
        <v/>
      </c>
      <c r="B919" s="293" t="n"/>
      <c r="C919" s="293" t="n"/>
      <c r="D919" s="293" t="n"/>
      <c r="E919" s="293" t="n"/>
      <c r="F919" s="293" t="n"/>
      <c r="G919" s="294" t="n"/>
      <c r="H919" s="294" t="n"/>
      <c r="I919" s="293" t="n"/>
      <c r="J919" s="293" t="n"/>
      <c r="K919" s="293" t="n"/>
      <c r="L919" s="293" t="n"/>
      <c r="M919" s="294" t="n"/>
      <c r="N919" s="293" t="n"/>
      <c r="O919" s="293" t="n"/>
      <c r="P919" s="293" t="n"/>
      <c r="Q919" s="293" t="n"/>
      <c r="R919" s="293">
        <f>IF($H919="","",IF($H919&lt;TODAY(),"VENCIDO",IF($H919&lt;=TODAY()+15,"PROXIMO","FUTURO")))</f>
        <v/>
      </c>
      <c r="S919" s="295">
        <f>IF($H919="","",$H919-TODAY())</f>
        <v/>
      </c>
      <c r="T919" s="293">
        <f>IF(LISTADO!$A917="","",LISTADO!$A917)</f>
        <v/>
      </c>
      <c r="U919" s="293" t="n"/>
    </row>
    <row r="920">
      <c r="A920" s="291">
        <f>IF($B920="","",SUBTOTAL(103,$B$3:B920))</f>
        <v/>
      </c>
      <c r="B920" s="291" t="n"/>
      <c r="C920" s="291" t="n"/>
      <c r="D920" s="291" t="n"/>
      <c r="E920" s="291" t="n"/>
      <c r="F920" s="291" t="n"/>
      <c r="G920" s="292" t="n"/>
      <c r="H920" s="292" t="n"/>
      <c r="I920" s="291" t="n"/>
      <c r="J920" s="291" t="n"/>
      <c r="K920" s="291" t="n"/>
      <c r="L920" s="291" t="n"/>
      <c r="M920" s="292" t="n"/>
      <c r="N920" s="291" t="n"/>
      <c r="O920" s="291" t="n"/>
      <c r="P920" s="291" t="n"/>
      <c r="Q920" s="291" t="n"/>
      <c r="R920" s="291">
        <f>IF($H920="","",IF($H920&lt;TODAY(),"VENCIDO",IF($H920&lt;=TODAY()+15,"PROXIMO","FUTURO")))</f>
        <v/>
      </c>
      <c r="S920" s="296">
        <f>IF($H920="","",$H920-TODAY())</f>
        <v/>
      </c>
      <c r="T920" s="291">
        <f>IF(LISTADO!$A918="","",LISTADO!$A918)</f>
        <v/>
      </c>
      <c r="U920" s="291" t="n"/>
    </row>
    <row r="921">
      <c r="A921" s="293">
        <f>IF($B921="","",SUBTOTAL(103,$B$3:B921))</f>
        <v/>
      </c>
      <c r="B921" s="293" t="n"/>
      <c r="C921" s="293" t="n"/>
      <c r="D921" s="293" t="n"/>
      <c r="E921" s="293" t="n"/>
      <c r="F921" s="293" t="n"/>
      <c r="G921" s="294" t="n"/>
      <c r="H921" s="294" t="n"/>
      <c r="I921" s="293" t="n"/>
      <c r="J921" s="293" t="n"/>
      <c r="K921" s="293" t="n"/>
      <c r="L921" s="293" t="n"/>
      <c r="M921" s="294" t="n"/>
      <c r="N921" s="293" t="n"/>
      <c r="O921" s="293" t="n"/>
      <c r="P921" s="293" t="n"/>
      <c r="Q921" s="293" t="n"/>
      <c r="R921" s="293">
        <f>IF($H921="","",IF($H921&lt;TODAY(),"VENCIDO",IF($H921&lt;=TODAY()+15,"PROXIMO","FUTURO")))</f>
        <v/>
      </c>
      <c r="S921" s="295">
        <f>IF($H921="","",$H921-TODAY())</f>
        <v/>
      </c>
      <c r="T921" s="293">
        <f>IF(LISTADO!$A919="","",LISTADO!$A919)</f>
        <v/>
      </c>
      <c r="U921" s="293" t="n"/>
    </row>
    <row r="922">
      <c r="A922" s="291">
        <f>IF($B922="","",SUBTOTAL(103,$B$3:B922))</f>
        <v/>
      </c>
      <c r="B922" s="291" t="n"/>
      <c r="C922" s="291" t="n"/>
      <c r="D922" s="291" t="n"/>
      <c r="E922" s="291" t="n"/>
      <c r="F922" s="291" t="n"/>
      <c r="G922" s="292" t="n"/>
      <c r="H922" s="292" t="n"/>
      <c r="I922" s="291" t="n"/>
      <c r="J922" s="291" t="n"/>
      <c r="K922" s="291" t="n"/>
      <c r="L922" s="291" t="n"/>
      <c r="M922" s="292" t="n"/>
      <c r="N922" s="291" t="n"/>
      <c r="O922" s="291" t="n"/>
      <c r="P922" s="291" t="n"/>
      <c r="Q922" s="291" t="n"/>
      <c r="R922" s="291">
        <f>IF($H922="","",IF($H922&lt;TODAY(),"VENCIDO",IF($H922&lt;=TODAY()+15,"PROXIMO","FUTURO")))</f>
        <v/>
      </c>
      <c r="S922" s="296">
        <f>IF($H922="","",$H922-TODAY())</f>
        <v/>
      </c>
      <c r="T922" s="291">
        <f>IF(LISTADO!$A920="","",LISTADO!$A920)</f>
        <v/>
      </c>
      <c r="U922" s="291" t="n"/>
    </row>
    <row r="923">
      <c r="A923" s="293">
        <f>IF($B923="","",SUBTOTAL(103,$B$3:B923))</f>
        <v/>
      </c>
      <c r="B923" s="293" t="n"/>
      <c r="C923" s="293" t="n"/>
      <c r="D923" s="293" t="n"/>
      <c r="E923" s="293" t="n"/>
      <c r="F923" s="293" t="n"/>
      <c r="G923" s="294" t="n"/>
      <c r="H923" s="294" t="n"/>
      <c r="I923" s="293" t="n"/>
      <c r="J923" s="293" t="n"/>
      <c r="K923" s="293" t="n"/>
      <c r="L923" s="293" t="n"/>
      <c r="M923" s="294" t="n"/>
      <c r="N923" s="293" t="n"/>
      <c r="O923" s="293" t="n"/>
      <c r="P923" s="293" t="n"/>
      <c r="Q923" s="293" t="n"/>
      <c r="R923" s="293">
        <f>IF($H923="","",IF($H923&lt;TODAY(),"VENCIDO",IF($H923&lt;=TODAY()+15,"PROXIMO","FUTURO")))</f>
        <v/>
      </c>
      <c r="S923" s="295">
        <f>IF($H923="","",$H923-TODAY())</f>
        <v/>
      </c>
      <c r="T923" s="293">
        <f>IF(LISTADO!$A921="","",LISTADO!$A921)</f>
        <v/>
      </c>
      <c r="U923" s="293" t="n"/>
    </row>
    <row r="924">
      <c r="A924" s="291">
        <f>IF($B924="","",SUBTOTAL(103,$B$3:B924))</f>
        <v/>
      </c>
      <c r="B924" s="291" t="n"/>
      <c r="C924" s="291" t="n"/>
      <c r="D924" s="291" t="n"/>
      <c r="E924" s="291" t="n"/>
      <c r="F924" s="291" t="n"/>
      <c r="G924" s="292" t="n"/>
      <c r="H924" s="292" t="n"/>
      <c r="I924" s="291" t="n"/>
      <c r="J924" s="291" t="n"/>
      <c r="K924" s="291" t="n"/>
      <c r="L924" s="291" t="n"/>
      <c r="M924" s="292" t="n"/>
      <c r="N924" s="291" t="n"/>
      <c r="O924" s="291" t="n"/>
      <c r="P924" s="291" t="n"/>
      <c r="Q924" s="291" t="n"/>
      <c r="R924" s="291">
        <f>IF($H924="","",IF($H924&lt;TODAY(),"VENCIDO",IF($H924&lt;=TODAY()+15,"PROXIMO","FUTURO")))</f>
        <v/>
      </c>
      <c r="S924" s="296">
        <f>IF($H924="","",$H924-TODAY())</f>
        <v/>
      </c>
      <c r="T924" s="291">
        <f>IF(LISTADO!$A922="","",LISTADO!$A922)</f>
        <v/>
      </c>
      <c r="U924" s="291" t="n"/>
    </row>
    <row r="925">
      <c r="A925" s="293">
        <f>IF($B925="","",SUBTOTAL(103,$B$3:B925))</f>
        <v/>
      </c>
      <c r="B925" s="293" t="n"/>
      <c r="C925" s="293" t="n"/>
      <c r="D925" s="293" t="n"/>
      <c r="E925" s="293" t="n"/>
      <c r="F925" s="293" t="n"/>
      <c r="G925" s="294" t="n"/>
      <c r="H925" s="294" t="n"/>
      <c r="I925" s="293" t="n"/>
      <c r="J925" s="293" t="n"/>
      <c r="K925" s="293" t="n"/>
      <c r="L925" s="293" t="n"/>
      <c r="M925" s="294" t="n"/>
      <c r="N925" s="293" t="n"/>
      <c r="O925" s="293" t="n"/>
      <c r="P925" s="293" t="n"/>
      <c r="Q925" s="293" t="n"/>
      <c r="R925" s="293">
        <f>IF($H925="","",IF($H925&lt;TODAY(),"VENCIDO",IF($H925&lt;=TODAY()+15,"PROXIMO","FUTURO")))</f>
        <v/>
      </c>
      <c r="S925" s="295">
        <f>IF($H925="","",$H925-TODAY())</f>
        <v/>
      </c>
      <c r="T925" s="293">
        <f>IF(LISTADO!$A923="","",LISTADO!$A923)</f>
        <v/>
      </c>
      <c r="U925" s="293" t="n"/>
    </row>
    <row r="926">
      <c r="A926" s="291">
        <f>IF($B926="","",SUBTOTAL(103,$B$3:B926))</f>
        <v/>
      </c>
      <c r="B926" s="291" t="n"/>
      <c r="C926" s="291" t="n"/>
      <c r="D926" s="291" t="n"/>
      <c r="E926" s="291" t="n"/>
      <c r="F926" s="291" t="n"/>
      <c r="G926" s="292" t="n"/>
      <c r="H926" s="292" t="n"/>
      <c r="I926" s="291" t="n"/>
      <c r="J926" s="291" t="n"/>
      <c r="K926" s="291" t="n"/>
      <c r="L926" s="291" t="n"/>
      <c r="M926" s="292" t="n"/>
      <c r="N926" s="291" t="n"/>
      <c r="O926" s="291" t="n"/>
      <c r="P926" s="291" t="n"/>
      <c r="Q926" s="291" t="n"/>
      <c r="R926" s="291">
        <f>IF($H926="","",IF($H926&lt;TODAY(),"VENCIDO",IF($H926&lt;=TODAY()+15,"PROXIMO","FUTURO")))</f>
        <v/>
      </c>
      <c r="S926" s="296">
        <f>IF($H926="","",$H926-TODAY())</f>
        <v/>
      </c>
      <c r="T926" s="291">
        <f>IF(LISTADO!$A924="","",LISTADO!$A924)</f>
        <v/>
      </c>
      <c r="U926" s="291" t="n"/>
    </row>
    <row r="927">
      <c r="A927" s="293">
        <f>IF($B927="","",SUBTOTAL(103,$B$3:B927))</f>
        <v/>
      </c>
      <c r="B927" s="293" t="n"/>
      <c r="C927" s="293" t="n"/>
      <c r="D927" s="293" t="n"/>
      <c r="E927" s="293" t="n"/>
      <c r="F927" s="293" t="n"/>
      <c r="G927" s="294" t="n"/>
      <c r="H927" s="294" t="n"/>
      <c r="I927" s="293" t="n"/>
      <c r="J927" s="293" t="n"/>
      <c r="K927" s="293" t="n"/>
      <c r="L927" s="293" t="n"/>
      <c r="M927" s="294" t="n"/>
      <c r="N927" s="293" t="n"/>
      <c r="O927" s="293" t="n"/>
      <c r="P927" s="293" t="n"/>
      <c r="Q927" s="293" t="n"/>
      <c r="R927" s="293">
        <f>IF($H927="","",IF($H927&lt;TODAY(),"VENCIDO",IF($H927&lt;=TODAY()+15,"PROXIMO","FUTURO")))</f>
        <v/>
      </c>
      <c r="S927" s="295">
        <f>IF($H927="","",$H927-TODAY())</f>
        <v/>
      </c>
      <c r="T927" s="293">
        <f>IF(LISTADO!$A925="","",LISTADO!$A925)</f>
        <v/>
      </c>
      <c r="U927" s="293" t="n"/>
    </row>
    <row r="928">
      <c r="A928" s="291">
        <f>IF($B928="","",SUBTOTAL(103,$B$3:B928))</f>
        <v/>
      </c>
      <c r="B928" s="291" t="n"/>
      <c r="C928" s="291" t="n"/>
      <c r="D928" s="291" t="n"/>
      <c r="E928" s="291" t="n"/>
      <c r="F928" s="291" t="n"/>
      <c r="G928" s="292" t="n"/>
      <c r="H928" s="292" t="n"/>
      <c r="I928" s="291" t="n"/>
      <c r="J928" s="291" t="n"/>
      <c r="K928" s="291" t="n"/>
      <c r="L928" s="291" t="n"/>
      <c r="M928" s="292" t="n"/>
      <c r="N928" s="291" t="n"/>
      <c r="O928" s="291" t="n"/>
      <c r="P928" s="291" t="n"/>
      <c r="Q928" s="291" t="n"/>
      <c r="R928" s="291">
        <f>IF($H928="","",IF($H928&lt;TODAY(),"VENCIDO",IF($H928&lt;=TODAY()+15,"PROXIMO","FUTURO")))</f>
        <v/>
      </c>
      <c r="S928" s="296">
        <f>IF($H928="","",$H928-TODAY())</f>
        <v/>
      </c>
      <c r="T928" s="291">
        <f>IF(LISTADO!$A926="","",LISTADO!$A926)</f>
        <v/>
      </c>
      <c r="U928" s="291" t="n"/>
    </row>
    <row r="929">
      <c r="A929" s="293">
        <f>IF($B929="","",SUBTOTAL(103,$B$3:B929))</f>
        <v/>
      </c>
      <c r="B929" s="293" t="n"/>
      <c r="C929" s="293" t="n"/>
      <c r="D929" s="293" t="n"/>
      <c r="E929" s="293" t="n"/>
      <c r="F929" s="293" t="n"/>
      <c r="G929" s="294" t="n"/>
      <c r="H929" s="294" t="n"/>
      <c r="I929" s="293" t="n"/>
      <c r="J929" s="293" t="n"/>
      <c r="K929" s="293" t="n"/>
      <c r="L929" s="293" t="n"/>
      <c r="M929" s="294" t="n"/>
      <c r="N929" s="293" t="n"/>
      <c r="O929" s="293" t="n"/>
      <c r="P929" s="293" t="n"/>
      <c r="Q929" s="293" t="n"/>
      <c r="R929" s="293">
        <f>IF($H929="","",IF($H929&lt;TODAY(),"VENCIDO",IF($H929&lt;=TODAY()+15,"PROXIMO","FUTURO")))</f>
        <v/>
      </c>
      <c r="S929" s="295">
        <f>IF($H929="","",$H929-TODAY())</f>
        <v/>
      </c>
      <c r="T929" s="293">
        <f>IF(LISTADO!$A927="","",LISTADO!$A927)</f>
        <v/>
      </c>
      <c r="U929" s="293" t="n"/>
    </row>
    <row r="930">
      <c r="A930" s="291">
        <f>IF($B930="","",SUBTOTAL(103,$B$3:B930))</f>
        <v/>
      </c>
      <c r="B930" s="291" t="n"/>
      <c r="C930" s="291" t="n"/>
      <c r="D930" s="291" t="n"/>
      <c r="E930" s="291" t="n"/>
      <c r="F930" s="291" t="n"/>
      <c r="G930" s="292" t="n"/>
      <c r="H930" s="292" t="n"/>
      <c r="I930" s="291" t="n"/>
      <c r="J930" s="291" t="n"/>
      <c r="K930" s="291" t="n"/>
      <c r="L930" s="291" t="n"/>
      <c r="M930" s="292" t="n"/>
      <c r="N930" s="291" t="n"/>
      <c r="O930" s="291" t="n"/>
      <c r="P930" s="291" t="n"/>
      <c r="Q930" s="291" t="n"/>
      <c r="R930" s="291">
        <f>IF($H930="","",IF($H930&lt;TODAY(),"VENCIDO",IF($H930&lt;=TODAY()+15,"PROXIMO","FUTURO")))</f>
        <v/>
      </c>
      <c r="S930" s="296">
        <f>IF($H930="","",$H930-TODAY())</f>
        <v/>
      </c>
      <c r="T930" s="291">
        <f>IF(LISTADO!$A928="","",LISTADO!$A928)</f>
        <v/>
      </c>
      <c r="U930" s="291" t="n"/>
    </row>
    <row r="931">
      <c r="A931" s="293">
        <f>IF($B931="","",SUBTOTAL(103,$B$3:B931))</f>
        <v/>
      </c>
      <c r="B931" s="293" t="n"/>
      <c r="C931" s="293" t="n"/>
      <c r="D931" s="293" t="n"/>
      <c r="E931" s="293" t="n"/>
      <c r="F931" s="293" t="n"/>
      <c r="G931" s="294" t="n"/>
      <c r="H931" s="294" t="n"/>
      <c r="I931" s="293" t="n"/>
      <c r="J931" s="293" t="n"/>
      <c r="K931" s="293" t="n"/>
      <c r="L931" s="293" t="n"/>
      <c r="M931" s="294" t="n"/>
      <c r="N931" s="293" t="n"/>
      <c r="O931" s="293" t="n"/>
      <c r="P931" s="293" t="n"/>
      <c r="Q931" s="293" t="n"/>
      <c r="R931" s="293">
        <f>IF($H931="","",IF($H931&lt;TODAY(),"VENCIDO",IF($H931&lt;=TODAY()+15,"PROXIMO","FUTURO")))</f>
        <v/>
      </c>
      <c r="S931" s="295">
        <f>IF($H931="","",$H931-TODAY())</f>
        <v/>
      </c>
      <c r="T931" s="293">
        <f>IF(LISTADO!$A929="","",LISTADO!$A929)</f>
        <v/>
      </c>
      <c r="U931" s="293" t="n"/>
    </row>
    <row r="932">
      <c r="A932" s="291">
        <f>IF($B932="","",SUBTOTAL(103,$B$3:B932))</f>
        <v/>
      </c>
      <c r="B932" s="291" t="n"/>
      <c r="C932" s="291" t="n"/>
      <c r="D932" s="291" t="n"/>
      <c r="E932" s="291" t="n"/>
      <c r="F932" s="291" t="n"/>
      <c r="G932" s="292" t="n"/>
      <c r="H932" s="292" t="n"/>
      <c r="I932" s="291" t="n"/>
      <c r="J932" s="291" t="n"/>
      <c r="K932" s="291" t="n"/>
      <c r="L932" s="291" t="n"/>
      <c r="M932" s="292" t="n"/>
      <c r="N932" s="291" t="n"/>
      <c r="O932" s="291" t="n"/>
      <c r="P932" s="291" t="n"/>
      <c r="Q932" s="291" t="n"/>
      <c r="R932" s="291">
        <f>IF($H932="","",IF($H932&lt;TODAY(),"VENCIDO",IF($H932&lt;=TODAY()+15,"PROXIMO","FUTURO")))</f>
        <v/>
      </c>
      <c r="S932" s="296">
        <f>IF($H932="","",$H932-TODAY())</f>
        <v/>
      </c>
      <c r="T932" s="291">
        <f>IF(LISTADO!$A930="","",LISTADO!$A930)</f>
        <v/>
      </c>
      <c r="U932" s="291" t="n"/>
    </row>
    <row r="933">
      <c r="A933" s="293">
        <f>IF($B933="","",SUBTOTAL(103,$B$3:B933))</f>
        <v/>
      </c>
      <c r="B933" s="293" t="n"/>
      <c r="C933" s="293" t="n"/>
      <c r="D933" s="293" t="n"/>
      <c r="E933" s="293" t="n"/>
      <c r="F933" s="293" t="n"/>
      <c r="G933" s="294" t="n"/>
      <c r="H933" s="294" t="n"/>
      <c r="I933" s="293" t="n"/>
      <c r="J933" s="293" t="n"/>
      <c r="K933" s="293" t="n"/>
      <c r="L933" s="293" t="n"/>
      <c r="M933" s="294" t="n"/>
      <c r="N933" s="293" t="n"/>
      <c r="O933" s="293" t="n"/>
      <c r="P933" s="293" t="n"/>
      <c r="Q933" s="293" t="n"/>
      <c r="R933" s="293">
        <f>IF($H933="","",IF($H933&lt;TODAY(),"VENCIDO",IF($H933&lt;=TODAY()+15,"PROXIMO","FUTURO")))</f>
        <v/>
      </c>
      <c r="S933" s="295">
        <f>IF($H933="","",$H933-TODAY())</f>
        <v/>
      </c>
      <c r="T933" s="293">
        <f>IF(LISTADO!$A931="","",LISTADO!$A931)</f>
        <v/>
      </c>
      <c r="U933" s="293" t="n"/>
    </row>
    <row r="934">
      <c r="A934" s="291">
        <f>IF($B934="","",SUBTOTAL(103,$B$3:B934))</f>
        <v/>
      </c>
      <c r="B934" s="291" t="n"/>
      <c r="C934" s="291" t="n"/>
      <c r="D934" s="291" t="n"/>
      <c r="E934" s="291" t="n"/>
      <c r="F934" s="291" t="n"/>
      <c r="G934" s="292" t="n"/>
      <c r="H934" s="292" t="n"/>
      <c r="I934" s="291" t="n"/>
      <c r="J934" s="291" t="n"/>
      <c r="K934" s="291" t="n"/>
      <c r="L934" s="291" t="n"/>
      <c r="M934" s="292" t="n"/>
      <c r="N934" s="291" t="n"/>
      <c r="O934" s="291" t="n"/>
      <c r="P934" s="291" t="n"/>
      <c r="Q934" s="291" t="n"/>
      <c r="R934" s="291">
        <f>IF($H934="","",IF($H934&lt;TODAY(),"VENCIDO",IF($H934&lt;=TODAY()+15,"PROXIMO","FUTURO")))</f>
        <v/>
      </c>
      <c r="S934" s="296">
        <f>IF($H934="","",$H934-TODAY())</f>
        <v/>
      </c>
      <c r="T934" s="291">
        <f>IF(LISTADO!$A932="","",LISTADO!$A932)</f>
        <v/>
      </c>
      <c r="U934" s="291" t="n"/>
    </row>
    <row r="935">
      <c r="A935" s="293">
        <f>IF($B935="","",SUBTOTAL(103,$B$3:B935))</f>
        <v/>
      </c>
      <c r="B935" s="293" t="n"/>
      <c r="C935" s="293" t="n"/>
      <c r="D935" s="293" t="n"/>
      <c r="E935" s="293" t="n"/>
      <c r="F935" s="293" t="n"/>
      <c r="G935" s="294" t="n"/>
      <c r="H935" s="294" t="n"/>
      <c r="I935" s="293" t="n"/>
      <c r="J935" s="293" t="n"/>
      <c r="K935" s="293" t="n"/>
      <c r="L935" s="293" t="n"/>
      <c r="M935" s="294" t="n"/>
      <c r="N935" s="293" t="n"/>
      <c r="O935" s="293" t="n"/>
      <c r="P935" s="293" t="n"/>
      <c r="Q935" s="293" t="n"/>
      <c r="R935" s="293">
        <f>IF($H935="","",IF($H935&lt;TODAY(),"VENCIDO",IF($H935&lt;=TODAY()+15,"PROXIMO","FUTURO")))</f>
        <v/>
      </c>
      <c r="S935" s="295">
        <f>IF($H935="","",$H935-TODAY())</f>
        <v/>
      </c>
      <c r="T935" s="293">
        <f>IF(LISTADO!$A933="","",LISTADO!$A933)</f>
        <v/>
      </c>
      <c r="U935" s="293" t="n"/>
    </row>
    <row r="936">
      <c r="A936" s="291">
        <f>IF($B936="","",SUBTOTAL(103,$B$3:B936))</f>
        <v/>
      </c>
      <c r="B936" s="291" t="n"/>
      <c r="C936" s="291" t="n"/>
      <c r="D936" s="291" t="n"/>
      <c r="E936" s="291" t="n"/>
      <c r="F936" s="291" t="n"/>
      <c r="G936" s="292" t="n"/>
      <c r="H936" s="292" t="n"/>
      <c r="I936" s="291" t="n"/>
      <c r="J936" s="291" t="n"/>
      <c r="K936" s="291" t="n"/>
      <c r="L936" s="291" t="n"/>
      <c r="M936" s="292" t="n"/>
      <c r="N936" s="291" t="n"/>
      <c r="O936" s="291" t="n"/>
      <c r="P936" s="291" t="n"/>
      <c r="Q936" s="291" t="n"/>
      <c r="R936" s="291">
        <f>IF($H936="","",IF($H936&lt;TODAY(),"VENCIDO",IF($H936&lt;=TODAY()+15,"PROXIMO","FUTURO")))</f>
        <v/>
      </c>
      <c r="S936" s="296">
        <f>IF($H936="","",$H936-TODAY())</f>
        <v/>
      </c>
      <c r="T936" s="291">
        <f>IF(LISTADO!$A934="","",LISTADO!$A934)</f>
        <v/>
      </c>
      <c r="U936" s="291" t="n"/>
    </row>
    <row r="937">
      <c r="A937" s="293">
        <f>IF($B937="","",SUBTOTAL(103,$B$3:B937))</f>
        <v/>
      </c>
      <c r="B937" s="293" t="n"/>
      <c r="C937" s="293" t="n"/>
      <c r="D937" s="293" t="n"/>
      <c r="E937" s="293" t="n"/>
      <c r="F937" s="293" t="n"/>
      <c r="G937" s="294" t="n"/>
      <c r="H937" s="294" t="n"/>
      <c r="I937" s="293" t="n"/>
      <c r="J937" s="293" t="n"/>
      <c r="K937" s="293" t="n"/>
      <c r="L937" s="293" t="n"/>
      <c r="M937" s="294" t="n"/>
      <c r="N937" s="293" t="n"/>
      <c r="O937" s="293" t="n"/>
      <c r="P937" s="293" t="n"/>
      <c r="Q937" s="293" t="n"/>
      <c r="R937" s="293">
        <f>IF($H937="","",IF($H937&lt;TODAY(),"VENCIDO",IF($H937&lt;=TODAY()+15,"PROXIMO","FUTURO")))</f>
        <v/>
      </c>
      <c r="S937" s="295">
        <f>IF($H937="","",$H937-TODAY())</f>
        <v/>
      </c>
      <c r="T937" s="293">
        <f>IF(LISTADO!$A935="","",LISTADO!$A935)</f>
        <v/>
      </c>
      <c r="U937" s="293" t="n"/>
    </row>
    <row r="938">
      <c r="A938" s="291">
        <f>IF($B938="","",SUBTOTAL(103,$B$3:B938))</f>
        <v/>
      </c>
      <c r="B938" s="291" t="n"/>
      <c r="C938" s="291" t="n"/>
      <c r="D938" s="291" t="n"/>
      <c r="E938" s="291" t="n"/>
      <c r="F938" s="291" t="n"/>
      <c r="G938" s="292" t="n"/>
      <c r="H938" s="292" t="n"/>
      <c r="I938" s="291" t="n"/>
      <c r="J938" s="291" t="n"/>
      <c r="K938" s="291" t="n"/>
      <c r="L938" s="291" t="n"/>
      <c r="M938" s="292" t="n"/>
      <c r="N938" s="291" t="n"/>
      <c r="O938" s="291" t="n"/>
      <c r="P938" s="291" t="n"/>
      <c r="Q938" s="291" t="n"/>
      <c r="R938" s="291">
        <f>IF($H938="","",IF($H938&lt;TODAY(),"VENCIDO",IF($H938&lt;=TODAY()+15,"PROXIMO","FUTURO")))</f>
        <v/>
      </c>
      <c r="S938" s="296">
        <f>IF($H938="","",$H938-TODAY())</f>
        <v/>
      </c>
      <c r="T938" s="291">
        <f>IF(LISTADO!$A936="","",LISTADO!$A936)</f>
        <v/>
      </c>
      <c r="U938" s="291" t="n"/>
    </row>
    <row r="939">
      <c r="A939" s="293">
        <f>IF($B939="","",SUBTOTAL(103,$B$3:B939))</f>
        <v/>
      </c>
      <c r="B939" s="293" t="n"/>
      <c r="C939" s="293" t="n"/>
      <c r="D939" s="293" t="n"/>
      <c r="E939" s="293" t="n"/>
      <c r="F939" s="293" t="n"/>
      <c r="G939" s="294" t="n"/>
      <c r="H939" s="294" t="n"/>
      <c r="I939" s="293" t="n"/>
      <c r="J939" s="293" t="n"/>
      <c r="K939" s="293" t="n"/>
      <c r="L939" s="293" t="n"/>
      <c r="M939" s="294" t="n"/>
      <c r="N939" s="293" t="n"/>
      <c r="O939" s="293" t="n"/>
      <c r="P939" s="293" t="n"/>
      <c r="Q939" s="293" t="n"/>
      <c r="R939" s="293">
        <f>IF($H939="","",IF($H939&lt;TODAY(),"VENCIDO",IF($H939&lt;=TODAY()+15,"PROXIMO","FUTURO")))</f>
        <v/>
      </c>
      <c r="S939" s="295">
        <f>IF($H939="","",$H939-TODAY())</f>
        <v/>
      </c>
      <c r="T939" s="293">
        <f>IF(LISTADO!$A937="","",LISTADO!$A937)</f>
        <v/>
      </c>
      <c r="U939" s="293" t="n"/>
    </row>
    <row r="940">
      <c r="A940" s="291">
        <f>IF($B940="","",SUBTOTAL(103,$B$3:B940))</f>
        <v/>
      </c>
      <c r="B940" s="291" t="n"/>
      <c r="C940" s="291" t="n"/>
      <c r="D940" s="291" t="n"/>
      <c r="E940" s="291" t="n"/>
      <c r="F940" s="291" t="n"/>
      <c r="G940" s="292" t="n"/>
      <c r="H940" s="292" t="n"/>
      <c r="I940" s="291" t="n"/>
      <c r="J940" s="291" t="n"/>
      <c r="K940" s="291" t="n"/>
      <c r="L940" s="291" t="n"/>
      <c r="M940" s="292" t="n"/>
      <c r="N940" s="291" t="n"/>
      <c r="O940" s="291" t="n"/>
      <c r="P940" s="291" t="n"/>
      <c r="Q940" s="291" t="n"/>
      <c r="R940" s="291">
        <f>IF($H940="","",IF($H940&lt;TODAY(),"VENCIDO",IF($H940&lt;=TODAY()+15,"PROXIMO","FUTURO")))</f>
        <v/>
      </c>
      <c r="S940" s="296">
        <f>IF($H940="","",$H940-TODAY())</f>
        <v/>
      </c>
      <c r="T940" s="291">
        <f>IF(LISTADO!$A938="","",LISTADO!$A938)</f>
        <v/>
      </c>
      <c r="U940" s="291" t="n"/>
    </row>
    <row r="941">
      <c r="A941" s="293">
        <f>IF($B941="","",SUBTOTAL(103,$B$3:B941))</f>
        <v/>
      </c>
      <c r="B941" s="293" t="n"/>
      <c r="C941" s="293" t="n"/>
      <c r="D941" s="293" t="n"/>
      <c r="E941" s="293" t="n"/>
      <c r="F941" s="293" t="n"/>
      <c r="G941" s="294" t="n"/>
      <c r="H941" s="294" t="n"/>
      <c r="I941" s="293" t="n"/>
      <c r="J941" s="293" t="n"/>
      <c r="K941" s="293" t="n"/>
      <c r="L941" s="293" t="n"/>
      <c r="M941" s="294" t="n"/>
      <c r="N941" s="293" t="n"/>
      <c r="O941" s="293" t="n"/>
      <c r="P941" s="293" t="n"/>
      <c r="Q941" s="293" t="n"/>
      <c r="R941" s="293">
        <f>IF($H941="","",IF($H941&lt;TODAY(),"VENCIDO",IF($H941&lt;=TODAY()+15,"PROXIMO","FUTURO")))</f>
        <v/>
      </c>
      <c r="S941" s="295">
        <f>IF($H941="","",$H941-TODAY())</f>
        <v/>
      </c>
      <c r="T941" s="293">
        <f>IF(LISTADO!$A939="","",LISTADO!$A939)</f>
        <v/>
      </c>
      <c r="U941" s="293" t="n"/>
    </row>
    <row r="942">
      <c r="A942" s="291">
        <f>IF($B942="","",SUBTOTAL(103,$B$3:B942))</f>
        <v/>
      </c>
      <c r="B942" s="291" t="n"/>
      <c r="C942" s="291" t="n"/>
      <c r="D942" s="291" t="n"/>
      <c r="E942" s="291" t="n"/>
      <c r="F942" s="291" t="n"/>
      <c r="G942" s="292" t="n"/>
      <c r="H942" s="292" t="n"/>
      <c r="I942" s="291" t="n"/>
      <c r="J942" s="291" t="n"/>
      <c r="K942" s="291" t="n"/>
      <c r="L942" s="291" t="n"/>
      <c r="M942" s="292" t="n"/>
      <c r="N942" s="291" t="n"/>
      <c r="O942" s="291" t="n"/>
      <c r="P942" s="291" t="n"/>
      <c r="Q942" s="291" t="n"/>
      <c r="R942" s="291">
        <f>IF($H942="","",IF($H942&lt;TODAY(),"VENCIDO",IF($H942&lt;=TODAY()+15,"PROXIMO","FUTURO")))</f>
        <v/>
      </c>
      <c r="S942" s="296">
        <f>IF($H942="","",$H942-TODAY())</f>
        <v/>
      </c>
      <c r="T942" s="291">
        <f>IF(LISTADO!$A940="","",LISTADO!$A940)</f>
        <v/>
      </c>
      <c r="U942" s="291" t="n"/>
    </row>
    <row r="943">
      <c r="A943" s="293">
        <f>IF($B943="","",SUBTOTAL(103,$B$3:B943))</f>
        <v/>
      </c>
      <c r="B943" s="293" t="n"/>
      <c r="C943" s="293" t="n"/>
      <c r="D943" s="293" t="n"/>
      <c r="E943" s="293" t="n"/>
      <c r="F943" s="293" t="n"/>
      <c r="G943" s="294" t="n"/>
      <c r="H943" s="294" t="n"/>
      <c r="I943" s="293" t="n"/>
      <c r="J943" s="293" t="n"/>
      <c r="K943" s="293" t="n"/>
      <c r="L943" s="293" t="n"/>
      <c r="M943" s="294" t="n"/>
      <c r="N943" s="293" t="n"/>
      <c r="O943" s="293" t="n"/>
      <c r="P943" s="293" t="n"/>
      <c r="Q943" s="293" t="n"/>
      <c r="R943" s="293">
        <f>IF($H943="","",IF($H943&lt;TODAY(),"VENCIDO",IF($H943&lt;=TODAY()+15,"PROXIMO","FUTURO")))</f>
        <v/>
      </c>
      <c r="S943" s="295">
        <f>IF($H943="","",$H943-TODAY())</f>
        <v/>
      </c>
      <c r="T943" s="293">
        <f>IF(LISTADO!$A941="","",LISTADO!$A941)</f>
        <v/>
      </c>
      <c r="U943" s="293" t="n"/>
    </row>
    <row r="944">
      <c r="A944" s="291">
        <f>IF($B944="","",SUBTOTAL(103,$B$3:B944))</f>
        <v/>
      </c>
      <c r="B944" s="291" t="n"/>
      <c r="C944" s="291" t="n"/>
      <c r="D944" s="291" t="n"/>
      <c r="E944" s="291" t="n"/>
      <c r="F944" s="291" t="n"/>
      <c r="G944" s="292" t="n"/>
      <c r="H944" s="292" t="n"/>
      <c r="I944" s="291" t="n"/>
      <c r="J944" s="291" t="n"/>
      <c r="K944" s="291" t="n"/>
      <c r="L944" s="291" t="n"/>
      <c r="M944" s="292" t="n"/>
      <c r="N944" s="291" t="n"/>
      <c r="O944" s="291" t="n"/>
      <c r="P944" s="291" t="n"/>
      <c r="Q944" s="291" t="n"/>
      <c r="R944" s="291">
        <f>IF($H944="","",IF($H944&lt;TODAY(),"VENCIDO",IF($H944&lt;=TODAY()+15,"PROXIMO","FUTURO")))</f>
        <v/>
      </c>
      <c r="S944" s="296">
        <f>IF($H944="","",$H944-TODAY())</f>
        <v/>
      </c>
      <c r="T944" s="291">
        <f>IF(LISTADO!$A942="","",LISTADO!$A942)</f>
        <v/>
      </c>
      <c r="U944" s="291" t="n"/>
    </row>
    <row r="945">
      <c r="A945" s="293">
        <f>IF($B945="","",SUBTOTAL(103,$B$3:B945))</f>
        <v/>
      </c>
      <c r="B945" s="293" t="n"/>
      <c r="C945" s="293" t="n"/>
      <c r="D945" s="293" t="n"/>
      <c r="E945" s="293" t="n"/>
      <c r="F945" s="293" t="n"/>
      <c r="G945" s="294" t="n"/>
      <c r="H945" s="294" t="n"/>
      <c r="I945" s="293" t="n"/>
      <c r="J945" s="293" t="n"/>
      <c r="K945" s="293" t="n"/>
      <c r="L945" s="293" t="n"/>
      <c r="M945" s="294" t="n"/>
      <c r="N945" s="293" t="n"/>
      <c r="O945" s="293" t="n"/>
      <c r="P945" s="293" t="n"/>
      <c r="Q945" s="293" t="n"/>
      <c r="R945" s="293">
        <f>IF($H945="","",IF($H945&lt;TODAY(),"VENCIDO",IF($H945&lt;=TODAY()+15,"PROXIMO","FUTURO")))</f>
        <v/>
      </c>
      <c r="S945" s="295">
        <f>IF($H945="","",$H945-TODAY())</f>
        <v/>
      </c>
      <c r="T945" s="293">
        <f>IF(LISTADO!$A943="","",LISTADO!$A943)</f>
        <v/>
      </c>
      <c r="U945" s="293" t="n"/>
    </row>
    <row r="946">
      <c r="A946" s="291">
        <f>IF($B946="","",SUBTOTAL(103,$B$3:B946))</f>
        <v/>
      </c>
      <c r="B946" s="291" t="n"/>
      <c r="C946" s="291" t="n"/>
      <c r="D946" s="291" t="n"/>
      <c r="E946" s="291" t="n"/>
      <c r="F946" s="291" t="n"/>
      <c r="G946" s="292" t="n"/>
      <c r="H946" s="292" t="n"/>
      <c r="I946" s="291" t="n"/>
      <c r="J946" s="291" t="n"/>
      <c r="K946" s="291" t="n"/>
      <c r="L946" s="291" t="n"/>
      <c r="M946" s="292" t="n"/>
      <c r="N946" s="291" t="n"/>
      <c r="O946" s="291" t="n"/>
      <c r="P946" s="291" t="n"/>
      <c r="Q946" s="291" t="n"/>
      <c r="R946" s="291">
        <f>IF($H946="","",IF($H946&lt;TODAY(),"VENCIDO",IF($H946&lt;=TODAY()+15,"PROXIMO","FUTURO")))</f>
        <v/>
      </c>
      <c r="S946" s="296">
        <f>IF($H946="","",$H946-TODAY())</f>
        <v/>
      </c>
      <c r="T946" s="291">
        <f>IF(LISTADO!$A944="","",LISTADO!$A944)</f>
        <v/>
      </c>
      <c r="U946" s="291" t="n"/>
    </row>
    <row r="947">
      <c r="A947" s="293">
        <f>IF($B947="","",SUBTOTAL(103,$B$3:B947))</f>
        <v/>
      </c>
      <c r="B947" s="293" t="n"/>
      <c r="C947" s="293" t="n"/>
      <c r="D947" s="293" t="n"/>
      <c r="E947" s="293" t="n"/>
      <c r="F947" s="293" t="n"/>
      <c r="G947" s="294" t="n"/>
      <c r="H947" s="294" t="n"/>
      <c r="I947" s="293" t="n"/>
      <c r="J947" s="293" t="n"/>
      <c r="K947" s="293" t="n"/>
      <c r="L947" s="293" t="n"/>
      <c r="M947" s="294" t="n"/>
      <c r="N947" s="293" t="n"/>
      <c r="O947" s="293" t="n"/>
      <c r="P947" s="293" t="n"/>
      <c r="Q947" s="293" t="n"/>
      <c r="R947" s="293">
        <f>IF($H947="","",IF($H947&lt;TODAY(),"VENCIDO",IF($H947&lt;=TODAY()+15,"PROXIMO","FUTURO")))</f>
        <v/>
      </c>
      <c r="S947" s="295">
        <f>IF($H947="","",$H947-TODAY())</f>
        <v/>
      </c>
      <c r="T947" s="293">
        <f>IF(LISTADO!$A945="","",LISTADO!$A945)</f>
        <v/>
      </c>
      <c r="U947" s="293" t="n"/>
    </row>
    <row r="948">
      <c r="A948" s="291">
        <f>IF($B948="","",SUBTOTAL(103,$B$3:B948))</f>
        <v/>
      </c>
      <c r="B948" s="291" t="n"/>
      <c r="C948" s="291" t="n"/>
      <c r="D948" s="291" t="n"/>
      <c r="E948" s="291" t="n"/>
      <c r="F948" s="291" t="n"/>
      <c r="G948" s="292" t="n"/>
      <c r="H948" s="292" t="n"/>
      <c r="I948" s="291" t="n"/>
      <c r="J948" s="291" t="n"/>
      <c r="K948" s="291" t="n"/>
      <c r="L948" s="291" t="n"/>
      <c r="M948" s="292" t="n"/>
      <c r="N948" s="291" t="n"/>
      <c r="O948" s="291" t="n"/>
      <c r="P948" s="291" t="n"/>
      <c r="Q948" s="291" t="n"/>
      <c r="R948" s="291">
        <f>IF($H948="","",IF($H948&lt;TODAY(),"VENCIDO",IF($H948&lt;=TODAY()+15,"PROXIMO","FUTURO")))</f>
        <v/>
      </c>
      <c r="S948" s="296">
        <f>IF($H948="","",$H948-TODAY())</f>
        <v/>
      </c>
      <c r="T948" s="291">
        <f>IF(LISTADO!$A946="","",LISTADO!$A946)</f>
        <v/>
      </c>
      <c r="U948" s="291" t="n"/>
    </row>
    <row r="949">
      <c r="A949" s="293">
        <f>IF($B949="","",SUBTOTAL(103,$B$3:B949))</f>
        <v/>
      </c>
      <c r="B949" s="293" t="n"/>
      <c r="C949" s="293" t="n"/>
      <c r="D949" s="293" t="n"/>
      <c r="E949" s="293" t="n"/>
      <c r="F949" s="293" t="n"/>
      <c r="G949" s="294" t="n"/>
      <c r="H949" s="294" t="n"/>
      <c r="I949" s="293" t="n"/>
      <c r="J949" s="293" t="n"/>
      <c r="K949" s="293" t="n"/>
      <c r="L949" s="293" t="n"/>
      <c r="M949" s="294" t="n"/>
      <c r="N949" s="293" t="n"/>
      <c r="O949" s="293" t="n"/>
      <c r="P949" s="293" t="n"/>
      <c r="Q949" s="293" t="n"/>
      <c r="R949" s="293">
        <f>IF($H949="","",IF($H949&lt;TODAY(),"VENCIDO",IF($H949&lt;=TODAY()+15,"PROXIMO","FUTURO")))</f>
        <v/>
      </c>
      <c r="S949" s="295">
        <f>IF($H949="","",$H949-TODAY())</f>
        <v/>
      </c>
      <c r="T949" s="293">
        <f>IF(LISTADO!$A947="","",LISTADO!$A947)</f>
        <v/>
      </c>
      <c r="U949" s="293" t="n"/>
    </row>
    <row r="950">
      <c r="A950" s="291">
        <f>IF($B950="","",SUBTOTAL(103,$B$3:B950))</f>
        <v/>
      </c>
      <c r="B950" s="291" t="n"/>
      <c r="C950" s="291" t="n"/>
      <c r="D950" s="291" t="n"/>
      <c r="E950" s="291" t="n"/>
      <c r="F950" s="291" t="n"/>
      <c r="G950" s="292" t="n"/>
      <c r="H950" s="292" t="n"/>
      <c r="I950" s="291" t="n"/>
      <c r="J950" s="291" t="n"/>
      <c r="K950" s="291" t="n"/>
      <c r="L950" s="291" t="n"/>
      <c r="M950" s="292" t="n"/>
      <c r="N950" s="291" t="n"/>
      <c r="O950" s="291" t="n"/>
      <c r="P950" s="291" t="n"/>
      <c r="Q950" s="291" t="n"/>
      <c r="R950" s="291">
        <f>IF($H950="","",IF($H950&lt;TODAY(),"VENCIDO",IF($H950&lt;=TODAY()+15,"PROXIMO","FUTURO")))</f>
        <v/>
      </c>
      <c r="S950" s="296">
        <f>IF($H950="","",$H950-TODAY())</f>
        <v/>
      </c>
      <c r="T950" s="291">
        <f>IF(LISTADO!$A948="","",LISTADO!$A948)</f>
        <v/>
      </c>
      <c r="U950" s="291" t="n"/>
    </row>
    <row r="951">
      <c r="A951" s="293">
        <f>IF($B951="","",SUBTOTAL(103,$B$3:B951))</f>
        <v/>
      </c>
      <c r="B951" s="293" t="n"/>
      <c r="C951" s="293" t="n"/>
      <c r="D951" s="293" t="n"/>
      <c r="E951" s="293" t="n"/>
      <c r="F951" s="293" t="n"/>
      <c r="G951" s="294" t="n"/>
      <c r="H951" s="294" t="n"/>
      <c r="I951" s="293" t="n"/>
      <c r="J951" s="293" t="n"/>
      <c r="K951" s="293" t="n"/>
      <c r="L951" s="293" t="n"/>
      <c r="M951" s="294" t="n"/>
      <c r="N951" s="293" t="n"/>
      <c r="O951" s="293" t="n"/>
      <c r="P951" s="293" t="n"/>
      <c r="Q951" s="293" t="n"/>
      <c r="R951" s="293">
        <f>IF($H951="","",IF($H951&lt;TODAY(),"VENCIDO",IF($H951&lt;=TODAY()+15,"PROXIMO","FUTURO")))</f>
        <v/>
      </c>
      <c r="S951" s="295">
        <f>IF($H951="","",$H951-TODAY())</f>
        <v/>
      </c>
      <c r="T951" s="293">
        <f>IF(LISTADO!$A949="","",LISTADO!$A949)</f>
        <v/>
      </c>
      <c r="U951" s="293" t="n"/>
    </row>
    <row r="952">
      <c r="A952" s="291">
        <f>IF($B952="","",SUBTOTAL(103,$B$3:B952))</f>
        <v/>
      </c>
      <c r="B952" s="291" t="n"/>
      <c r="C952" s="291" t="n"/>
      <c r="D952" s="291" t="n"/>
      <c r="E952" s="291" t="n"/>
      <c r="F952" s="291" t="n"/>
      <c r="G952" s="292" t="n"/>
      <c r="H952" s="292" t="n"/>
      <c r="I952" s="291" t="n"/>
      <c r="J952" s="291" t="n"/>
      <c r="K952" s="291" t="n"/>
      <c r="L952" s="291" t="n"/>
      <c r="M952" s="292" t="n"/>
      <c r="N952" s="291" t="n"/>
      <c r="O952" s="291" t="n"/>
      <c r="P952" s="291" t="n"/>
      <c r="Q952" s="291" t="n"/>
      <c r="R952" s="291">
        <f>IF($H952="","",IF($H952&lt;TODAY(),"VENCIDO",IF($H952&lt;=TODAY()+15,"PROXIMO","FUTURO")))</f>
        <v/>
      </c>
      <c r="S952" s="296">
        <f>IF($H952="","",$H952-TODAY())</f>
        <v/>
      </c>
      <c r="T952" s="291">
        <f>IF(LISTADO!$A950="","",LISTADO!$A950)</f>
        <v/>
      </c>
      <c r="U952" s="291" t="n"/>
    </row>
    <row r="953">
      <c r="A953" s="293">
        <f>IF($B953="","",SUBTOTAL(103,$B$3:B953))</f>
        <v/>
      </c>
      <c r="B953" s="293" t="n"/>
      <c r="C953" s="293" t="n"/>
      <c r="D953" s="293" t="n"/>
      <c r="E953" s="293" t="n"/>
      <c r="F953" s="293" t="n"/>
      <c r="G953" s="294" t="n"/>
      <c r="H953" s="294" t="n"/>
      <c r="I953" s="293" t="n"/>
      <c r="J953" s="293" t="n"/>
      <c r="K953" s="293" t="n"/>
      <c r="L953" s="293" t="n"/>
      <c r="M953" s="294" t="n"/>
      <c r="N953" s="293" t="n"/>
      <c r="O953" s="293" t="n"/>
      <c r="P953" s="293" t="n"/>
      <c r="Q953" s="293" t="n"/>
      <c r="R953" s="293">
        <f>IF($H953="","",IF($H953&lt;TODAY(),"VENCIDO",IF($H953&lt;=TODAY()+15,"PROXIMO","FUTURO")))</f>
        <v/>
      </c>
      <c r="S953" s="295">
        <f>IF($H953="","",$H953-TODAY())</f>
        <v/>
      </c>
      <c r="T953" s="293">
        <f>IF(LISTADO!$A951="","",LISTADO!$A951)</f>
        <v/>
      </c>
      <c r="U953" s="293" t="n"/>
    </row>
    <row r="954">
      <c r="A954" s="291">
        <f>IF($B954="","",SUBTOTAL(103,$B$3:B954))</f>
        <v/>
      </c>
      <c r="B954" s="291" t="n"/>
      <c r="C954" s="291" t="n"/>
      <c r="D954" s="291" t="n"/>
      <c r="E954" s="291" t="n"/>
      <c r="F954" s="291" t="n"/>
      <c r="G954" s="292" t="n"/>
      <c r="H954" s="292" t="n"/>
      <c r="I954" s="291" t="n"/>
      <c r="J954" s="291" t="n"/>
      <c r="K954" s="291" t="n"/>
      <c r="L954" s="291" t="n"/>
      <c r="M954" s="292" t="n"/>
      <c r="N954" s="291" t="n"/>
      <c r="O954" s="291" t="n"/>
      <c r="P954" s="291" t="n"/>
      <c r="Q954" s="291" t="n"/>
      <c r="R954" s="291">
        <f>IF($H954="","",IF($H954&lt;TODAY(),"VENCIDO",IF($H954&lt;=TODAY()+15,"PROXIMO","FUTURO")))</f>
        <v/>
      </c>
      <c r="S954" s="296">
        <f>IF($H954="","",$H954-TODAY())</f>
        <v/>
      </c>
      <c r="T954" s="291">
        <f>IF(LISTADO!$A952="","",LISTADO!$A952)</f>
        <v/>
      </c>
      <c r="U954" s="291" t="n"/>
    </row>
    <row r="955">
      <c r="A955" s="293">
        <f>IF($B955="","",SUBTOTAL(103,$B$3:B955))</f>
        <v/>
      </c>
      <c r="B955" s="293" t="n"/>
      <c r="C955" s="293" t="n"/>
      <c r="D955" s="293" t="n"/>
      <c r="E955" s="293" t="n"/>
      <c r="F955" s="293" t="n"/>
      <c r="G955" s="294" t="n"/>
      <c r="H955" s="294" t="n"/>
      <c r="I955" s="293" t="n"/>
      <c r="J955" s="293" t="n"/>
      <c r="K955" s="293" t="n"/>
      <c r="L955" s="293" t="n"/>
      <c r="M955" s="294" t="n"/>
      <c r="N955" s="293" t="n"/>
      <c r="O955" s="293" t="n"/>
      <c r="P955" s="293" t="n"/>
      <c r="Q955" s="293" t="n"/>
      <c r="R955" s="293">
        <f>IF($H955="","",IF($H955&lt;TODAY(),"VENCIDO",IF($H955&lt;=TODAY()+15,"PROXIMO","FUTURO")))</f>
        <v/>
      </c>
      <c r="S955" s="295">
        <f>IF($H955="","",$H955-TODAY())</f>
        <v/>
      </c>
      <c r="T955" s="293">
        <f>IF(LISTADO!$A953="","",LISTADO!$A953)</f>
        <v/>
      </c>
      <c r="U955" s="293" t="n"/>
    </row>
    <row r="956">
      <c r="A956" s="291">
        <f>IF($B956="","",SUBTOTAL(103,$B$3:B956))</f>
        <v/>
      </c>
      <c r="B956" s="291" t="n"/>
      <c r="C956" s="291" t="n"/>
      <c r="D956" s="291" t="n"/>
      <c r="E956" s="291" t="n"/>
      <c r="F956" s="291" t="n"/>
      <c r="G956" s="292" t="n"/>
      <c r="H956" s="292" t="n"/>
      <c r="I956" s="291" t="n"/>
      <c r="J956" s="291" t="n"/>
      <c r="K956" s="291" t="n"/>
      <c r="L956" s="291" t="n"/>
      <c r="M956" s="292" t="n"/>
      <c r="N956" s="291" t="n"/>
      <c r="O956" s="291" t="n"/>
      <c r="P956" s="291" t="n"/>
      <c r="Q956" s="291" t="n"/>
      <c r="R956" s="291">
        <f>IF($H956="","",IF($H956&lt;TODAY(),"VENCIDO",IF($H956&lt;=TODAY()+15,"PROXIMO","FUTURO")))</f>
        <v/>
      </c>
      <c r="S956" s="296">
        <f>IF($H956="","",$H956-TODAY())</f>
        <v/>
      </c>
      <c r="T956" s="291">
        <f>IF(LISTADO!$A954="","",LISTADO!$A954)</f>
        <v/>
      </c>
      <c r="U956" s="291" t="n"/>
    </row>
    <row r="957">
      <c r="A957" s="293">
        <f>IF($B957="","",SUBTOTAL(103,$B$3:B957))</f>
        <v/>
      </c>
      <c r="B957" s="293" t="n"/>
      <c r="C957" s="293" t="n"/>
      <c r="D957" s="293" t="n"/>
      <c r="E957" s="293" t="n"/>
      <c r="F957" s="293" t="n"/>
      <c r="G957" s="294" t="n"/>
      <c r="H957" s="294" t="n"/>
      <c r="I957" s="293" t="n"/>
      <c r="J957" s="293" t="n"/>
      <c r="K957" s="293" t="n"/>
      <c r="L957" s="293" t="n"/>
      <c r="M957" s="294" t="n"/>
      <c r="N957" s="293" t="n"/>
      <c r="O957" s="293" t="n"/>
      <c r="P957" s="293" t="n"/>
      <c r="Q957" s="293" t="n"/>
      <c r="R957" s="293">
        <f>IF($H957="","",IF($H957&lt;TODAY(),"VENCIDO",IF($H957&lt;=TODAY()+15,"PROXIMO","FUTURO")))</f>
        <v/>
      </c>
      <c r="S957" s="295">
        <f>IF($H957="","",$H957-TODAY())</f>
        <v/>
      </c>
      <c r="T957" s="293">
        <f>IF(LISTADO!$A955="","",LISTADO!$A955)</f>
        <v/>
      </c>
      <c r="U957" s="293" t="n"/>
    </row>
    <row r="958">
      <c r="A958" s="291">
        <f>IF($B958="","",SUBTOTAL(103,$B$3:B958))</f>
        <v/>
      </c>
      <c r="B958" s="291" t="n"/>
      <c r="C958" s="291" t="n"/>
      <c r="D958" s="291" t="n"/>
      <c r="E958" s="291" t="n"/>
      <c r="F958" s="291" t="n"/>
      <c r="G958" s="292" t="n"/>
      <c r="H958" s="292" t="n"/>
      <c r="I958" s="291" t="n"/>
      <c r="J958" s="291" t="n"/>
      <c r="K958" s="291" t="n"/>
      <c r="L958" s="291" t="n"/>
      <c r="M958" s="292" t="n"/>
      <c r="N958" s="291" t="n"/>
      <c r="O958" s="291" t="n"/>
      <c r="P958" s="291" t="n"/>
      <c r="Q958" s="291" t="n"/>
      <c r="R958" s="291">
        <f>IF($H958="","",IF($H958&lt;TODAY(),"VENCIDO",IF($H958&lt;=TODAY()+15,"PROXIMO","FUTURO")))</f>
        <v/>
      </c>
      <c r="S958" s="296">
        <f>IF($H958="","",$H958-TODAY())</f>
        <v/>
      </c>
      <c r="T958" s="291">
        <f>IF(LISTADO!$A956="","",LISTADO!$A956)</f>
        <v/>
      </c>
      <c r="U958" s="291" t="n"/>
    </row>
    <row r="959">
      <c r="A959" s="293">
        <f>IF($B959="","",SUBTOTAL(103,$B$3:B959))</f>
        <v/>
      </c>
      <c r="B959" s="293" t="n"/>
      <c r="C959" s="293" t="n"/>
      <c r="D959" s="293" t="n"/>
      <c r="E959" s="293" t="n"/>
      <c r="F959" s="293" t="n"/>
      <c r="G959" s="294" t="n"/>
      <c r="H959" s="294" t="n"/>
      <c r="I959" s="293" t="n"/>
      <c r="J959" s="293" t="n"/>
      <c r="K959" s="293" t="n"/>
      <c r="L959" s="293" t="n"/>
      <c r="M959" s="294" t="n"/>
      <c r="N959" s="293" t="n"/>
      <c r="O959" s="293" t="n"/>
      <c r="P959" s="293" t="n"/>
      <c r="Q959" s="293" t="n"/>
      <c r="R959" s="293">
        <f>IF($H959="","",IF($H959&lt;TODAY(),"VENCIDO",IF($H959&lt;=TODAY()+15,"PROXIMO","FUTURO")))</f>
        <v/>
      </c>
      <c r="S959" s="295">
        <f>IF($H959="","",$H959-TODAY())</f>
        <v/>
      </c>
      <c r="T959" s="293">
        <f>IF(LISTADO!$A957="","",LISTADO!$A957)</f>
        <v/>
      </c>
      <c r="U959" s="293" t="n"/>
    </row>
    <row r="960">
      <c r="A960" s="291">
        <f>IF($B960="","",SUBTOTAL(103,$B$3:B960))</f>
        <v/>
      </c>
      <c r="B960" s="291" t="n"/>
      <c r="C960" s="291" t="n"/>
      <c r="D960" s="291" t="n"/>
      <c r="E960" s="291" t="n"/>
      <c r="F960" s="291" t="n"/>
      <c r="G960" s="292" t="n"/>
      <c r="H960" s="292" t="n"/>
      <c r="I960" s="291" t="n"/>
      <c r="J960" s="291" t="n"/>
      <c r="K960" s="291" t="n"/>
      <c r="L960" s="291" t="n"/>
      <c r="M960" s="292" t="n"/>
      <c r="N960" s="291" t="n"/>
      <c r="O960" s="291" t="n"/>
      <c r="P960" s="291" t="n"/>
      <c r="Q960" s="291" t="n"/>
      <c r="R960" s="291">
        <f>IF($H960="","",IF($H960&lt;TODAY(),"VENCIDO",IF($H960&lt;=TODAY()+15,"PROXIMO","FUTURO")))</f>
        <v/>
      </c>
      <c r="S960" s="296">
        <f>IF($H960="","",$H960-TODAY())</f>
        <v/>
      </c>
      <c r="T960" s="291">
        <f>IF(LISTADO!$A958="","",LISTADO!$A958)</f>
        <v/>
      </c>
      <c r="U960" s="291" t="n"/>
    </row>
    <row r="961">
      <c r="A961" s="293">
        <f>IF($B961="","",SUBTOTAL(103,$B$3:B961))</f>
        <v/>
      </c>
      <c r="B961" s="293" t="n"/>
      <c r="C961" s="293" t="n"/>
      <c r="D961" s="293" t="n"/>
      <c r="E961" s="293" t="n"/>
      <c r="F961" s="293" t="n"/>
      <c r="G961" s="294" t="n"/>
      <c r="H961" s="294" t="n"/>
      <c r="I961" s="293" t="n"/>
      <c r="J961" s="293" t="n"/>
      <c r="K961" s="293" t="n"/>
      <c r="L961" s="293" t="n"/>
      <c r="M961" s="294" t="n"/>
      <c r="N961" s="293" t="n"/>
      <c r="O961" s="293" t="n"/>
      <c r="P961" s="293" t="n"/>
      <c r="Q961" s="293" t="n"/>
      <c r="R961" s="293">
        <f>IF($H961="","",IF($H961&lt;TODAY(),"VENCIDO",IF($H961&lt;=TODAY()+15,"PROXIMO","FUTURO")))</f>
        <v/>
      </c>
      <c r="S961" s="295">
        <f>IF($H961="","",$H961-TODAY())</f>
        <v/>
      </c>
      <c r="T961" s="293">
        <f>IF(LISTADO!$A959="","",LISTADO!$A959)</f>
        <v/>
      </c>
      <c r="U961" s="293" t="n"/>
    </row>
    <row r="962">
      <c r="A962" s="291">
        <f>IF($B962="","",SUBTOTAL(103,$B$3:B962))</f>
        <v/>
      </c>
      <c r="B962" s="291" t="n"/>
      <c r="C962" s="291" t="n"/>
      <c r="D962" s="291" t="n"/>
      <c r="E962" s="291" t="n"/>
      <c r="F962" s="291" t="n"/>
      <c r="G962" s="292" t="n"/>
      <c r="H962" s="292" t="n"/>
      <c r="I962" s="291" t="n"/>
      <c r="J962" s="291" t="n"/>
      <c r="K962" s="291" t="n"/>
      <c r="L962" s="291" t="n"/>
      <c r="M962" s="292" t="n"/>
      <c r="N962" s="291" t="n"/>
      <c r="O962" s="291" t="n"/>
      <c r="P962" s="291" t="n"/>
      <c r="Q962" s="291" t="n"/>
      <c r="R962" s="291">
        <f>IF($H962="","",IF($H962&lt;TODAY(),"VENCIDO",IF($H962&lt;=TODAY()+15,"PROXIMO","FUTURO")))</f>
        <v/>
      </c>
      <c r="S962" s="296">
        <f>IF($H962="","",$H962-TODAY())</f>
        <v/>
      </c>
      <c r="T962" s="291">
        <f>IF(LISTADO!$A960="","",LISTADO!$A960)</f>
        <v/>
      </c>
      <c r="U962" s="291" t="n"/>
    </row>
    <row r="963">
      <c r="A963" s="293">
        <f>IF($B963="","",SUBTOTAL(103,$B$3:B963))</f>
        <v/>
      </c>
      <c r="B963" s="293" t="n"/>
      <c r="C963" s="293" t="n"/>
      <c r="D963" s="293" t="n"/>
      <c r="E963" s="293" t="n"/>
      <c r="F963" s="293" t="n"/>
      <c r="G963" s="294" t="n"/>
      <c r="H963" s="294" t="n"/>
      <c r="I963" s="293" t="n"/>
      <c r="J963" s="293" t="n"/>
      <c r="K963" s="293" t="n"/>
      <c r="L963" s="293" t="n"/>
      <c r="M963" s="294" t="n"/>
      <c r="N963" s="293" t="n"/>
      <c r="O963" s="293" t="n"/>
      <c r="P963" s="293" t="n"/>
      <c r="Q963" s="293" t="n"/>
      <c r="R963" s="293">
        <f>IF($H963="","",IF($H963&lt;TODAY(),"VENCIDO",IF($H963&lt;=TODAY()+15,"PROXIMO","FUTURO")))</f>
        <v/>
      </c>
      <c r="S963" s="295">
        <f>IF($H963="","",$H963-TODAY())</f>
        <v/>
      </c>
      <c r="T963" s="293">
        <f>IF(LISTADO!$A961="","",LISTADO!$A961)</f>
        <v/>
      </c>
      <c r="U963" s="293" t="n"/>
    </row>
    <row r="964">
      <c r="A964" s="291">
        <f>IF($B964="","",SUBTOTAL(103,$B$3:B964))</f>
        <v/>
      </c>
      <c r="B964" s="291" t="n"/>
      <c r="C964" s="291" t="n"/>
      <c r="D964" s="291" t="n"/>
      <c r="E964" s="291" t="n"/>
      <c r="F964" s="291" t="n"/>
      <c r="G964" s="292" t="n"/>
      <c r="H964" s="292" t="n"/>
      <c r="I964" s="291" t="n"/>
      <c r="J964" s="291" t="n"/>
      <c r="K964" s="291" t="n"/>
      <c r="L964" s="291" t="n"/>
      <c r="M964" s="292" t="n"/>
      <c r="N964" s="291" t="n"/>
      <c r="O964" s="291" t="n"/>
      <c r="P964" s="291" t="n"/>
      <c r="Q964" s="291" t="n"/>
      <c r="R964" s="291">
        <f>IF($H964="","",IF($H964&lt;TODAY(),"VENCIDO",IF($H964&lt;=TODAY()+15,"PROXIMO","FUTURO")))</f>
        <v/>
      </c>
      <c r="S964" s="296">
        <f>IF($H964="","",$H964-TODAY())</f>
        <v/>
      </c>
      <c r="T964" s="291">
        <f>IF(LISTADO!$A962="","",LISTADO!$A962)</f>
        <v/>
      </c>
      <c r="U964" s="291" t="n"/>
    </row>
    <row r="965">
      <c r="A965" s="293">
        <f>IF($B965="","",SUBTOTAL(103,$B$3:B965))</f>
        <v/>
      </c>
      <c r="B965" s="293" t="n"/>
      <c r="C965" s="293" t="n"/>
      <c r="D965" s="293" t="n"/>
      <c r="E965" s="293" t="n"/>
      <c r="F965" s="293" t="n"/>
      <c r="G965" s="294" t="n"/>
      <c r="H965" s="294" t="n"/>
      <c r="I965" s="293" t="n"/>
      <c r="J965" s="293" t="n"/>
      <c r="K965" s="293" t="n"/>
      <c r="L965" s="293" t="n"/>
      <c r="M965" s="294" t="n"/>
      <c r="N965" s="293" t="n"/>
      <c r="O965" s="293" t="n"/>
      <c r="P965" s="293" t="n"/>
      <c r="Q965" s="293" t="n"/>
      <c r="R965" s="293">
        <f>IF($H965="","",IF($H965&lt;TODAY(),"VENCIDO",IF($H965&lt;=TODAY()+15,"PROXIMO","FUTURO")))</f>
        <v/>
      </c>
      <c r="S965" s="295">
        <f>IF($H965="","",$H965-TODAY())</f>
        <v/>
      </c>
      <c r="T965" s="293">
        <f>IF(LISTADO!$A963="","",LISTADO!$A963)</f>
        <v/>
      </c>
      <c r="U965" s="293" t="n"/>
    </row>
    <row r="966">
      <c r="A966" s="291">
        <f>IF($B966="","",SUBTOTAL(103,$B$3:B966))</f>
        <v/>
      </c>
      <c r="B966" s="291" t="n"/>
      <c r="C966" s="291" t="n"/>
      <c r="D966" s="291" t="n"/>
      <c r="E966" s="291" t="n"/>
      <c r="F966" s="291" t="n"/>
      <c r="G966" s="292" t="n"/>
      <c r="H966" s="292" t="n"/>
      <c r="I966" s="291" t="n"/>
      <c r="J966" s="291" t="n"/>
      <c r="K966" s="291" t="n"/>
      <c r="L966" s="291" t="n"/>
      <c r="M966" s="292" t="n"/>
      <c r="N966" s="291" t="n"/>
      <c r="O966" s="291" t="n"/>
      <c r="P966" s="291" t="n"/>
      <c r="Q966" s="291" t="n"/>
      <c r="R966" s="291">
        <f>IF($H966="","",IF($H966&lt;TODAY(),"VENCIDO",IF($H966&lt;=TODAY()+15,"PROXIMO","FUTURO")))</f>
        <v/>
      </c>
      <c r="S966" s="296">
        <f>IF($H966="","",$H966-TODAY())</f>
        <v/>
      </c>
      <c r="T966" s="291">
        <f>IF(LISTADO!$A964="","",LISTADO!$A964)</f>
        <v/>
      </c>
      <c r="U966" s="291" t="n"/>
    </row>
    <row r="967">
      <c r="A967" s="293">
        <f>IF($B967="","",SUBTOTAL(103,$B$3:B967))</f>
        <v/>
      </c>
      <c r="B967" s="293" t="n"/>
      <c r="C967" s="293" t="n"/>
      <c r="D967" s="293" t="n"/>
      <c r="E967" s="293" t="n"/>
      <c r="F967" s="293" t="n"/>
      <c r="G967" s="294" t="n"/>
      <c r="H967" s="294" t="n"/>
      <c r="I967" s="293" t="n"/>
      <c r="J967" s="293" t="n"/>
      <c r="K967" s="293" t="n"/>
      <c r="L967" s="293" t="n"/>
      <c r="M967" s="294" t="n"/>
      <c r="N967" s="293" t="n"/>
      <c r="O967" s="293" t="n"/>
      <c r="P967" s="293" t="n"/>
      <c r="Q967" s="293" t="n"/>
      <c r="R967" s="293">
        <f>IF($H967="","",IF($H967&lt;TODAY(),"VENCIDO",IF($H967&lt;=TODAY()+15,"PROXIMO","FUTURO")))</f>
        <v/>
      </c>
      <c r="S967" s="295">
        <f>IF($H967="","",$H967-TODAY())</f>
        <v/>
      </c>
      <c r="T967" s="293">
        <f>IF(LISTADO!$A965="","",LISTADO!$A965)</f>
        <v/>
      </c>
      <c r="U967" s="293" t="n"/>
    </row>
    <row r="968">
      <c r="A968" s="291">
        <f>IF($B968="","",SUBTOTAL(103,$B$3:B968))</f>
        <v/>
      </c>
      <c r="B968" s="291" t="n"/>
      <c r="C968" s="291" t="n"/>
      <c r="D968" s="291" t="n"/>
      <c r="E968" s="291" t="n"/>
      <c r="F968" s="291" t="n"/>
      <c r="G968" s="292" t="n"/>
      <c r="H968" s="292" t="n"/>
      <c r="I968" s="291" t="n"/>
      <c r="J968" s="291" t="n"/>
      <c r="K968" s="291" t="n"/>
      <c r="L968" s="291" t="n"/>
      <c r="M968" s="292" t="n"/>
      <c r="N968" s="291" t="n"/>
      <c r="O968" s="291" t="n"/>
      <c r="P968" s="291" t="n"/>
      <c r="Q968" s="291" t="n"/>
      <c r="R968" s="291">
        <f>IF($H968="","",IF($H968&lt;TODAY(),"VENCIDO",IF($H968&lt;=TODAY()+15,"PROXIMO","FUTURO")))</f>
        <v/>
      </c>
      <c r="S968" s="296">
        <f>IF($H968="","",$H968-TODAY())</f>
        <v/>
      </c>
      <c r="T968" s="291">
        <f>IF(LISTADO!$A966="","",LISTADO!$A966)</f>
        <v/>
      </c>
      <c r="U968" s="291" t="n"/>
    </row>
    <row r="969">
      <c r="A969" s="293">
        <f>IF($B969="","",SUBTOTAL(103,$B$3:B969))</f>
        <v/>
      </c>
      <c r="B969" s="293" t="n"/>
      <c r="C969" s="293" t="n"/>
      <c r="D969" s="293" t="n"/>
      <c r="E969" s="293" t="n"/>
      <c r="F969" s="293" t="n"/>
      <c r="G969" s="294" t="n"/>
      <c r="H969" s="294" t="n"/>
      <c r="I969" s="293" t="n"/>
      <c r="J969" s="293" t="n"/>
      <c r="K969" s="293" t="n"/>
      <c r="L969" s="293" t="n"/>
      <c r="M969" s="294" t="n"/>
      <c r="N969" s="293" t="n"/>
      <c r="O969" s="293" t="n"/>
      <c r="P969" s="293" t="n"/>
      <c r="Q969" s="293" t="n"/>
      <c r="R969" s="293">
        <f>IF($H969="","",IF($H969&lt;TODAY(),"VENCIDO",IF($H969&lt;=TODAY()+15,"PROXIMO","FUTURO")))</f>
        <v/>
      </c>
      <c r="S969" s="295">
        <f>IF($H969="","",$H969-TODAY())</f>
        <v/>
      </c>
      <c r="T969" s="293">
        <f>IF(LISTADO!$A967="","",LISTADO!$A967)</f>
        <v/>
      </c>
      <c r="U969" s="293" t="n"/>
    </row>
    <row r="970">
      <c r="A970" s="291">
        <f>IF($B970="","",SUBTOTAL(103,$B$3:B970))</f>
        <v/>
      </c>
      <c r="B970" s="291" t="n"/>
      <c r="C970" s="291" t="n"/>
      <c r="D970" s="291" t="n"/>
      <c r="E970" s="291" t="n"/>
      <c r="F970" s="291" t="n"/>
      <c r="G970" s="292" t="n"/>
      <c r="H970" s="292" t="n"/>
      <c r="I970" s="291" t="n"/>
      <c r="J970" s="291" t="n"/>
      <c r="K970" s="291" t="n"/>
      <c r="L970" s="291" t="n"/>
      <c r="M970" s="292" t="n"/>
      <c r="N970" s="291" t="n"/>
      <c r="O970" s="291" t="n"/>
      <c r="P970" s="291" t="n"/>
      <c r="Q970" s="291" t="n"/>
      <c r="R970" s="291">
        <f>IF($H970="","",IF($H970&lt;TODAY(),"VENCIDO",IF($H970&lt;=TODAY()+15,"PROXIMO","FUTURO")))</f>
        <v/>
      </c>
      <c r="S970" s="296">
        <f>IF($H970="","",$H970-TODAY())</f>
        <v/>
      </c>
      <c r="T970" s="291">
        <f>IF(LISTADO!$A968="","",LISTADO!$A968)</f>
        <v/>
      </c>
      <c r="U970" s="291" t="n"/>
    </row>
    <row r="971">
      <c r="A971" s="293">
        <f>IF($B971="","",SUBTOTAL(103,$B$3:B971))</f>
        <v/>
      </c>
      <c r="B971" s="293" t="n"/>
      <c r="C971" s="293" t="n"/>
      <c r="D971" s="293" t="n"/>
      <c r="E971" s="293" t="n"/>
      <c r="F971" s="293" t="n"/>
      <c r="G971" s="294" t="n"/>
      <c r="H971" s="294" t="n"/>
      <c r="I971" s="293" t="n"/>
      <c r="J971" s="293" t="n"/>
      <c r="K971" s="293" t="n"/>
      <c r="L971" s="293" t="n"/>
      <c r="M971" s="294" t="n"/>
      <c r="N971" s="293" t="n"/>
      <c r="O971" s="293" t="n"/>
      <c r="P971" s="293" t="n"/>
      <c r="Q971" s="293" t="n"/>
      <c r="R971" s="293">
        <f>IF($H971="","",IF($H971&lt;TODAY(),"VENCIDO",IF($H971&lt;=TODAY()+15,"PROXIMO","FUTURO")))</f>
        <v/>
      </c>
      <c r="S971" s="295">
        <f>IF($H971="","",$H971-TODAY())</f>
        <v/>
      </c>
      <c r="T971" s="293">
        <f>IF(LISTADO!$A969="","",LISTADO!$A969)</f>
        <v/>
      </c>
      <c r="U971" s="293" t="n"/>
    </row>
    <row r="972">
      <c r="A972" s="291">
        <f>IF($B972="","",SUBTOTAL(103,$B$3:B972))</f>
        <v/>
      </c>
      <c r="B972" s="291" t="n"/>
      <c r="C972" s="291" t="n"/>
      <c r="D972" s="291" t="n"/>
      <c r="E972" s="291" t="n"/>
      <c r="F972" s="291" t="n"/>
      <c r="G972" s="292" t="n"/>
      <c r="H972" s="292" t="n"/>
      <c r="I972" s="291" t="n"/>
      <c r="J972" s="291" t="n"/>
      <c r="K972" s="291" t="n"/>
      <c r="L972" s="291" t="n"/>
      <c r="M972" s="292" t="n"/>
      <c r="N972" s="291" t="n"/>
      <c r="O972" s="291" t="n"/>
      <c r="P972" s="291" t="n"/>
      <c r="Q972" s="291" t="n"/>
      <c r="R972" s="291">
        <f>IF($H972="","",IF($H972&lt;TODAY(),"VENCIDO",IF($H972&lt;=TODAY()+15,"PROXIMO","FUTURO")))</f>
        <v/>
      </c>
      <c r="S972" s="296">
        <f>IF($H972="","",$H972-TODAY())</f>
        <v/>
      </c>
      <c r="T972" s="291">
        <f>IF(LISTADO!$A970="","",LISTADO!$A970)</f>
        <v/>
      </c>
      <c r="U972" s="291" t="n"/>
    </row>
    <row r="973">
      <c r="A973" s="293">
        <f>IF($B973="","",SUBTOTAL(103,$B$3:B973))</f>
        <v/>
      </c>
      <c r="B973" s="293" t="n"/>
      <c r="C973" s="293" t="n"/>
      <c r="D973" s="293" t="n"/>
      <c r="E973" s="293" t="n"/>
      <c r="F973" s="293" t="n"/>
      <c r="G973" s="294" t="n"/>
      <c r="H973" s="294" t="n"/>
      <c r="I973" s="293" t="n"/>
      <c r="J973" s="293" t="n"/>
      <c r="K973" s="293" t="n"/>
      <c r="L973" s="293" t="n"/>
      <c r="M973" s="294" t="n"/>
      <c r="N973" s="293" t="n"/>
      <c r="O973" s="293" t="n"/>
      <c r="P973" s="293" t="n"/>
      <c r="Q973" s="293" t="n"/>
      <c r="R973" s="293">
        <f>IF($H973="","",IF($H973&lt;TODAY(),"VENCIDO",IF($H973&lt;=TODAY()+15,"PROXIMO","FUTURO")))</f>
        <v/>
      </c>
      <c r="S973" s="295">
        <f>IF($H973="","",$H973-TODAY())</f>
        <v/>
      </c>
      <c r="T973" s="293">
        <f>IF(LISTADO!$A971="","",LISTADO!$A971)</f>
        <v/>
      </c>
      <c r="U973" s="293" t="n"/>
    </row>
    <row r="974">
      <c r="A974" s="291">
        <f>IF($B974="","",SUBTOTAL(103,$B$3:B974))</f>
        <v/>
      </c>
      <c r="B974" s="291" t="n"/>
      <c r="C974" s="291" t="n"/>
      <c r="D974" s="291" t="n"/>
      <c r="E974" s="291" t="n"/>
      <c r="F974" s="291" t="n"/>
      <c r="G974" s="292" t="n"/>
      <c r="H974" s="292" t="n"/>
      <c r="I974" s="291" t="n"/>
      <c r="J974" s="291" t="n"/>
      <c r="K974" s="291" t="n"/>
      <c r="L974" s="291" t="n"/>
      <c r="M974" s="292" t="n"/>
      <c r="N974" s="291" t="n"/>
      <c r="O974" s="291" t="n"/>
      <c r="P974" s="291" t="n"/>
      <c r="Q974" s="291" t="n"/>
      <c r="R974" s="291">
        <f>IF($H974="","",IF($H974&lt;TODAY(),"VENCIDO",IF($H974&lt;=TODAY()+15,"PROXIMO","FUTURO")))</f>
        <v/>
      </c>
      <c r="S974" s="296">
        <f>IF($H974="","",$H974-TODAY())</f>
        <v/>
      </c>
      <c r="T974" s="291">
        <f>IF(LISTADO!$A972="","",LISTADO!$A972)</f>
        <v/>
      </c>
      <c r="U974" s="291" t="n"/>
    </row>
    <row r="975">
      <c r="A975" s="293">
        <f>IF($B975="","",SUBTOTAL(103,$B$3:B975))</f>
        <v/>
      </c>
      <c r="B975" s="293" t="n"/>
      <c r="C975" s="293" t="n"/>
      <c r="D975" s="293" t="n"/>
      <c r="E975" s="293" t="n"/>
      <c r="F975" s="293" t="n"/>
      <c r="G975" s="294" t="n"/>
      <c r="H975" s="294" t="n"/>
      <c r="I975" s="293" t="n"/>
      <c r="J975" s="293" t="n"/>
      <c r="K975" s="293" t="n"/>
      <c r="L975" s="293" t="n"/>
      <c r="M975" s="294" t="n"/>
      <c r="N975" s="293" t="n"/>
      <c r="O975" s="293" t="n"/>
      <c r="P975" s="293" t="n"/>
      <c r="Q975" s="293" t="n"/>
      <c r="R975" s="293">
        <f>IF($H975="","",IF($H975&lt;TODAY(),"VENCIDO",IF($H975&lt;=TODAY()+15,"PROXIMO","FUTURO")))</f>
        <v/>
      </c>
      <c r="S975" s="295">
        <f>IF($H975="","",$H975-TODAY())</f>
        <v/>
      </c>
      <c r="T975" s="293">
        <f>IF(LISTADO!$A973="","",LISTADO!$A973)</f>
        <v/>
      </c>
      <c r="U975" s="293" t="n"/>
    </row>
    <row r="976">
      <c r="A976" s="291">
        <f>IF($B976="","",SUBTOTAL(103,$B$3:B976))</f>
        <v/>
      </c>
      <c r="B976" s="291" t="n"/>
      <c r="C976" s="291" t="n"/>
      <c r="D976" s="291" t="n"/>
      <c r="E976" s="291" t="n"/>
      <c r="F976" s="291" t="n"/>
      <c r="G976" s="292" t="n"/>
      <c r="H976" s="292" t="n"/>
      <c r="I976" s="291" t="n"/>
      <c r="J976" s="291" t="n"/>
      <c r="K976" s="291" t="n"/>
      <c r="L976" s="291" t="n"/>
      <c r="M976" s="292" t="n"/>
      <c r="N976" s="291" t="n"/>
      <c r="O976" s="291" t="n"/>
      <c r="P976" s="291" t="n"/>
      <c r="Q976" s="291" t="n"/>
      <c r="R976" s="291">
        <f>IF($H976="","",IF($H976&lt;TODAY(),"VENCIDO",IF($H976&lt;=TODAY()+15,"PROXIMO","FUTURO")))</f>
        <v/>
      </c>
      <c r="S976" s="296">
        <f>IF($H976="","",$H976-TODAY())</f>
        <v/>
      </c>
      <c r="T976" s="291">
        <f>IF(LISTADO!$A974="","",LISTADO!$A974)</f>
        <v/>
      </c>
      <c r="U976" s="291" t="n"/>
    </row>
    <row r="977">
      <c r="A977" s="293">
        <f>IF($B977="","",SUBTOTAL(103,$B$3:B977))</f>
        <v/>
      </c>
      <c r="B977" s="293" t="n"/>
      <c r="C977" s="293" t="n"/>
      <c r="D977" s="293" t="n"/>
      <c r="E977" s="293" t="n"/>
      <c r="F977" s="293" t="n"/>
      <c r="G977" s="294" t="n"/>
      <c r="H977" s="294" t="n"/>
      <c r="I977" s="293" t="n"/>
      <c r="J977" s="293" t="n"/>
      <c r="K977" s="293" t="n"/>
      <c r="L977" s="293" t="n"/>
      <c r="M977" s="294" t="n"/>
      <c r="N977" s="293" t="n"/>
      <c r="O977" s="293" t="n"/>
      <c r="P977" s="293" t="n"/>
      <c r="Q977" s="293" t="n"/>
      <c r="R977" s="293">
        <f>IF($H977="","",IF($H977&lt;TODAY(),"VENCIDO",IF($H977&lt;=TODAY()+15,"PROXIMO","FUTURO")))</f>
        <v/>
      </c>
      <c r="S977" s="295">
        <f>IF($H977="","",$H977-TODAY())</f>
        <v/>
      </c>
      <c r="T977" s="293">
        <f>IF(LISTADO!$A975="","",LISTADO!$A975)</f>
        <v/>
      </c>
      <c r="U977" s="293" t="n"/>
    </row>
    <row r="978">
      <c r="A978" s="291">
        <f>IF($B978="","",SUBTOTAL(103,$B$3:B978))</f>
        <v/>
      </c>
      <c r="B978" s="291" t="n"/>
      <c r="C978" s="291" t="n"/>
      <c r="D978" s="291" t="n"/>
      <c r="E978" s="291" t="n"/>
      <c r="F978" s="291" t="n"/>
      <c r="G978" s="292" t="n"/>
      <c r="H978" s="292" t="n"/>
      <c r="I978" s="291" t="n"/>
      <c r="J978" s="291" t="n"/>
      <c r="K978" s="291" t="n"/>
      <c r="L978" s="291" t="n"/>
      <c r="M978" s="292" t="n"/>
      <c r="N978" s="291" t="n"/>
      <c r="O978" s="291" t="n"/>
      <c r="P978" s="291" t="n"/>
      <c r="Q978" s="291" t="n"/>
      <c r="R978" s="291">
        <f>IF($H978="","",IF($H978&lt;TODAY(),"VENCIDO",IF($H978&lt;=TODAY()+15,"PROXIMO","FUTURO")))</f>
        <v/>
      </c>
      <c r="S978" s="296">
        <f>IF($H978="","",$H978-TODAY())</f>
        <v/>
      </c>
      <c r="T978" s="291">
        <f>IF(LISTADO!$A976="","",LISTADO!$A976)</f>
        <v/>
      </c>
      <c r="U978" s="291" t="n"/>
    </row>
    <row r="979">
      <c r="A979" s="293">
        <f>IF($B979="","",SUBTOTAL(103,$B$3:B979))</f>
        <v/>
      </c>
      <c r="B979" s="293" t="n"/>
      <c r="C979" s="293" t="n"/>
      <c r="D979" s="293" t="n"/>
      <c r="E979" s="293" t="n"/>
      <c r="F979" s="293" t="n"/>
      <c r="G979" s="294" t="n"/>
      <c r="H979" s="294" t="n"/>
      <c r="I979" s="293" t="n"/>
      <c r="J979" s="293" t="n"/>
      <c r="K979" s="293" t="n"/>
      <c r="L979" s="293" t="n"/>
      <c r="M979" s="294" t="n"/>
      <c r="N979" s="293" t="n"/>
      <c r="O979" s="293" t="n"/>
      <c r="P979" s="293" t="n"/>
      <c r="Q979" s="293" t="n"/>
      <c r="R979" s="293">
        <f>IF($H979="","",IF($H979&lt;TODAY(),"VENCIDO",IF($H979&lt;=TODAY()+15,"PROXIMO","FUTURO")))</f>
        <v/>
      </c>
      <c r="S979" s="295">
        <f>IF($H979="","",$H979-TODAY())</f>
        <v/>
      </c>
      <c r="T979" s="293">
        <f>IF(LISTADO!$A977="","",LISTADO!$A977)</f>
        <v/>
      </c>
      <c r="U979" s="293" t="n"/>
    </row>
    <row r="980">
      <c r="A980" s="291">
        <f>IF($B980="","",SUBTOTAL(103,$B$3:B980))</f>
        <v/>
      </c>
      <c r="B980" s="291" t="n"/>
      <c r="C980" s="291" t="n"/>
      <c r="D980" s="291" t="n"/>
      <c r="E980" s="291" t="n"/>
      <c r="F980" s="291" t="n"/>
      <c r="G980" s="292" t="n"/>
      <c r="H980" s="292" t="n"/>
      <c r="I980" s="291" t="n"/>
      <c r="J980" s="291" t="n"/>
      <c r="K980" s="291" t="n"/>
      <c r="L980" s="291" t="n"/>
      <c r="M980" s="292" t="n"/>
      <c r="N980" s="291" t="n"/>
      <c r="O980" s="291" t="n"/>
      <c r="P980" s="291" t="n"/>
      <c r="Q980" s="291" t="n"/>
      <c r="R980" s="291">
        <f>IF($H980="","",IF($H980&lt;TODAY(),"VENCIDO",IF($H980&lt;=TODAY()+15,"PROXIMO","FUTURO")))</f>
        <v/>
      </c>
      <c r="S980" s="296">
        <f>IF($H980="","",$H980-TODAY())</f>
        <v/>
      </c>
      <c r="T980" s="291">
        <f>IF(LISTADO!$A978="","",LISTADO!$A978)</f>
        <v/>
      </c>
      <c r="U980" s="291" t="n"/>
    </row>
    <row r="981">
      <c r="A981" s="293">
        <f>IF($B981="","",SUBTOTAL(103,$B$3:B981))</f>
        <v/>
      </c>
      <c r="B981" s="293" t="n"/>
      <c r="C981" s="293" t="n"/>
      <c r="D981" s="293" t="n"/>
      <c r="E981" s="293" t="n"/>
      <c r="F981" s="293" t="n"/>
      <c r="G981" s="294" t="n"/>
      <c r="H981" s="294" t="n"/>
      <c r="I981" s="293" t="n"/>
      <c r="J981" s="293" t="n"/>
      <c r="K981" s="293" t="n"/>
      <c r="L981" s="293" t="n"/>
      <c r="M981" s="294" t="n"/>
      <c r="N981" s="293" t="n"/>
      <c r="O981" s="293" t="n"/>
      <c r="P981" s="293" t="n"/>
      <c r="Q981" s="293" t="n"/>
      <c r="R981" s="293">
        <f>IF($H981="","",IF($H981&lt;TODAY(),"VENCIDO",IF($H981&lt;=TODAY()+15,"PROXIMO","FUTURO")))</f>
        <v/>
      </c>
      <c r="S981" s="295">
        <f>IF($H981="","",$H981-TODAY())</f>
        <v/>
      </c>
      <c r="T981" s="293">
        <f>IF(LISTADO!$A979="","",LISTADO!$A979)</f>
        <v/>
      </c>
      <c r="U981" s="293" t="n"/>
    </row>
    <row r="982">
      <c r="A982" s="291">
        <f>IF($B982="","",SUBTOTAL(103,$B$3:B982))</f>
        <v/>
      </c>
      <c r="B982" s="291" t="n"/>
      <c r="C982" s="291" t="n"/>
      <c r="D982" s="291" t="n"/>
      <c r="E982" s="291" t="n"/>
      <c r="F982" s="291" t="n"/>
      <c r="G982" s="292" t="n"/>
      <c r="H982" s="292" t="n"/>
      <c r="I982" s="291" t="n"/>
      <c r="J982" s="291" t="n"/>
      <c r="K982" s="291" t="n"/>
      <c r="L982" s="291" t="n"/>
      <c r="M982" s="292" t="n"/>
      <c r="N982" s="291" t="n"/>
      <c r="O982" s="291" t="n"/>
      <c r="P982" s="291" t="n"/>
      <c r="Q982" s="291" t="n"/>
      <c r="R982" s="291">
        <f>IF($H982="","",IF($H982&lt;TODAY(),"VENCIDO",IF($H982&lt;=TODAY()+15,"PROXIMO","FUTURO")))</f>
        <v/>
      </c>
      <c r="S982" s="296">
        <f>IF($H982="","",$H982-TODAY())</f>
        <v/>
      </c>
      <c r="T982" s="291">
        <f>IF(LISTADO!$A980="","",LISTADO!$A980)</f>
        <v/>
      </c>
      <c r="U982" s="291" t="n"/>
    </row>
    <row r="983">
      <c r="A983" s="293">
        <f>IF($B983="","",SUBTOTAL(103,$B$3:B983))</f>
        <v/>
      </c>
      <c r="B983" s="293" t="n"/>
      <c r="C983" s="293" t="n"/>
      <c r="D983" s="293" t="n"/>
      <c r="E983" s="293" t="n"/>
      <c r="F983" s="293" t="n"/>
      <c r="G983" s="294" t="n"/>
      <c r="H983" s="294" t="n"/>
      <c r="I983" s="293" t="n"/>
      <c r="J983" s="293" t="n"/>
      <c r="K983" s="293" t="n"/>
      <c r="L983" s="293" t="n"/>
      <c r="M983" s="294" t="n"/>
      <c r="N983" s="293" t="n"/>
      <c r="O983" s="293" t="n"/>
      <c r="P983" s="293" t="n"/>
      <c r="Q983" s="293" t="n"/>
      <c r="R983" s="293">
        <f>IF($H983="","",IF($H983&lt;TODAY(),"VENCIDO",IF($H983&lt;=TODAY()+15,"PROXIMO","FUTURO")))</f>
        <v/>
      </c>
      <c r="S983" s="295">
        <f>IF($H983="","",$H983-TODAY())</f>
        <v/>
      </c>
      <c r="T983" s="293">
        <f>IF(LISTADO!$A981="","",LISTADO!$A981)</f>
        <v/>
      </c>
      <c r="U983" s="293" t="n"/>
    </row>
    <row r="984">
      <c r="A984" s="291">
        <f>IF($B984="","",SUBTOTAL(103,$B$3:B984))</f>
        <v/>
      </c>
      <c r="B984" s="291" t="n"/>
      <c r="C984" s="291" t="n"/>
      <c r="D984" s="291" t="n"/>
      <c r="E984" s="291" t="n"/>
      <c r="F984" s="291" t="n"/>
      <c r="G984" s="292" t="n"/>
      <c r="H984" s="292" t="n"/>
      <c r="I984" s="291" t="n"/>
      <c r="J984" s="291" t="n"/>
      <c r="K984" s="291" t="n"/>
      <c r="L984" s="291" t="n"/>
      <c r="M984" s="292" t="n"/>
      <c r="N984" s="291" t="n"/>
      <c r="O984" s="291" t="n"/>
      <c r="P984" s="291" t="n"/>
      <c r="Q984" s="291" t="n"/>
      <c r="R984" s="291">
        <f>IF($H984="","",IF($H984&lt;TODAY(),"VENCIDO",IF($H984&lt;=TODAY()+15,"PROXIMO","FUTURO")))</f>
        <v/>
      </c>
      <c r="S984" s="296">
        <f>IF($H984="","",$H984-TODAY())</f>
        <v/>
      </c>
      <c r="T984" s="291">
        <f>IF(LISTADO!$A982="","",LISTADO!$A982)</f>
        <v/>
      </c>
      <c r="U984" s="291" t="n"/>
    </row>
    <row r="985">
      <c r="A985" s="293">
        <f>IF($B985="","",SUBTOTAL(103,$B$3:B985))</f>
        <v/>
      </c>
      <c r="B985" s="293" t="n"/>
      <c r="C985" s="293" t="n"/>
      <c r="D985" s="293" t="n"/>
      <c r="E985" s="293" t="n"/>
      <c r="F985" s="293" t="n"/>
      <c r="G985" s="294" t="n"/>
      <c r="H985" s="294" t="n"/>
      <c r="I985" s="293" t="n"/>
      <c r="J985" s="293" t="n"/>
      <c r="K985" s="293" t="n"/>
      <c r="L985" s="293" t="n"/>
      <c r="M985" s="294" t="n"/>
      <c r="N985" s="293" t="n"/>
      <c r="O985" s="293" t="n"/>
      <c r="P985" s="293" t="n"/>
      <c r="Q985" s="293" t="n"/>
      <c r="R985" s="293">
        <f>IF($H985="","",IF($H985&lt;TODAY(),"VENCIDO",IF($H985&lt;=TODAY()+15,"PROXIMO","FUTURO")))</f>
        <v/>
      </c>
      <c r="S985" s="295">
        <f>IF($H985="","",$H985-TODAY())</f>
        <v/>
      </c>
      <c r="T985" s="293">
        <f>IF(LISTADO!$A983="","",LISTADO!$A983)</f>
        <v/>
      </c>
      <c r="U985" s="293" t="n"/>
    </row>
    <row r="986">
      <c r="A986" s="291">
        <f>IF($B986="","",SUBTOTAL(103,$B$3:B986))</f>
        <v/>
      </c>
      <c r="B986" s="291" t="n"/>
      <c r="C986" s="291" t="n"/>
      <c r="D986" s="291" t="n"/>
      <c r="E986" s="291" t="n"/>
      <c r="F986" s="291" t="n"/>
      <c r="G986" s="292" t="n"/>
      <c r="H986" s="292" t="n"/>
      <c r="I986" s="291" t="n"/>
      <c r="J986" s="291" t="n"/>
      <c r="K986" s="291" t="n"/>
      <c r="L986" s="291" t="n"/>
      <c r="M986" s="292" t="n"/>
      <c r="N986" s="291" t="n"/>
      <c r="O986" s="291" t="n"/>
      <c r="P986" s="291" t="n"/>
      <c r="Q986" s="291" t="n"/>
      <c r="R986" s="291">
        <f>IF($H986="","",IF($H986&lt;TODAY(),"VENCIDO",IF($H986&lt;=TODAY()+15,"PROXIMO","FUTURO")))</f>
        <v/>
      </c>
      <c r="S986" s="296">
        <f>IF($H986="","",$H986-TODAY())</f>
        <v/>
      </c>
      <c r="T986" s="291">
        <f>IF(LISTADO!$A984="","",LISTADO!$A984)</f>
        <v/>
      </c>
      <c r="U986" s="291" t="n"/>
    </row>
    <row r="987">
      <c r="A987" s="293">
        <f>IF($B987="","",SUBTOTAL(103,$B$3:B987))</f>
        <v/>
      </c>
      <c r="B987" s="293" t="n"/>
      <c r="C987" s="293" t="n"/>
      <c r="D987" s="293" t="n"/>
      <c r="E987" s="293" t="n"/>
      <c r="F987" s="293" t="n"/>
      <c r="G987" s="294" t="n"/>
      <c r="H987" s="294" t="n"/>
      <c r="I987" s="293" t="n"/>
      <c r="J987" s="293" t="n"/>
      <c r="K987" s="293" t="n"/>
      <c r="L987" s="293" t="n"/>
      <c r="M987" s="294" t="n"/>
      <c r="N987" s="293" t="n"/>
      <c r="O987" s="293" t="n"/>
      <c r="P987" s="293" t="n"/>
      <c r="Q987" s="293" t="n"/>
      <c r="R987" s="293">
        <f>IF($H987="","",IF($H987&lt;TODAY(),"VENCIDO",IF($H987&lt;=TODAY()+15,"PROXIMO","FUTURO")))</f>
        <v/>
      </c>
      <c r="S987" s="295">
        <f>IF($H987="","",$H987-TODAY())</f>
        <v/>
      </c>
      <c r="T987" s="293">
        <f>IF(LISTADO!$A985="","",LISTADO!$A985)</f>
        <v/>
      </c>
      <c r="U987" s="293" t="n"/>
    </row>
    <row r="988">
      <c r="A988" s="291">
        <f>IF($B988="","",SUBTOTAL(103,$B$3:B988))</f>
        <v/>
      </c>
      <c r="B988" s="291" t="n"/>
      <c r="C988" s="291" t="n"/>
      <c r="D988" s="291" t="n"/>
      <c r="E988" s="291" t="n"/>
      <c r="F988" s="291" t="n"/>
      <c r="G988" s="292" t="n"/>
      <c r="H988" s="292" t="n"/>
      <c r="I988" s="291" t="n"/>
      <c r="J988" s="291" t="n"/>
      <c r="K988" s="291" t="n"/>
      <c r="L988" s="291" t="n"/>
      <c r="M988" s="292" t="n"/>
      <c r="N988" s="291" t="n"/>
      <c r="O988" s="291" t="n"/>
      <c r="P988" s="291" t="n"/>
      <c r="Q988" s="291" t="n"/>
      <c r="R988" s="291">
        <f>IF($H988="","",IF($H988&lt;TODAY(),"VENCIDO",IF($H988&lt;=TODAY()+15,"PROXIMO","FUTURO")))</f>
        <v/>
      </c>
      <c r="S988" s="296">
        <f>IF($H988="","",$H988-TODAY())</f>
        <v/>
      </c>
      <c r="T988" s="291">
        <f>IF(LISTADO!$A986="","",LISTADO!$A986)</f>
        <v/>
      </c>
      <c r="U988" s="291" t="n"/>
    </row>
    <row r="989">
      <c r="A989" s="293">
        <f>IF($B989="","",SUBTOTAL(103,$B$3:B989))</f>
        <v/>
      </c>
      <c r="B989" s="293" t="n"/>
      <c r="C989" s="293" t="n"/>
      <c r="D989" s="293" t="n"/>
      <c r="E989" s="293" t="n"/>
      <c r="F989" s="293" t="n"/>
      <c r="G989" s="294" t="n"/>
      <c r="H989" s="294" t="n"/>
      <c r="I989" s="293" t="n"/>
      <c r="J989" s="293" t="n"/>
      <c r="K989" s="293" t="n"/>
      <c r="L989" s="293" t="n"/>
      <c r="M989" s="294" t="n"/>
      <c r="N989" s="293" t="n"/>
      <c r="O989" s="293" t="n"/>
      <c r="P989" s="293" t="n"/>
      <c r="Q989" s="293" t="n"/>
      <c r="R989" s="293">
        <f>IF($H989="","",IF($H989&lt;TODAY(),"VENCIDO",IF($H989&lt;=TODAY()+15,"PROXIMO","FUTURO")))</f>
        <v/>
      </c>
      <c r="S989" s="295">
        <f>IF($H989="","",$H989-TODAY())</f>
        <v/>
      </c>
      <c r="T989" s="293">
        <f>IF(LISTADO!$A987="","",LISTADO!$A987)</f>
        <v/>
      </c>
      <c r="U989" s="293" t="n"/>
    </row>
    <row r="990">
      <c r="A990" s="291">
        <f>IF($B990="","",SUBTOTAL(103,$B$3:B990))</f>
        <v/>
      </c>
      <c r="B990" s="291" t="n"/>
      <c r="C990" s="291" t="n"/>
      <c r="D990" s="291" t="n"/>
      <c r="E990" s="291" t="n"/>
      <c r="F990" s="291" t="n"/>
      <c r="G990" s="292" t="n"/>
      <c r="H990" s="292" t="n"/>
      <c r="I990" s="291" t="n"/>
      <c r="J990" s="291" t="n"/>
      <c r="K990" s="291" t="n"/>
      <c r="L990" s="291" t="n"/>
      <c r="M990" s="292" t="n"/>
      <c r="N990" s="291" t="n"/>
      <c r="O990" s="291" t="n"/>
      <c r="P990" s="291" t="n"/>
      <c r="Q990" s="291" t="n"/>
      <c r="R990" s="291">
        <f>IF($H990="","",IF($H990&lt;TODAY(),"VENCIDO",IF($H990&lt;=TODAY()+15,"PROXIMO","FUTURO")))</f>
        <v/>
      </c>
      <c r="S990" s="296">
        <f>IF($H990="","",$H990-TODAY())</f>
        <v/>
      </c>
      <c r="T990" s="291">
        <f>IF(LISTADO!$A988="","",LISTADO!$A988)</f>
        <v/>
      </c>
      <c r="U990" s="291" t="n"/>
    </row>
    <row r="991">
      <c r="A991" s="293">
        <f>IF($B991="","",SUBTOTAL(103,$B$3:B991))</f>
        <v/>
      </c>
      <c r="B991" s="293" t="n"/>
      <c r="C991" s="293" t="n"/>
      <c r="D991" s="293" t="n"/>
      <c r="E991" s="293" t="n"/>
      <c r="F991" s="293" t="n"/>
      <c r="G991" s="294" t="n"/>
      <c r="H991" s="294" t="n"/>
      <c r="I991" s="293" t="n"/>
      <c r="J991" s="293" t="n"/>
      <c r="K991" s="293" t="n"/>
      <c r="L991" s="293" t="n"/>
      <c r="M991" s="294" t="n"/>
      <c r="N991" s="293" t="n"/>
      <c r="O991" s="293" t="n"/>
      <c r="P991" s="293" t="n"/>
      <c r="Q991" s="293" t="n"/>
      <c r="R991" s="293">
        <f>IF($H991="","",IF($H991&lt;TODAY(),"VENCIDO",IF($H991&lt;=TODAY()+15,"PROXIMO","FUTURO")))</f>
        <v/>
      </c>
      <c r="S991" s="295">
        <f>IF($H991="","",$H991-TODAY())</f>
        <v/>
      </c>
      <c r="T991" s="293">
        <f>IF(LISTADO!$A989="","",LISTADO!$A989)</f>
        <v/>
      </c>
      <c r="U991" s="293" t="n"/>
    </row>
    <row r="992">
      <c r="A992" s="291">
        <f>IF($B992="","",SUBTOTAL(103,$B$3:B992))</f>
        <v/>
      </c>
      <c r="B992" s="291" t="n"/>
      <c r="C992" s="291" t="n"/>
      <c r="D992" s="291" t="n"/>
      <c r="E992" s="291" t="n"/>
      <c r="F992" s="291" t="n"/>
      <c r="G992" s="292" t="n"/>
      <c r="H992" s="292" t="n"/>
      <c r="I992" s="291" t="n"/>
      <c r="J992" s="291" t="n"/>
      <c r="K992" s="291" t="n"/>
      <c r="L992" s="291" t="n"/>
      <c r="M992" s="292" t="n"/>
      <c r="N992" s="291" t="n"/>
      <c r="O992" s="291" t="n"/>
      <c r="P992" s="291" t="n"/>
      <c r="Q992" s="291" t="n"/>
      <c r="R992" s="291">
        <f>IF($H992="","",IF($H992&lt;TODAY(),"VENCIDO",IF($H992&lt;=TODAY()+15,"PROXIMO","FUTURO")))</f>
        <v/>
      </c>
      <c r="S992" s="296">
        <f>IF($H992="","",$H992-TODAY())</f>
        <v/>
      </c>
      <c r="T992" s="291">
        <f>IF(LISTADO!$A990="","",LISTADO!$A990)</f>
        <v/>
      </c>
      <c r="U992" s="291" t="n"/>
    </row>
    <row r="993">
      <c r="A993" s="293">
        <f>IF($B993="","",SUBTOTAL(103,$B$3:B993))</f>
        <v/>
      </c>
      <c r="B993" s="293" t="n"/>
      <c r="C993" s="293" t="n"/>
      <c r="D993" s="293" t="n"/>
      <c r="E993" s="293" t="n"/>
      <c r="F993" s="293" t="n"/>
      <c r="G993" s="294" t="n"/>
      <c r="H993" s="294" t="n"/>
      <c r="I993" s="293" t="n"/>
      <c r="J993" s="293" t="n"/>
      <c r="K993" s="293" t="n"/>
      <c r="L993" s="293" t="n"/>
      <c r="M993" s="294" t="n"/>
      <c r="N993" s="293" t="n"/>
      <c r="O993" s="293" t="n"/>
      <c r="P993" s="293" t="n"/>
      <c r="Q993" s="293" t="n"/>
      <c r="R993" s="293">
        <f>IF($H993="","",IF($H993&lt;TODAY(),"VENCIDO",IF($H993&lt;=TODAY()+15,"PROXIMO","FUTURO")))</f>
        <v/>
      </c>
      <c r="S993" s="295">
        <f>IF($H993="","",$H993-TODAY())</f>
        <v/>
      </c>
      <c r="T993" s="293">
        <f>IF(LISTADO!$A991="","",LISTADO!$A991)</f>
        <v/>
      </c>
      <c r="U993" s="293" t="n"/>
    </row>
    <row r="994">
      <c r="A994" s="291">
        <f>IF($B994="","",SUBTOTAL(103,$B$3:B994))</f>
        <v/>
      </c>
      <c r="B994" s="291" t="n"/>
      <c r="C994" s="291" t="n"/>
      <c r="D994" s="291" t="n"/>
      <c r="E994" s="291" t="n"/>
      <c r="F994" s="291" t="n"/>
      <c r="G994" s="292" t="n"/>
      <c r="H994" s="292" t="n"/>
      <c r="I994" s="291" t="n"/>
      <c r="J994" s="291" t="n"/>
      <c r="K994" s="291" t="n"/>
      <c r="L994" s="291" t="n"/>
      <c r="M994" s="292" t="n"/>
      <c r="N994" s="291" t="n"/>
      <c r="O994" s="291" t="n"/>
      <c r="P994" s="291" t="n"/>
      <c r="Q994" s="291" t="n"/>
      <c r="R994" s="291">
        <f>IF($H994="","",IF($H994&lt;TODAY(),"VENCIDO",IF($H994&lt;=TODAY()+15,"PROXIMO","FUTURO")))</f>
        <v/>
      </c>
      <c r="S994" s="296">
        <f>IF($H994="","",$H994-TODAY())</f>
        <v/>
      </c>
      <c r="T994" s="291">
        <f>IF(LISTADO!$A992="","",LISTADO!$A992)</f>
        <v/>
      </c>
      <c r="U994" s="291" t="n"/>
    </row>
    <row r="995">
      <c r="A995" s="293">
        <f>IF($B995="","",SUBTOTAL(103,$B$3:B995))</f>
        <v/>
      </c>
      <c r="B995" s="293" t="n"/>
      <c r="C995" s="293" t="n"/>
      <c r="D995" s="293" t="n"/>
      <c r="E995" s="293" t="n"/>
      <c r="F995" s="293" t="n"/>
      <c r="G995" s="294" t="n"/>
      <c r="H995" s="294" t="n"/>
      <c r="I995" s="293" t="n"/>
      <c r="J995" s="293" t="n"/>
      <c r="K995" s="293" t="n"/>
      <c r="L995" s="293" t="n"/>
      <c r="M995" s="294" t="n"/>
      <c r="N995" s="293" t="n"/>
      <c r="O995" s="293" t="n"/>
      <c r="P995" s="293" t="n"/>
      <c r="Q995" s="293" t="n"/>
      <c r="R995" s="293">
        <f>IF($H995="","",IF($H995&lt;TODAY(),"VENCIDO",IF($H995&lt;=TODAY()+15,"PROXIMO","FUTURO")))</f>
        <v/>
      </c>
      <c r="S995" s="295">
        <f>IF($H995="","",$H995-TODAY())</f>
        <v/>
      </c>
      <c r="T995" s="293">
        <f>IF(LISTADO!$A993="","",LISTADO!$A993)</f>
        <v/>
      </c>
      <c r="U995" s="293" t="n"/>
    </row>
    <row r="996">
      <c r="A996" s="291">
        <f>IF($B996="","",SUBTOTAL(103,$B$3:B996))</f>
        <v/>
      </c>
      <c r="B996" s="291" t="n"/>
      <c r="C996" s="291" t="n"/>
      <c r="D996" s="291" t="n"/>
      <c r="E996" s="291" t="n"/>
      <c r="F996" s="291" t="n"/>
      <c r="G996" s="292" t="n"/>
      <c r="H996" s="292" t="n"/>
      <c r="I996" s="291" t="n"/>
      <c r="J996" s="291" t="n"/>
      <c r="K996" s="291" t="n"/>
      <c r="L996" s="291" t="n"/>
      <c r="M996" s="292" t="n"/>
      <c r="N996" s="291" t="n"/>
      <c r="O996" s="291" t="n"/>
      <c r="P996" s="291" t="n"/>
      <c r="Q996" s="291" t="n"/>
      <c r="R996" s="291">
        <f>IF($H996="","",IF($H996&lt;TODAY(),"VENCIDO",IF($H996&lt;=TODAY()+15,"PROXIMO","FUTURO")))</f>
        <v/>
      </c>
      <c r="S996" s="296">
        <f>IF($H996="","",$H996-TODAY())</f>
        <v/>
      </c>
      <c r="T996" s="291">
        <f>IF(LISTADO!$A994="","",LISTADO!$A994)</f>
        <v/>
      </c>
      <c r="U996" s="291" t="n"/>
    </row>
    <row r="997">
      <c r="A997" s="293">
        <f>IF($B997="","",SUBTOTAL(103,$B$3:B997))</f>
        <v/>
      </c>
      <c r="B997" s="293" t="n"/>
      <c r="C997" s="293" t="n"/>
      <c r="D997" s="293" t="n"/>
      <c r="E997" s="293" t="n"/>
      <c r="F997" s="293" t="n"/>
      <c r="G997" s="294" t="n"/>
      <c r="H997" s="294" t="n"/>
      <c r="I997" s="293" t="n"/>
      <c r="J997" s="293" t="n"/>
      <c r="K997" s="293" t="n"/>
      <c r="L997" s="293" t="n"/>
      <c r="M997" s="294" t="n"/>
      <c r="N997" s="293" t="n"/>
      <c r="O997" s="293" t="n"/>
      <c r="P997" s="293" t="n"/>
      <c r="Q997" s="293" t="n"/>
      <c r="R997" s="293">
        <f>IF($H997="","",IF($H997&lt;TODAY(),"VENCIDO",IF($H997&lt;=TODAY()+15,"PROXIMO","FUTURO")))</f>
        <v/>
      </c>
      <c r="S997" s="295">
        <f>IF($H997="","",$H997-TODAY())</f>
        <v/>
      </c>
      <c r="T997" s="293">
        <f>IF(LISTADO!$A995="","",LISTADO!$A995)</f>
        <v/>
      </c>
      <c r="U997" s="293" t="n"/>
    </row>
    <row r="998">
      <c r="A998" s="291">
        <f>IF($B998="","",SUBTOTAL(103,$B$3:B998))</f>
        <v/>
      </c>
      <c r="B998" s="291" t="n"/>
      <c r="C998" s="291" t="n"/>
      <c r="D998" s="291" t="n"/>
      <c r="E998" s="291" t="n"/>
      <c r="F998" s="291" t="n"/>
      <c r="G998" s="292" t="n"/>
      <c r="H998" s="292" t="n"/>
      <c r="I998" s="291" t="n"/>
      <c r="J998" s="291" t="n"/>
      <c r="K998" s="291" t="n"/>
      <c r="L998" s="291" t="n"/>
      <c r="M998" s="292" t="n"/>
      <c r="N998" s="291" t="n"/>
      <c r="O998" s="291" t="n"/>
      <c r="P998" s="291" t="n"/>
      <c r="Q998" s="291" t="n"/>
      <c r="R998" s="291">
        <f>IF($H998="","",IF($H998&lt;TODAY(),"VENCIDO",IF($H998&lt;=TODAY()+15,"PROXIMO","FUTURO")))</f>
        <v/>
      </c>
      <c r="S998" s="296">
        <f>IF($H998="","",$H998-TODAY())</f>
        <v/>
      </c>
      <c r="T998" s="291">
        <f>IF(LISTADO!$A996="","",LISTADO!$A996)</f>
        <v/>
      </c>
      <c r="U998" s="291" t="n"/>
    </row>
    <row r="999">
      <c r="A999" s="293">
        <f>IF($B999="","",SUBTOTAL(103,$B$3:B999))</f>
        <v/>
      </c>
      <c r="B999" s="293" t="n"/>
      <c r="C999" s="293" t="n"/>
      <c r="D999" s="293" t="n"/>
      <c r="E999" s="293" t="n"/>
      <c r="F999" s="293" t="n"/>
      <c r="G999" s="294" t="n"/>
      <c r="H999" s="294" t="n"/>
      <c r="I999" s="293" t="n"/>
      <c r="J999" s="293" t="n"/>
      <c r="K999" s="293" t="n"/>
      <c r="L999" s="293" t="n"/>
      <c r="M999" s="294" t="n"/>
      <c r="N999" s="293" t="n"/>
      <c r="O999" s="293" t="n"/>
      <c r="P999" s="293" t="n"/>
      <c r="Q999" s="293" t="n"/>
      <c r="R999" s="293">
        <f>IF($H999="","",IF($H999&lt;TODAY(),"VENCIDO",IF($H999&lt;=TODAY()+15,"PROXIMO","FUTURO")))</f>
        <v/>
      </c>
      <c r="S999" s="295">
        <f>IF($H999="","",$H999-TODAY())</f>
        <v/>
      </c>
      <c r="T999" s="293">
        <f>IF(LISTADO!$A997="","",LISTADO!$A997)</f>
        <v/>
      </c>
      <c r="U999" s="293" t="n"/>
    </row>
    <row r="1000">
      <c r="A1000" s="291">
        <f>IF($B1000="","",SUBTOTAL(103,$B$3:B1000))</f>
        <v/>
      </c>
      <c r="B1000" s="291" t="n"/>
      <c r="C1000" s="291" t="n"/>
      <c r="D1000" s="291" t="n"/>
      <c r="E1000" s="291" t="n"/>
      <c r="F1000" s="291" t="n"/>
      <c r="G1000" s="292" t="n"/>
      <c r="H1000" s="292" t="n"/>
      <c r="I1000" s="291" t="n"/>
      <c r="J1000" s="291" t="n"/>
      <c r="K1000" s="291" t="n"/>
      <c r="L1000" s="291" t="n"/>
      <c r="M1000" s="292" t="n"/>
      <c r="N1000" s="291" t="n"/>
      <c r="O1000" s="291" t="n"/>
      <c r="P1000" s="291" t="n"/>
      <c r="Q1000" s="291" t="n"/>
      <c r="R1000" s="291">
        <f>IF($H1000="","",IF($H1000&lt;TODAY(),"VENCIDO",IF($H1000&lt;=TODAY()+15,"PROXIMO","FUTURO")))</f>
        <v/>
      </c>
      <c r="S1000" s="296">
        <f>IF($H1000="","",$H1000-TODAY())</f>
        <v/>
      </c>
      <c r="T1000" s="291">
        <f>IF(LISTADO!$A998="","",LISTADO!$A998)</f>
        <v/>
      </c>
      <c r="U1000" s="291" t="n"/>
    </row>
  </sheetData>
  <autoFilter ref="A2:U1000"/>
  <mergeCells count="3">
    <mergeCell ref="L1:M1"/>
    <mergeCell ref="J1:K1"/>
    <mergeCell ref="E1:G1"/>
  </mergeCells>
  <conditionalFormatting sqref="R3:R1000">
    <cfRule type="expression" priority="4" dxfId="27">
      <formula>$R3="VENCIDO"</formula>
    </cfRule>
    <cfRule type="expression" priority="5" dxfId="28">
      <formula>$R3="PROXIMO"</formula>
    </cfRule>
    <cfRule type="expression" priority="6" dxfId="29">
      <formula>$R3="FUTURO"</formula>
    </cfRule>
  </conditionalFormatting>
  <conditionalFormatting sqref="O3:O1000">
    <cfRule type="expression" priority="7" dxfId="29">
      <formula>$O3="CERRADA"</formula>
    </cfRule>
    <cfRule type="expression" priority="8" dxfId="28">
      <formula>$O3="PENDIENTE"</formula>
    </cfRule>
  </conditionalFormatting>
  <dataValidations count="3">
    <dataValidation sqref="J3:J500" showDropDown="0" showInputMessage="0" showErrorMessage="0" allowBlank="1" errorTitle="Representante no listado" error="Seleccione un representante desde la lista. Si no existe, utilice la columna OTRO." promptTitle="Representante" prompt="Seleccione representante de LISTADO; si no está, escriba en OTRO." type="list">
      <formula1>=LISTADO!$A$1:$A$35</formula1>
    </dataValidation>
    <dataValidation sqref="O3:O500" showDropDown="0" showInputMessage="0" showErrorMessage="0" allowBlank="1" type="list">
      <formula1>"Pendiente,Cerrada,Responder,En tramite"</formula1>
    </dataValidation>
    <dataValidation sqref="J3:J1000" showDropDown="0" showInputMessage="0" showErrorMessage="0" allowBlank="1" errorTitle="Representante no listado" error="Seleccione un representante del listado. Si no existe, escríbalo en OTRO." promptTitle="Representante" prompt="Seleccione desde LISTADO. Para un cargo no existente, utilice la columna OTRO." type="list">
      <formula1>=Representantes</formula1>
    </dataValidation>
  </dataValidations>
  <pageMargins left="0.7" right="0.7" top="0.75" bottom="0.75" header="0.3" footer="0.3"/>
  <pageSetup orientation="landscape" scale="40" horizontalDpi="0" verticalDpi="0"/>
  <legacyDrawing xmlns:r="http://schemas.openxmlformats.org/officeDocument/2006/relationships" r:id="anysvml"/>
  <tableParts count="1">
    <tablePart xmlns:r="http://schemas.openxmlformats.org/officeDocument/2006/relationships" r:id="rId1"/>
  </tableParts>
</worksheet>
</file>

<file path=xl/worksheets/sheet7.xml><?xml version="1.0" encoding="utf-8"?>
<worksheet xmlns="http://schemas.openxmlformats.org/spreadsheetml/2006/main">
  <sheetPr>
    <outlinePr summaryBelow="1" summaryRight="1"/>
    <pageSetUpPr fitToPage="1"/>
  </sheetPr>
  <dimension ref="A1:R128"/>
  <sheetViews>
    <sheetView tabSelected="1" view="pageBreakPreview" topLeftCell="A118" zoomScaleNormal="80" zoomScaleSheetLayoutView="100" workbookViewId="0">
      <selection activeCell="L148" sqref="L148"/>
    </sheetView>
  </sheetViews>
  <sheetFormatPr baseColWidth="10" defaultColWidth="11.42578125" defaultRowHeight="11.25"/>
  <cols>
    <col width="3.140625" customWidth="1" style="69" min="1" max="1"/>
    <col width="34" customWidth="1" style="69" min="2" max="2"/>
    <col width="24" customWidth="1" style="69" min="3" max="3"/>
    <col width="12.28515625" customWidth="1" style="69" min="4" max="4"/>
    <col width="14.140625" customWidth="1" style="69" min="5" max="5"/>
    <col width="15" bestFit="1" customWidth="1" style="69" min="6" max="6"/>
    <col width="18" bestFit="1" customWidth="1" style="104" min="7" max="7"/>
    <col width="23" bestFit="1" customWidth="1" style="69" min="8" max="8"/>
    <col width="27.7109375" bestFit="1" customWidth="1" style="69" min="9" max="9"/>
    <col width="18.5703125" bestFit="1" customWidth="1" style="69" min="10" max="10"/>
    <col width="8.42578125" bestFit="1" customWidth="1" style="69" min="11" max="11"/>
    <col width="15" bestFit="1" customWidth="1" style="69" min="12" max="12"/>
    <col width="15.28515625" bestFit="1" customWidth="1" style="69" min="13" max="13"/>
    <col width="12.42578125" bestFit="1" customWidth="1" style="69" min="14" max="14"/>
    <col width="9.85546875" bestFit="1" customWidth="1" style="69" min="15" max="15"/>
    <col width="24" customWidth="1" style="69" min="16" max="16"/>
    <col width="28" customWidth="1" style="69" min="17" max="17"/>
    <col width="17.85546875" customWidth="1" style="69" min="18" max="18"/>
    <col width="11.42578125" customWidth="1" style="69" min="19" max="16384"/>
  </cols>
  <sheetData>
    <row r="1" ht="7.5" customHeight="1">
      <c r="D1" s="155" t="inlineStr">
        <is>
          <t>FECHA INGRESO</t>
        </is>
      </c>
      <c r="E1" s="199" t="n"/>
      <c r="F1" s="200" t="n"/>
      <c r="G1" s="97" t="n"/>
      <c r="H1" s="70" t="n"/>
      <c r="I1" s="67" t="n"/>
      <c r="J1" s="67" t="n"/>
      <c r="K1" s="155" t="inlineStr">
        <is>
          <t xml:space="preserve">RESPUESTA </t>
        </is>
      </c>
      <c r="L1" s="200" t="n"/>
      <c r="M1" s="71" t="n"/>
    </row>
    <row r="2">
      <c r="A2" s="68" t="inlineStr">
        <is>
          <t>N°</t>
        </is>
      </c>
      <c r="B2" s="68" t="inlineStr">
        <is>
          <t>MOTIVO</t>
        </is>
      </c>
      <c r="C2" s="68" t="inlineStr">
        <is>
          <t>REMITENTE</t>
        </is>
      </c>
      <c r="D2" s="68" t="inlineStr">
        <is>
          <t>KARDEX</t>
        </is>
      </c>
      <c r="E2" s="68" t="inlineStr">
        <is>
          <t>CONTROL</t>
        </is>
      </c>
      <c r="F2" s="68" t="inlineStr">
        <is>
          <t>MEDIO</t>
        </is>
      </c>
      <c r="G2" s="98" t="inlineStr">
        <is>
          <t>FECHA DE ACTIVIDAD</t>
        </is>
      </c>
      <c r="H2" s="68" t="inlineStr">
        <is>
          <t>AGENDA</t>
        </is>
      </c>
      <c r="I2" s="68" t="inlineStr">
        <is>
          <t>NOTA CJA</t>
        </is>
      </c>
      <c r="J2" s="68" t="inlineStr">
        <is>
          <t>QUIEN REPRESENTA</t>
        </is>
      </c>
      <c r="K2" s="68" t="inlineStr">
        <is>
          <t>CONTROL</t>
        </is>
      </c>
      <c r="L2" s="68" t="inlineStr">
        <is>
          <t>FECHA</t>
        </is>
      </c>
      <c r="M2" s="68" t="inlineStr">
        <is>
          <t>CONTROL ACTUAL</t>
        </is>
      </c>
      <c r="N2" s="68" t="inlineStr">
        <is>
          <t>ESTADO</t>
        </is>
      </c>
      <c r="O2" s="68" t="inlineStr">
        <is>
          <t>SECRETGEN</t>
        </is>
      </c>
      <c r="P2" s="68" t="inlineStr">
        <is>
          <t xml:space="preserve">TAREA PENDIENTE </t>
        </is>
      </c>
      <c r="Q2" s="68" t="inlineStr">
        <is>
          <t>NOTA</t>
        </is>
      </c>
      <c r="R2" s="69" t="inlineStr">
        <is>
          <t xml:space="preserve">ANTECEDENTES </t>
        </is>
      </c>
    </row>
    <row r="3" ht="22.5" customHeight="1">
      <c r="A3" s="75" t="n"/>
      <c r="B3" s="76" t="inlineStr">
        <is>
          <t xml:space="preserve">ACCION DE GRACIAS Y ORACION POR EL GOBIERNO </t>
        </is>
      </c>
      <c r="C3" s="76" t="inlineStr">
        <is>
          <t>CAPILLERIA EVANGELICA</t>
        </is>
      </c>
      <c r="D3" s="76" t="inlineStr">
        <is>
          <t>NO LLEGO FORMAL</t>
        </is>
      </c>
      <c r="E3" s="76" t="inlineStr">
        <is>
          <t>OPA</t>
        </is>
      </c>
      <c r="F3" s="76" t="inlineStr">
        <is>
          <t>WP</t>
        </is>
      </c>
      <c r="G3" s="99" t="n">
        <v>46093</v>
      </c>
      <c r="H3" s="76" t="inlineStr">
        <is>
          <t>TALCAHUANO</t>
        </is>
      </c>
      <c r="I3" s="76" t="inlineStr">
        <is>
          <t>ASISTE</t>
        </is>
      </c>
      <c r="J3" s="76" t="inlineStr">
        <is>
          <t>CJA</t>
        </is>
      </c>
      <c r="K3" s="76" t="inlineStr">
        <is>
          <t>OPA</t>
        </is>
      </c>
      <c r="L3" s="77" t="inlineStr">
        <is>
          <t>EMAIL 11-03-2026</t>
        </is>
      </c>
      <c r="M3" s="76" t="inlineStr">
        <is>
          <t>OPA</t>
        </is>
      </c>
      <c r="N3" s="76" t="inlineStr">
        <is>
          <t>CERRADA</t>
        </is>
      </c>
      <c r="O3" s="76" t="inlineStr">
        <is>
          <t>N/C</t>
        </is>
      </c>
      <c r="P3" s="76" t="n"/>
      <c r="Q3" s="76" t="inlineStr">
        <is>
          <t>INVITACION NUNCA LLEGO POR MEDIO OFICIAL</t>
        </is>
      </c>
    </row>
    <row r="4" ht="22.5" customHeight="1">
      <c r="A4" s="75" t="n"/>
      <c r="B4" s="76" t="inlineStr">
        <is>
          <t>SANTIAGO DE MUSCIA</t>
        </is>
      </c>
      <c r="C4" s="76" t="inlineStr">
        <is>
          <t>MUNICIPALIDAD DE SANTIAGO</t>
        </is>
      </c>
      <c r="D4" s="76" t="inlineStr">
        <is>
          <t>NO LLEGO FORMAL</t>
        </is>
      </c>
      <c r="E4" s="76" t="inlineStr">
        <is>
          <t>OPA</t>
        </is>
      </c>
      <c r="F4" s="76" t="inlineStr">
        <is>
          <t>WP</t>
        </is>
      </c>
      <c r="G4" s="99" t="n">
        <v>46096</v>
      </c>
      <c r="H4" s="76" t="inlineStr">
        <is>
          <t>TALCAHUANO</t>
        </is>
      </c>
      <c r="I4" s="76" t="inlineStr">
        <is>
          <t>NO ASISTE</t>
        </is>
      </c>
      <c r="J4" s="76" t="inlineStr">
        <is>
          <t>SIN REPRESENTANTE</t>
        </is>
      </c>
      <c r="K4" s="76" t="inlineStr">
        <is>
          <t>OPA</t>
        </is>
      </c>
      <c r="L4" s="76" t="inlineStr">
        <is>
          <t>EMAIL</t>
        </is>
      </c>
      <c r="M4" s="76" t="inlineStr">
        <is>
          <t>OPA</t>
        </is>
      </c>
      <c r="N4" s="76" t="inlineStr">
        <is>
          <t>CERRADA</t>
        </is>
      </c>
      <c r="O4" s="75" t="n"/>
      <c r="P4" s="76" t="n"/>
      <c r="Q4" s="76" t="n"/>
    </row>
    <row r="5" ht="45" customHeight="1">
      <c r="A5" s="75" t="n"/>
      <c r="B5" s="76" t="inlineStr">
        <is>
          <t xml:space="preserve">SESION N°06 DEL CONSEJO ASESOR ESTRATEGICO EN LA INSTALACIONES DE UNA FRAGATA TIPO 23 </t>
        </is>
      </c>
      <c r="C5" s="76" t="inlineStr">
        <is>
          <t>CORFO</t>
        </is>
      </c>
      <c r="D5" s="76" t="inlineStr">
        <is>
          <t>NS</t>
        </is>
      </c>
      <c r="E5" s="76" t="inlineStr">
        <is>
          <t>OPA</t>
        </is>
      </c>
      <c r="F5" s="76" t="inlineStr">
        <is>
          <t>EMAIL10-03-2026</t>
        </is>
      </c>
      <c r="G5" s="99" t="n">
        <v>46098</v>
      </c>
      <c r="H5" s="76" t="inlineStr">
        <is>
          <t>SALUDOS PROTOCOLARES MINDEF - SANTIAGO</t>
        </is>
      </c>
      <c r="I5" s="76" t="inlineStr">
        <is>
          <t>ENTIENDON QUE ES AHORA A BORDO DE UN BUQUE DE LA ESCUADRA YA DESIGNADO - CONDELL</t>
        </is>
      </c>
      <c r="J5" s="76" t="inlineStr">
        <is>
          <t>*DIPRIDA</t>
        </is>
      </c>
      <c r="K5" s="76" t="inlineStr">
        <is>
          <t>OPA</t>
        </is>
      </c>
      <c r="L5" s="77" t="n">
        <v>46092</v>
      </c>
      <c r="M5" s="76" t="inlineStr">
        <is>
          <t>OPA</t>
        </is>
      </c>
      <c r="N5" s="76" t="inlineStr">
        <is>
          <t>CERRADA</t>
        </is>
      </c>
      <c r="O5" s="76" t="inlineStr">
        <is>
          <t>OK</t>
        </is>
      </c>
      <c r="P5" s="76" t="n"/>
      <c r="Q5" s="76" t="n"/>
    </row>
    <row r="6" ht="22.5" customHeight="1">
      <c r="A6" s="75" t="n"/>
      <c r="B6" s="76" t="inlineStr">
        <is>
          <t>CEREMONIA DE INAGURACION DE LA FERIA FORMACION CIUDADANA VALPARAISO</t>
        </is>
      </c>
      <c r="C6" s="76" t="inlineStr">
        <is>
          <t>SERVICIO ELECTORAL</t>
        </is>
      </c>
      <c r="D6" s="76" t="inlineStr">
        <is>
          <t>NS</t>
        </is>
      </c>
      <c r="E6" s="76" t="inlineStr">
        <is>
          <t>OPA</t>
        </is>
      </c>
      <c r="F6" s="76" t="inlineStr">
        <is>
          <t>EMAIL06-03-2026</t>
        </is>
      </c>
      <c r="G6" s="99" t="n">
        <v>46098</v>
      </c>
      <c r="H6" s="76" t="inlineStr">
        <is>
          <t>AGENDA SANTIAGO</t>
        </is>
      </c>
      <c r="I6" s="76" t="inlineStr">
        <is>
          <t>AUDITGEN</t>
        </is>
      </c>
      <c r="J6" s="76" t="inlineStr">
        <is>
          <t>*AUDITGEN</t>
        </is>
      </c>
      <c r="K6" s="76" t="inlineStr">
        <is>
          <t>OPA</t>
        </is>
      </c>
      <c r="L6" s="77" t="n">
        <v>46091</v>
      </c>
      <c r="M6" s="76" t="inlineStr">
        <is>
          <t>OPA</t>
        </is>
      </c>
      <c r="N6" s="76" t="inlineStr">
        <is>
          <t>CERRADA</t>
        </is>
      </c>
      <c r="O6" s="76" t="inlineStr">
        <is>
          <t>OK</t>
        </is>
      </c>
      <c r="P6" s="76" t="n"/>
      <c r="Q6" s="76" t="n"/>
    </row>
    <row r="7" ht="22.5" customHeight="1">
      <c r="A7" s="75" t="n"/>
      <c r="B7" s="76" t="inlineStr">
        <is>
          <t>ALMUERZO DE HOMENAJE ANIVERSARIO DE LA FUERZA AEREA</t>
        </is>
      </c>
      <c r="C7" s="76" t="inlineStr">
        <is>
          <t>ROTARY SANTIAGO</t>
        </is>
      </c>
      <c r="D7" s="76" t="inlineStr">
        <is>
          <t>INV-001</t>
        </is>
      </c>
      <c r="E7" s="76" t="inlineStr">
        <is>
          <t>OPA</t>
        </is>
      </c>
      <c r="F7" s="76" t="inlineStr">
        <is>
          <t>EMAIL 12-03-2026</t>
        </is>
      </c>
      <c r="G7" s="100" t="n">
        <v>46099</v>
      </c>
      <c r="H7" s="76" t="inlineStr">
        <is>
          <t>15:00 REUNION SEPRE</t>
        </is>
      </c>
      <c r="I7" s="76" t="inlineStr">
        <is>
          <t>REPRESENTANTE</t>
        </is>
      </c>
      <c r="J7" s="76" t="inlineStr">
        <is>
          <t>*ESTANAVMET</t>
        </is>
      </c>
      <c r="K7" s="76" t="inlineStr">
        <is>
          <t>OPA</t>
        </is>
      </c>
      <c r="L7" s="77" t="n">
        <v>46099</v>
      </c>
      <c r="M7" s="76" t="inlineStr">
        <is>
          <t>OPA</t>
        </is>
      </c>
      <c r="N7" s="76" t="inlineStr">
        <is>
          <t>CERRADA</t>
        </is>
      </c>
      <c r="O7" s="76" t="inlineStr">
        <is>
          <t>N/C</t>
        </is>
      </c>
      <c r="P7" s="76" t="n"/>
      <c r="Q7" s="76" t="n"/>
    </row>
    <row r="8" ht="33.75" customHeight="1">
      <c r="A8" s="75" t="n"/>
      <c r="B8" s="76" t="inlineStr">
        <is>
          <t>AVANCE DE COOPERACION EN MATERIAS DE SEGURIDAD Y DEFENSA ENTRE LA REPUBLICA DE CHILE Y COREA</t>
        </is>
      </c>
      <c r="C8" s="76" t="inlineStr">
        <is>
          <t>EMBAJADA DE COREA</t>
        </is>
      </c>
      <c r="D8" s="76" t="inlineStr">
        <is>
          <t>INV-005</t>
        </is>
      </c>
      <c r="E8" s="76" t="inlineStr">
        <is>
          <t>OPA</t>
        </is>
      </c>
      <c r="F8" s="76" t="inlineStr">
        <is>
          <t>EMAIL 09-03-2026</t>
        </is>
      </c>
      <c r="G8" s="99" t="n">
        <v>46100</v>
      </c>
      <c r="H8" s="76" t="inlineStr">
        <is>
          <t>CONSEJO NAVAL</t>
        </is>
      </c>
      <c r="I8" s="76" t="inlineStr">
        <is>
          <t>NO ASISTE ALTO MANDO POR CONSEJO NAVAL</t>
        </is>
      </c>
      <c r="J8" s="76" t="inlineStr">
        <is>
          <t>SIN REPRESENTACIÓN</t>
        </is>
      </c>
      <c r="K8" s="76" t="inlineStr">
        <is>
          <t>OPA</t>
        </is>
      </c>
      <c r="L8" s="76" t="inlineStr">
        <is>
          <t>EMAIL 11-03-2026</t>
        </is>
      </c>
      <c r="M8" s="76" t="inlineStr">
        <is>
          <t>OPA</t>
        </is>
      </c>
      <c r="N8" s="76" t="inlineStr">
        <is>
          <t>CERRADA</t>
        </is>
      </c>
      <c r="O8" s="76" t="inlineStr">
        <is>
          <t>N/C</t>
        </is>
      </c>
      <c r="P8" s="76" t="n"/>
      <c r="Q8" s="76" t="inlineStr">
        <is>
          <t xml:space="preserve">SE GENERO NUEVA INVITACION - A ESPERA DE FEHCA LO MAS POSIBLE SEA PARA LA FIDAE </t>
        </is>
      </c>
    </row>
    <row r="9" ht="22.5" customHeight="1">
      <c r="A9" s="75" t="n"/>
      <c r="B9" s="76" t="inlineStr">
        <is>
          <t>ALMUERZO A BORDO DEL BUQUE OCEANOGRAFICO DEL PERU</t>
        </is>
      </c>
      <c r="C9" s="76" t="inlineStr">
        <is>
          <t>EMBAJADOR DE PERU</t>
        </is>
      </c>
      <c r="D9" s="76" t="inlineStr">
        <is>
          <t>INV-004</t>
        </is>
      </c>
      <c r="E9" s="76" t="inlineStr">
        <is>
          <t>OPA</t>
        </is>
      </c>
      <c r="F9" s="76" t="inlineStr">
        <is>
          <t>EMAIL 16-03-2026</t>
        </is>
      </c>
      <c r="G9" s="99" t="n">
        <v>46100</v>
      </c>
      <c r="H9" s="76" t="inlineStr">
        <is>
          <t>CONSEJO NAVAL</t>
        </is>
      </c>
      <c r="I9" s="76" t="inlineStr">
        <is>
          <t>REPRESENTA CN IBARRA</t>
        </is>
      </c>
      <c r="J9" s="76" t="inlineStr">
        <is>
          <t>*CN IBARRA
(PRIZONA)</t>
        </is>
      </c>
      <c r="K9" s="76" t="inlineStr">
        <is>
          <t>OPA</t>
        </is>
      </c>
      <c r="L9" s="76" t="inlineStr">
        <is>
          <t>EMAIL 17-03-2026</t>
        </is>
      </c>
      <c r="M9" s="76" t="inlineStr">
        <is>
          <t>OPA</t>
        </is>
      </c>
      <c r="N9" s="76" t="inlineStr">
        <is>
          <t>CERRADA</t>
        </is>
      </c>
      <c r="O9" s="76" t="inlineStr">
        <is>
          <t>OK</t>
        </is>
      </c>
      <c r="P9" s="76" t="n"/>
      <c r="Q9" s="76" t="inlineStr">
        <is>
          <t>SE EFECTUO ENTREGA DE PRESENTE "LIBRO ANTARTICA"</t>
        </is>
      </c>
    </row>
    <row r="10" ht="33.75" customHeight="1">
      <c r="A10" s="75" t="n"/>
      <c r="B10" s="76" t="inlineStr">
        <is>
          <t>CEREMONIA DEL CENTESIMO TERCER ANIVERSARIO DE LA ESPECIALIDAD DE AVIACION NAVAL</t>
        </is>
      </c>
      <c r="C10" s="76" t="inlineStr">
        <is>
          <t>CIRCULO DE AVIACION NAVAL</t>
        </is>
      </c>
      <c r="D10" s="76" t="inlineStr">
        <is>
          <t>INV-012</t>
        </is>
      </c>
      <c r="E10" s="76" t="inlineStr">
        <is>
          <t>OPA</t>
        </is>
      </c>
      <c r="F10" s="77" t="inlineStr">
        <is>
          <t>EMAIL 09-03-2026</t>
        </is>
      </c>
      <c r="G10" s="99" t="n">
        <v>46102</v>
      </c>
      <c r="H10" s="76" t="inlineStr">
        <is>
          <t>ANIVERSARIO FUERZA AEREA</t>
        </is>
      </c>
      <c r="I10" s="76" t="inlineStr">
        <is>
          <t>NO ASISITE, NOTIFICAR REPRESENTANTE</t>
        </is>
      </c>
      <c r="J10" s="76" t="inlineStr">
        <is>
          <t>*CN ROMAN</t>
        </is>
      </c>
      <c r="K10" s="76" t="inlineStr">
        <is>
          <t>OPA</t>
        </is>
      </c>
      <c r="L10" s="76" t="inlineStr">
        <is>
          <t>EMAIL 11-03-2026</t>
        </is>
      </c>
      <c r="M10" s="76" t="inlineStr">
        <is>
          <t>OPA</t>
        </is>
      </c>
      <c r="N10" s="76" t="inlineStr">
        <is>
          <t>CERRADA</t>
        </is>
      </c>
      <c r="O10" s="76" t="inlineStr">
        <is>
          <t>OK</t>
        </is>
      </c>
      <c r="P10" s="76" t="n"/>
      <c r="Q10" s="76" t="n"/>
    </row>
    <row r="11" ht="22.5" customHeight="1">
      <c r="A11" s="75" t="n"/>
      <c r="B11" s="76" t="inlineStr">
        <is>
          <t>NONAGESIMO SEXTO ANIVERSARIO DE LA CREACIONDE LA FUERZA AEREA CHILE</t>
        </is>
      </c>
      <c r="C11" s="76" t="inlineStr">
        <is>
          <t>GENERAL DEL AIRE</t>
        </is>
      </c>
      <c r="D11" s="76" t="inlineStr">
        <is>
          <t>INV-013</t>
        </is>
      </c>
      <c r="E11" s="76" t="inlineStr">
        <is>
          <t>OPA</t>
        </is>
      </c>
      <c r="F11" s="76" t="inlineStr">
        <is>
          <t>EMAIL 16-01-2026</t>
        </is>
      </c>
      <c r="G11" s="99" t="n">
        <v>46102</v>
      </c>
      <c r="H11" s="76" t="inlineStr">
        <is>
          <t xml:space="preserve">EN AGENDA </t>
        </is>
      </c>
      <c r="I11" s="76" t="inlineStr">
        <is>
          <t>ASISTE</t>
        </is>
      </c>
      <c r="J11" s="76" t="inlineStr">
        <is>
          <t>CJA</t>
        </is>
      </c>
      <c r="K11" s="76" t="inlineStr">
        <is>
          <t>OPA</t>
        </is>
      </c>
      <c r="L11" s="77" t="inlineStr">
        <is>
          <t>EMAIL 19-01-2026</t>
        </is>
      </c>
      <c r="M11" s="76" t="inlineStr">
        <is>
          <t>OPA</t>
        </is>
      </c>
      <c r="N11" s="76" t="inlineStr">
        <is>
          <t>CERRADA</t>
        </is>
      </c>
      <c r="O11" s="76" t="inlineStr">
        <is>
          <t>N/C</t>
        </is>
      </c>
      <c r="P11" s="76" t="n"/>
      <c r="Q11" s="76" t="n"/>
    </row>
    <row r="12" ht="22.5" customHeight="1">
      <c r="A12" s="75" t="n"/>
      <c r="B12" s="76" t="inlineStr">
        <is>
          <t>CEREMONIA INAGURAL</t>
        </is>
      </c>
      <c r="C12" s="76" t="inlineStr">
        <is>
          <t>AQUASUR</t>
        </is>
      </c>
      <c r="D12" s="76" t="inlineStr">
        <is>
          <t>INV-021</t>
        </is>
      </c>
      <c r="E12" s="76" t="inlineStr">
        <is>
          <t>OPA</t>
        </is>
      </c>
      <c r="F12" s="78" t="inlineStr">
        <is>
          <t>EMAIL 29-01-2026</t>
        </is>
      </c>
      <c r="G12" s="99" t="n">
        <v>46105</v>
      </c>
      <c r="H12" s="76" t="inlineStr">
        <is>
          <t>REVISTA TERZONA</t>
        </is>
      </c>
      <c r="I12" s="76" t="inlineStr">
        <is>
          <t xml:space="preserve">REPRESENTNTE </t>
        </is>
      </c>
      <c r="J12" s="76" t="inlineStr">
        <is>
          <t>*DIRECTEMAR             QUINZONA</t>
        </is>
      </c>
      <c r="K12" s="76" t="inlineStr">
        <is>
          <t>OPA</t>
        </is>
      </c>
      <c r="L12" s="77" t="inlineStr">
        <is>
          <t>EMAIL 04-03-2026</t>
        </is>
      </c>
      <c r="M12" s="76" t="inlineStr">
        <is>
          <t>OPA</t>
        </is>
      </c>
      <c r="N12" s="76" t="inlineStr">
        <is>
          <t>CERRADA</t>
        </is>
      </c>
      <c r="O12" s="76" t="inlineStr">
        <is>
          <t>OK</t>
        </is>
      </c>
      <c r="P12" s="75" t="n"/>
      <c r="Q12" s="75" t="n"/>
    </row>
    <row r="13" ht="33.75" customHeight="1">
      <c r="A13" s="75" t="n"/>
      <c r="B13" s="76" t="inlineStr">
        <is>
          <t>HOMENAJE EN HONOR A SU EMINENCIA REVERENCIA CARDENAL FERNANDO CHOMALI GARIB</t>
        </is>
      </c>
      <c r="C13" s="76" t="inlineStr">
        <is>
          <t>BERNARDINO BRAVO</t>
        </is>
      </c>
      <c r="D13" s="76" t="inlineStr">
        <is>
          <t>INV-010</t>
        </is>
      </c>
      <c r="E13" s="76" t="inlineStr">
        <is>
          <t>OPA</t>
        </is>
      </c>
      <c r="F13" s="76" t="inlineStr">
        <is>
          <t>EMAIL 17-03-2026</t>
        </is>
      </c>
      <c r="G13" s="99" t="n">
        <v>46106</v>
      </c>
      <c r="H13" s="76" t="inlineStr">
        <is>
          <t>REVISTA TERZONA</t>
        </is>
      </c>
      <c r="I13" s="76" t="inlineStr">
        <is>
          <t>NO PODRE IR EXCUSAR</t>
        </is>
      </c>
      <c r="J13" s="76" t="inlineStr">
        <is>
          <t>SIN REPRESENTACIÓN</t>
        </is>
      </c>
      <c r="K13" s="76" t="inlineStr">
        <is>
          <t>OPA</t>
        </is>
      </c>
      <c r="L13" s="76" t="inlineStr">
        <is>
          <t>EMAIL 23-03-2026</t>
        </is>
      </c>
      <c r="M13" s="76" t="inlineStr">
        <is>
          <t>OPA</t>
        </is>
      </c>
      <c r="N13" s="76" t="inlineStr">
        <is>
          <t>CERRADA</t>
        </is>
      </c>
      <c r="O13" s="76" t="inlineStr">
        <is>
          <t>N/C</t>
        </is>
      </c>
      <c r="P13" s="76" t="n"/>
      <c r="Q13" s="76" t="n"/>
    </row>
    <row r="14" ht="45" customHeight="1">
      <c r="A14" s="76" t="n"/>
      <c r="B14" s="76" t="inlineStr">
        <is>
          <t xml:space="preserve">RECEPCION EN HONOR A LA LEGADA DE LA EXPEDICION CIENTIFICA CANADIENSE QUE VIAJO A LA ANTARTICA CHILENA A BORDO DEL BUQUE ALMIRANTE VIEL </t>
        </is>
      </c>
      <c r="C14" s="76" t="inlineStr">
        <is>
          <t>EMBAJADA CANADAS</t>
        </is>
      </c>
      <c r="D14" s="76" t="inlineStr">
        <is>
          <t>INV-023</t>
        </is>
      </c>
      <c r="E14" s="76" t="inlineStr">
        <is>
          <t>OPA</t>
        </is>
      </c>
      <c r="F14" s="76" t="inlineStr">
        <is>
          <t>EMAIL 19-03-2026</t>
        </is>
      </c>
      <c r="G14" s="99" t="n">
        <v>46106</v>
      </c>
      <c r="H14" s="76" t="inlineStr">
        <is>
          <t>REVISTA TERZONA</t>
        </is>
      </c>
      <c r="I14" s="76" t="n"/>
      <c r="J14" s="76" t="inlineStr">
        <is>
          <t>TERZONA</t>
        </is>
      </c>
      <c r="K14" s="76" t="inlineStr">
        <is>
          <t>OPA</t>
        </is>
      </c>
      <c r="L14" s="76" t="inlineStr">
        <is>
          <t>EMAIL 24-03-2026</t>
        </is>
      </c>
      <c r="M14" s="76" t="inlineStr">
        <is>
          <t>OPA</t>
        </is>
      </c>
      <c r="N14" s="76" t="inlineStr">
        <is>
          <t>CERRADA</t>
        </is>
      </c>
      <c r="O14" s="76" t="n"/>
      <c r="P14" s="76" t="n"/>
      <c r="Q14" s="76" t="inlineStr">
        <is>
          <t>SOLICITO TRAMITAR A PLANES</t>
        </is>
      </c>
    </row>
    <row r="15" ht="56.25" customHeight="1">
      <c r="A15" s="75" t="n"/>
      <c r="B15" s="76" t="inlineStr">
        <is>
          <t>ANIVERSARIO DE EMPERADOR DEL JAPON</t>
        </is>
      </c>
      <c r="C15" s="76" t="inlineStr">
        <is>
          <t>EMBAJADA DE JAPON</t>
        </is>
      </c>
      <c r="D15" s="76" t="inlineStr">
        <is>
          <t>INV-003</t>
        </is>
      </c>
      <c r="E15" s="76" t="inlineStr">
        <is>
          <t>OPA</t>
        </is>
      </c>
      <c r="F15" s="77" t="inlineStr">
        <is>
          <t>EMAIL 02-03-2026</t>
        </is>
      </c>
      <c r="G15" s="99" t="n">
        <v>46107</v>
      </c>
      <c r="H15" s="76" t="inlineStr">
        <is>
          <t>REVISTA TERZONA</t>
        </is>
      </c>
      <c r="I15" s="76" t="inlineStr">
        <is>
          <t>REPRESENTA JEFE MAYOR O UN VA</t>
        </is>
      </c>
      <c r="J15" s="76" t="inlineStr">
        <is>
          <t>*DIRECPERS                       DIRECTEMAR           SUBJEMCO                    PRIZONA                             DIRINTA</t>
        </is>
      </c>
      <c r="K15" s="76" t="inlineStr">
        <is>
          <t>OPA</t>
        </is>
      </c>
      <c r="L15" s="77" t="n">
        <v>46097</v>
      </c>
      <c r="M15" s="76" t="inlineStr">
        <is>
          <t>OPA</t>
        </is>
      </c>
      <c r="N15" s="76" t="inlineStr">
        <is>
          <t>CERRADA</t>
        </is>
      </c>
      <c r="O15" s="76" t="inlineStr">
        <is>
          <t>OK</t>
        </is>
      </c>
      <c r="P15" s="76" t="inlineStr">
        <is>
          <t>AGENDAR CENA EN CALETA TRIDENTE CON ENBAJADOR / POSIBLE 14 DE ABRIL</t>
        </is>
      </c>
      <c r="Q15" s="76" t="n"/>
    </row>
    <row r="16" ht="22.5" customHeight="1">
      <c r="A16" s="75" t="n"/>
      <c r="B16" s="76" t="inlineStr">
        <is>
          <t>CEREMONIA CUENTA PUBLICA TRIBUNAL CONSITUCIONAL</t>
        </is>
      </c>
      <c r="C16" s="76" t="inlineStr">
        <is>
          <t>TRIBUNAL CONSTITUCIONAL</t>
        </is>
      </c>
      <c r="D16" s="76" t="inlineStr">
        <is>
          <t>INV-015</t>
        </is>
      </c>
      <c r="E16" s="76" t="inlineStr">
        <is>
          <t>OPA</t>
        </is>
      </c>
      <c r="F16" s="76" t="inlineStr">
        <is>
          <t>EMAIL 21-01-2026</t>
        </is>
      </c>
      <c r="G16" s="99" t="n">
        <v>46108</v>
      </c>
      <c r="H16" s="76" t="inlineStr">
        <is>
          <t>REVISTA TERZONA</t>
        </is>
      </c>
      <c r="I16" s="76" t="inlineStr">
        <is>
          <t>QUE UN VA VAYA</t>
        </is>
      </c>
      <c r="J16" s="76" t="inlineStr">
        <is>
          <t>*DIRECPERS</t>
        </is>
      </c>
      <c r="K16" s="76" t="inlineStr">
        <is>
          <t>OPA</t>
        </is>
      </c>
      <c r="L16" s="76" t="inlineStr">
        <is>
          <t>EMAIL 04-06-2026</t>
        </is>
      </c>
      <c r="M16" s="76" t="inlineStr">
        <is>
          <t>OPA</t>
        </is>
      </c>
      <c r="N16" s="76" t="inlineStr">
        <is>
          <t>CERRADA</t>
        </is>
      </c>
      <c r="O16" s="76" t="inlineStr">
        <is>
          <t>OK</t>
        </is>
      </c>
      <c r="P16" s="76" t="n"/>
      <c r="Q16" s="76" t="n"/>
    </row>
    <row r="17" ht="39.75" customHeight="1">
      <c r="A17" s="75" t="n"/>
      <c r="B17" s="76" t="inlineStr">
        <is>
          <t>CONCIERTO INAGURAL 86 TEMPORADA ARTISTICA USM REQUIEM DE FAURE</t>
        </is>
      </c>
      <c r="C17" s="76" t="inlineStr">
        <is>
          <t>RECTOR DE LA UNIVERSIDAD TECNICA FEDERICO SANTA MARIA</t>
        </is>
      </c>
      <c r="D17" s="76" t="inlineStr">
        <is>
          <t>INV-014</t>
        </is>
      </c>
      <c r="E17" s="76" t="inlineStr">
        <is>
          <t>OPA</t>
        </is>
      </c>
      <c r="F17" s="76" t="inlineStr">
        <is>
          <t>EMAIL 18-03-2026</t>
        </is>
      </c>
      <c r="G17" s="99" t="n">
        <v>46109</v>
      </c>
      <c r="H17" s="76" t="inlineStr">
        <is>
          <t xml:space="preserve">DISPONIBLE </t>
        </is>
      </c>
      <c r="I17" s="76" t="inlineStr">
        <is>
          <t>PREGUNTAR A ROX SI QUIERE IR, SI NO REPRESENTAR</t>
        </is>
      </c>
      <c r="J17" s="76" t="inlineStr">
        <is>
          <t>*CN POUVIF 
(EMGA)</t>
        </is>
      </c>
      <c r="K17" s="76" t="inlineStr">
        <is>
          <t>OPA</t>
        </is>
      </c>
      <c r="L17" s="76" t="inlineStr">
        <is>
          <t>EMAIL 26-03-2026</t>
        </is>
      </c>
      <c r="M17" s="76" t="inlineStr">
        <is>
          <t>OPA</t>
        </is>
      </c>
      <c r="N17" s="76" t="inlineStr">
        <is>
          <t>CERRADA</t>
        </is>
      </c>
      <c r="O17" s="76" t="inlineStr">
        <is>
          <t>OK</t>
        </is>
      </c>
      <c r="P17" s="76" t="n"/>
      <c r="Q17" s="76" t="n"/>
    </row>
    <row r="18" ht="33.75" customHeight="1">
      <c r="A18" s="76" t="n"/>
      <c r="B18" s="76" t="inlineStr">
        <is>
          <t>CUENTA PUBLICA 2026</t>
        </is>
      </c>
      <c r="C18" s="76" t="inlineStr">
        <is>
          <t>CGR</t>
        </is>
      </c>
      <c r="D18" s="76" t="inlineStr">
        <is>
          <t>INV-016</t>
        </is>
      </c>
      <c r="E18" s="76" t="inlineStr">
        <is>
          <t>OPA</t>
        </is>
      </c>
      <c r="F18" s="76" t="inlineStr">
        <is>
          <t>EMAIL 25-02-2026</t>
        </is>
      </c>
      <c r="G18" s="99" t="n">
        <v>46111</v>
      </c>
      <c r="H18" s="76" t="inlineStr">
        <is>
          <t>EN AGENDA 
CAMBIA A REPRESENTANTE POR AGEDA</t>
        </is>
      </c>
      <c r="I18" s="76" t="inlineStr">
        <is>
          <t>ASISTE</t>
        </is>
      </c>
      <c r="J18" s="76" t="inlineStr">
        <is>
          <t>CJA
CONTRALOR</t>
        </is>
      </c>
      <c r="K18" s="76" t="inlineStr">
        <is>
          <t>OPA</t>
        </is>
      </c>
      <c r="L18" s="76" t="inlineStr">
        <is>
          <t>EMAIL 04-03-2026</t>
        </is>
      </c>
      <c r="M18" s="76" t="inlineStr">
        <is>
          <t>OPA</t>
        </is>
      </c>
      <c r="N18" s="76" t="inlineStr">
        <is>
          <t>CERRADA</t>
        </is>
      </c>
      <c r="O18" s="76" t="inlineStr">
        <is>
          <t>OK</t>
        </is>
      </c>
      <c r="P18" s="76" t="n"/>
      <c r="Q18" s="76" t="n"/>
    </row>
    <row r="19" ht="22.5" customHeight="1">
      <c r="A19" s="76" t="n"/>
      <c r="B19" s="76" t="inlineStr">
        <is>
          <t xml:space="preserve">CUENTA PUBLICA </t>
        </is>
      </c>
      <c r="C19" s="76" t="inlineStr">
        <is>
          <t>CONSEJO DE DEFENSA DEL ESTADO</t>
        </is>
      </c>
      <c r="D19" s="76" t="inlineStr">
        <is>
          <t>INV-017</t>
        </is>
      </c>
      <c r="E19" s="76" t="inlineStr">
        <is>
          <t>OPA</t>
        </is>
      </c>
      <c r="F19" s="76" t="inlineStr">
        <is>
          <t>EMAIL26-01-2026</t>
        </is>
      </c>
      <c r="G19" s="99" t="n">
        <v>46112</v>
      </c>
      <c r="H19" s="76" t="inlineStr">
        <is>
          <t xml:space="preserve">EN AGENDA </t>
        </is>
      </c>
      <c r="I19" s="76" t="inlineStr">
        <is>
          <t>ASISTE</t>
        </is>
      </c>
      <c r="J19" s="76" t="inlineStr">
        <is>
          <t>CJA                               *AUDITGEN</t>
        </is>
      </c>
      <c r="K19" s="77" t="inlineStr">
        <is>
          <t>OPA</t>
        </is>
      </c>
      <c r="L19" s="76" t="inlineStr">
        <is>
          <t>EMAIL 04-03-2026</t>
        </is>
      </c>
      <c r="M19" s="76" t="inlineStr">
        <is>
          <t>OPA</t>
        </is>
      </c>
      <c r="N19" s="76" t="inlineStr">
        <is>
          <t>CERRADA</t>
        </is>
      </c>
      <c r="O19" s="76" t="inlineStr">
        <is>
          <t>OK</t>
        </is>
      </c>
      <c r="P19" s="76" t="n"/>
      <c r="Q19" s="76" t="n"/>
    </row>
    <row r="20" ht="22.5" customHeight="1">
      <c r="A20" s="76" t="n"/>
      <c r="B20" s="76" t="inlineStr">
        <is>
          <t>SESION CON EL MINISTRO DE RELACIONES EXTERIORES DE CHILE</t>
        </is>
      </c>
      <c r="C20" s="76" t="inlineStr">
        <is>
          <t>MINISTRO DE RELACIONES EXTERIORES</t>
        </is>
      </c>
      <c r="D20" s="76" t="inlineStr">
        <is>
          <t>INV-024</t>
        </is>
      </c>
      <c r="E20" s="76" t="inlineStr">
        <is>
          <t>OPA</t>
        </is>
      </c>
      <c r="F20" s="76" t="inlineStr">
        <is>
          <t>EMAIL 19-03-2026</t>
        </is>
      </c>
      <c r="G20" s="99" t="n">
        <v>46112</v>
      </c>
      <c r="H20" s="76" t="inlineStr">
        <is>
          <t>EN ESE HORARIO DISPONIBLE</t>
        </is>
      </c>
      <c r="I20" s="76" t="inlineStr">
        <is>
          <t>ACOMPAÑA SUBYAMOR</t>
        </is>
      </c>
      <c r="J20" s="76" t="inlineStr">
        <is>
          <t>CJA
SUBMAYOR</t>
        </is>
      </c>
      <c r="K20" s="76" t="inlineStr">
        <is>
          <t>OPA</t>
        </is>
      </c>
      <c r="L20" s="76" t="inlineStr">
        <is>
          <t>EMAIL 26-03-2026</t>
        </is>
      </c>
      <c r="M20" s="76" t="inlineStr">
        <is>
          <t>OPA</t>
        </is>
      </c>
      <c r="N20" s="76" t="inlineStr">
        <is>
          <t>CERRADA</t>
        </is>
      </c>
      <c r="O20" s="76" t="inlineStr">
        <is>
          <t>OK</t>
        </is>
      </c>
      <c r="P20" s="76" t="n"/>
      <c r="Q20" s="76" t="n"/>
    </row>
    <row r="21" ht="22.5" customHeight="1">
      <c r="A21" s="75" t="n"/>
      <c r="B21" s="76" t="inlineStr">
        <is>
          <t>CEREMONIA DE 134 ANIVERSARIO DE LA CORTE DE APELACIONES DE VALPARAISO</t>
        </is>
      </c>
      <c r="C21" s="76" t="inlineStr">
        <is>
          <t>PRESIDENTA DE LA CORTE SUPREMA</t>
        </is>
      </c>
      <c r="D21" s="76" t="inlineStr">
        <is>
          <t>INV-008</t>
        </is>
      </c>
      <c r="E21" s="76" t="inlineStr">
        <is>
          <t>OPA</t>
        </is>
      </c>
      <c r="F21" s="76" t="inlineStr">
        <is>
          <t>EMAIL 16-03-2026</t>
        </is>
      </c>
      <c r="G21" s="99" t="n">
        <v>46113</v>
      </c>
      <c r="H21" s="76" t="inlineStr">
        <is>
          <t>LIBRE</t>
        </is>
      </c>
      <c r="I21" s="76" t="inlineStr">
        <is>
          <t>NO ASISTE - REPRESENTA AUDITGEN</t>
        </is>
      </c>
      <c r="J21" s="76" t="inlineStr">
        <is>
          <t>*AUDITGEN (NO ASISITE)
CN JT HAWARD</t>
        </is>
      </c>
      <c r="K21" s="76" t="inlineStr">
        <is>
          <t>OPA</t>
        </is>
      </c>
      <c r="L21" s="76" t="inlineStr">
        <is>
          <t>EMAIL 23-03-2026</t>
        </is>
      </c>
      <c r="M21" s="76" t="inlineStr">
        <is>
          <t>OPA</t>
        </is>
      </c>
      <c r="N21" s="76" t="inlineStr">
        <is>
          <t>CERRADA</t>
        </is>
      </c>
      <c r="O21" s="76" t="inlineStr">
        <is>
          <t>OK</t>
        </is>
      </c>
      <c r="P21" s="76" t="n"/>
      <c r="Q21" s="76" t="n"/>
    </row>
    <row r="22">
      <c r="A22" s="75" t="n"/>
      <c r="B22" s="76" t="inlineStr">
        <is>
          <t>ALMUERZO DE CAMARADERIA</t>
        </is>
      </c>
      <c r="C22" s="76" t="inlineStr">
        <is>
          <t>CA HERNANDEZ</t>
        </is>
      </c>
      <c r="D22" s="76" t="inlineStr">
        <is>
          <t>INV-009</t>
        </is>
      </c>
      <c r="E22" s="76" t="inlineStr">
        <is>
          <t>OPA</t>
        </is>
      </c>
      <c r="F22" s="76" t="inlineStr">
        <is>
          <t>MANO 17-03-2026</t>
        </is>
      </c>
      <c r="G22" s="99" t="n">
        <v>46113</v>
      </c>
      <c r="H22" s="76" t="inlineStr">
        <is>
          <t>LIBRE</t>
        </is>
      </c>
      <c r="I22" s="76" t="inlineStr">
        <is>
          <t>AGENDER</t>
        </is>
      </c>
      <c r="J22" s="76" t="inlineStr">
        <is>
          <t>CJA</t>
        </is>
      </c>
      <c r="K22" s="76" t="inlineStr">
        <is>
          <t>OPA</t>
        </is>
      </c>
      <c r="L22" s="76" t="inlineStr">
        <is>
          <t>EMAIL 23-03-2026</t>
        </is>
      </c>
      <c r="M22" s="76" t="inlineStr">
        <is>
          <t>OPA</t>
        </is>
      </c>
      <c r="N22" s="76" t="inlineStr">
        <is>
          <t>CERRADA</t>
        </is>
      </c>
      <c r="O22" s="76" t="inlineStr">
        <is>
          <t>N/C</t>
        </is>
      </c>
      <c r="P22" s="76" t="n"/>
      <c r="Q22" s="76" t="n"/>
    </row>
    <row r="23" ht="45" customHeight="1">
      <c r="A23" s="75" t="n"/>
      <c r="B23" s="76" t="inlineStr">
        <is>
          <t>SEMINARIO DE SUBOFICIALES MAYORES DEPENDIENTES DE RIZONA</t>
        </is>
      </c>
      <c r="C23" s="76" t="inlineStr">
        <is>
          <t>CONDESTABLE MAYOR</t>
        </is>
      </c>
      <c r="D23" s="76" t="inlineStr">
        <is>
          <t>INV-007</t>
        </is>
      </c>
      <c r="E23" s="76" t="inlineStr">
        <is>
          <t>OPA</t>
        </is>
      </c>
      <c r="F23" s="76" t="inlineStr">
        <is>
          <t>EMAIL 17-03-2026</t>
        </is>
      </c>
      <c r="G23" s="99" t="n">
        <v>46114</v>
      </c>
      <c r="H23" s="76" t="inlineStr">
        <is>
          <t xml:space="preserve">EN AGENDA </t>
        </is>
      </c>
      <c r="I23" s="76" t="inlineStr">
        <is>
          <t>ESTA AGENDADO?</t>
        </is>
      </c>
      <c r="J23" s="76" t="inlineStr">
        <is>
          <t>CJA
COMAVNAV
SECRETGEN</t>
        </is>
      </c>
      <c r="K23" s="76" t="inlineStr">
        <is>
          <t>OPA</t>
        </is>
      </c>
      <c r="L23" s="76" t="inlineStr">
        <is>
          <t>EMAIL 23-03-2026</t>
        </is>
      </c>
      <c r="M23" s="76" t="inlineStr">
        <is>
          <t>OPA</t>
        </is>
      </c>
      <c r="N23" s="76" t="inlineStr">
        <is>
          <t>CERRADA</t>
        </is>
      </c>
      <c r="O23" s="76" t="inlineStr">
        <is>
          <t>OK</t>
        </is>
      </c>
      <c r="P23" s="76" t="n"/>
      <c r="Q23" s="76" t="n"/>
    </row>
    <row r="24" ht="78.75" customHeight="1">
      <c r="A24" s="76" t="n"/>
      <c r="B24" s="76" t="inlineStr">
        <is>
          <t>CERMONIA DE ROLL OUT DE LA AERONAVE T 40 - NEWEN</t>
        </is>
      </c>
      <c r="C24" s="76" t="inlineStr">
        <is>
          <t>ENAER</t>
        </is>
      </c>
      <c r="D24" s="76" t="inlineStr">
        <is>
          <t>INV-026</t>
        </is>
      </c>
      <c r="E24" s="76" t="inlineStr">
        <is>
          <t>OPA</t>
        </is>
      </c>
      <c r="F24" s="76" t="inlineStr">
        <is>
          <t>EMAIL 23-03-2026</t>
        </is>
      </c>
      <c r="G24" s="99" t="n">
        <v>46118</v>
      </c>
      <c r="H24" s="76" t="inlineStr">
        <is>
          <t>PREAGENDADO</t>
        </is>
      </c>
      <c r="I24" s="76" t="inlineStr">
        <is>
          <t>ASISTE</t>
        </is>
      </c>
      <c r="J24" s="76" t="inlineStr">
        <is>
          <t>CJA
SECRETGEN
DIRECSER
COMAVNAV
DIRECFIN
ASMAR
DIPLENGA</t>
        </is>
      </c>
      <c r="K24" s="76" t="inlineStr">
        <is>
          <t>OPA</t>
        </is>
      </c>
      <c r="L24" s="76" t="inlineStr">
        <is>
          <t>EMAIL 24-03-2026</t>
        </is>
      </c>
      <c r="M24" s="76" t="inlineStr">
        <is>
          <t>OPA</t>
        </is>
      </c>
      <c r="N24" s="76" t="inlineStr">
        <is>
          <t>CERRADA</t>
        </is>
      </c>
      <c r="O24" s="76" t="inlineStr">
        <is>
          <t>OK</t>
        </is>
      </c>
      <c r="P24" s="76" t="n"/>
      <c r="Q24" s="76" t="n"/>
    </row>
    <row r="25" ht="22.5" customHeight="1">
      <c r="A25" s="76" t="n"/>
      <c r="B25" s="76" t="inlineStr">
        <is>
          <t>CEREMONIA DE INAGURACION SALA HISTORICA COMANDANTE ARTURO PRAT</t>
        </is>
      </c>
      <c r="C25" s="76" t="inlineStr">
        <is>
          <t>CLUB SOCIAL SAN CARLOS</t>
        </is>
      </c>
      <c r="D25" s="76" t="inlineStr">
        <is>
          <t>INV-029</t>
        </is>
      </c>
      <c r="E25" s="76" t="inlineStr">
        <is>
          <t>OPA</t>
        </is>
      </c>
      <c r="F25" s="76" t="inlineStr">
        <is>
          <t>EMAIL 30-03-2026</t>
        </is>
      </c>
      <c r="G25" s="99" t="n">
        <v>46118</v>
      </c>
      <c r="H25" s="76" t="inlineStr">
        <is>
          <t>CEREMONIA ROLL OUT</t>
        </is>
      </c>
      <c r="I25" s="76" t="inlineStr">
        <is>
          <t xml:space="preserve">EXCUSAR, MARINFA </t>
        </is>
      </c>
      <c r="J25" s="76" t="inlineStr">
        <is>
          <t xml:space="preserve">*JEFE ESTADO MAYOR SEZONA </t>
        </is>
      </c>
      <c r="K25" s="76" t="inlineStr">
        <is>
          <t>OPA</t>
        </is>
      </c>
      <c r="L25" s="76" t="inlineStr">
        <is>
          <t>EMIL 31-03-2026</t>
        </is>
      </c>
      <c r="M25" s="76" t="inlineStr">
        <is>
          <t>OPA</t>
        </is>
      </c>
      <c r="N25" s="76" t="inlineStr">
        <is>
          <t>CERRADA</t>
        </is>
      </c>
      <c r="O25" s="76" t="inlineStr">
        <is>
          <t>OK</t>
        </is>
      </c>
      <c r="P25" s="76" t="inlineStr">
        <is>
          <t>OFICIO ENVIADO</t>
        </is>
      </c>
      <c r="Q25" s="76" t="n"/>
    </row>
    <row r="26" ht="22.5" customHeight="1">
      <c r="A26" s="75" t="n"/>
      <c r="B26" s="76" t="inlineStr">
        <is>
          <t>ENCUENTRO DE CAMARADERIA Y NETWORKING</t>
        </is>
      </c>
      <c r="C26" s="76" t="inlineStr">
        <is>
          <t>EMBAJADA DE COREA</t>
        </is>
      </c>
      <c r="D26" s="76" t="inlineStr">
        <is>
          <t>INV-005</t>
        </is>
      </c>
      <c r="E26" s="76" t="inlineStr">
        <is>
          <t>OPA</t>
        </is>
      </c>
      <c r="F26" s="76" t="inlineStr">
        <is>
          <t>EMAIL 16-03-2026</t>
        </is>
      </c>
      <c r="G26" s="99" t="n">
        <v>46119</v>
      </c>
      <c r="H26" s="76" t="inlineStr">
        <is>
          <t>NO ASISTE</t>
        </is>
      </c>
      <c r="I26" s="76" t="inlineStr">
        <is>
          <t>NO ASISTE</t>
        </is>
      </c>
      <c r="J26" s="76" t="inlineStr">
        <is>
          <t>NO ASISTE</t>
        </is>
      </c>
      <c r="K26" s="76" t="inlineStr">
        <is>
          <t>OPA</t>
        </is>
      </c>
      <c r="L26" s="76" t="inlineStr">
        <is>
          <t>EMAIL 01-04-2026</t>
        </is>
      </c>
      <c r="M26" s="76" t="inlineStr">
        <is>
          <t>OPA</t>
        </is>
      </c>
      <c r="N26" s="76" t="inlineStr">
        <is>
          <t>CERRADA</t>
        </is>
      </c>
      <c r="O26" s="76" t="inlineStr">
        <is>
          <t>NC</t>
        </is>
      </c>
      <c r="P26" s="76" t="inlineStr">
        <is>
          <t>INVITACION LLEGO Y NO ASISTE</t>
        </is>
      </c>
      <c r="Q26" s="76" t="n"/>
    </row>
    <row r="27" ht="22.5" customHeight="1">
      <c r="A27" s="76" t="n"/>
      <c r="B27" s="76" t="inlineStr">
        <is>
          <t>ALMUERZO ROTARY CLUB - ANIVERSARIO DE CARABINEROS</t>
        </is>
      </c>
      <c r="C27" s="76" t="inlineStr">
        <is>
          <t>PRESIDENTE ROTARY SANTIAGO</t>
        </is>
      </c>
      <c r="D27" s="76" t="inlineStr">
        <is>
          <t>INV-032</t>
        </is>
      </c>
      <c r="E27" s="76" t="inlineStr">
        <is>
          <t>OPA</t>
        </is>
      </c>
      <c r="F27" s="76" t="inlineStr">
        <is>
          <t>EMAIL 01-04-2026</t>
        </is>
      </c>
      <c r="G27" s="99" t="n">
        <v>46120</v>
      </c>
      <c r="H27" s="76" t="n"/>
      <c r="I27" s="76" t="inlineStr">
        <is>
          <t>REPRESENTANTE</t>
        </is>
      </c>
      <c r="J27" s="76" t="inlineStr">
        <is>
          <t>CN PASTRIAN</t>
        </is>
      </c>
      <c r="K27" s="76" t="inlineStr">
        <is>
          <t>OPA</t>
        </is>
      </c>
      <c r="L27" s="76" t="inlineStr">
        <is>
          <t>EMAIL 08-04-2026</t>
        </is>
      </c>
      <c r="M27" s="76" t="inlineStr">
        <is>
          <t>OPA</t>
        </is>
      </c>
      <c r="N27" s="76" t="inlineStr">
        <is>
          <t>CERRADA</t>
        </is>
      </c>
      <c r="O27" s="76" t="inlineStr">
        <is>
          <t>OK</t>
        </is>
      </c>
      <c r="P27" s="76" t="n"/>
      <c r="Q27" s="76" t="n"/>
    </row>
    <row r="28" ht="22.5" customHeight="1">
      <c r="A28" s="76" t="n"/>
      <c r="B28" s="76" t="inlineStr">
        <is>
          <t>CENA POR VISISTA AGREGADOMILITAR DE MARRUECOS</t>
        </is>
      </c>
      <c r="C28" s="76" t="inlineStr">
        <is>
          <t>EMBAJADOR DE MARRUECOS</t>
        </is>
      </c>
      <c r="D28" s="76" t="inlineStr">
        <is>
          <t>INV-038</t>
        </is>
      </c>
      <c r="E28" s="76" t="inlineStr">
        <is>
          <t>OPA</t>
        </is>
      </c>
      <c r="F28" s="76" t="inlineStr">
        <is>
          <t>EMAIL 07-04-2026</t>
        </is>
      </c>
      <c r="G28" s="99" t="n">
        <v>46122</v>
      </c>
      <c r="H28" s="76" t="inlineStr">
        <is>
          <t>RAPANUI</t>
        </is>
      </c>
      <c r="I28" s="76" t="inlineStr">
        <is>
          <t>ESXUCSAR POR ESCRITO</t>
        </is>
      </c>
      <c r="J28" s="76" t="inlineStr">
        <is>
          <t>NO ASISTE</t>
        </is>
      </c>
      <c r="K28" s="76" t="inlineStr">
        <is>
          <t>OPA</t>
        </is>
      </c>
      <c r="L28" s="76" t="inlineStr">
        <is>
          <t>EMAIL 08-04-2026</t>
        </is>
      </c>
      <c r="M28" s="76" t="inlineStr">
        <is>
          <t>OPA</t>
        </is>
      </c>
      <c r="N28" s="76" t="inlineStr">
        <is>
          <t>CERRADA</t>
        </is>
      </c>
      <c r="O28" s="76" t="inlineStr">
        <is>
          <t>NC</t>
        </is>
      </c>
      <c r="P28" s="76" t="n"/>
      <c r="Q28" s="76" t="n"/>
    </row>
    <row r="29" ht="22.5" customHeight="1">
      <c r="A29" s="76" t="n"/>
      <c r="B29" s="76" t="inlineStr">
        <is>
          <t>VINO DE HONOR MOTIVO DESE DE ÉXITO NUEVO GOBIERNO</t>
        </is>
      </c>
      <c r="C29" s="79" t="n">
        <v>40787</v>
      </c>
      <c r="D29" s="76" t="inlineStr">
        <is>
          <t>INV-033</t>
        </is>
      </c>
      <c r="E29" s="76" t="inlineStr">
        <is>
          <t>OPA</t>
        </is>
      </c>
      <c r="F29" s="76" t="inlineStr">
        <is>
          <t>EMAIL 01-04-2026</t>
        </is>
      </c>
      <c r="G29" s="99" t="n">
        <v>46123</v>
      </c>
      <c r="H29" s="76" t="inlineStr">
        <is>
          <t>COMISION RAPA NUI</t>
        </is>
      </c>
      <c r="I29" s="76" t="inlineStr">
        <is>
          <t>EXCUSARME</t>
        </is>
      </c>
      <c r="J29" s="76" t="inlineStr">
        <is>
          <t>NO ASISTE</t>
        </is>
      </c>
      <c r="K29" s="76" t="inlineStr">
        <is>
          <t>OPA</t>
        </is>
      </c>
      <c r="L29" s="76" t="inlineStr">
        <is>
          <t>EMAIL 07-04-2026</t>
        </is>
      </c>
      <c r="M29" s="76" t="inlineStr">
        <is>
          <t>OPA</t>
        </is>
      </c>
      <c r="N29" s="76" t="inlineStr">
        <is>
          <t>CERRADA</t>
        </is>
      </c>
      <c r="O29" s="76" t="inlineStr">
        <is>
          <t>N/C</t>
        </is>
      </c>
      <c r="P29" s="76" t="n"/>
      <c r="Q29" s="76" t="n"/>
    </row>
    <row r="30">
      <c r="A30" s="73" t="n"/>
      <c r="B30" s="73" t="inlineStr">
        <is>
          <t>LANZAMIENTO LIBRO UTFSM</t>
        </is>
      </c>
      <c r="C30" s="73" t="inlineStr">
        <is>
          <t>UTFSM</t>
        </is>
      </c>
      <c r="D30" s="73" t="inlineStr">
        <is>
          <t>INV-042</t>
        </is>
      </c>
      <c r="E30" s="73" t="inlineStr">
        <is>
          <t>OPA</t>
        </is>
      </c>
      <c r="F30" s="73" t="inlineStr">
        <is>
          <t>EMAIL 08-04-2026</t>
        </is>
      </c>
      <c r="G30" s="101" t="n">
        <v>46126</v>
      </c>
      <c r="H30" s="73" t="inlineStr">
        <is>
          <t>SIN DISPONIBILIDAD</t>
        </is>
      </c>
      <c r="I30" s="73" t="inlineStr">
        <is>
          <t xml:space="preserve">REPRESENTA </t>
        </is>
      </c>
      <c r="J30" s="73" t="inlineStr">
        <is>
          <t xml:space="preserve">SIN REPRESENTACION </t>
        </is>
      </c>
      <c r="K30" s="73" t="n"/>
      <c r="L30" s="73" t="n"/>
      <c r="M30" s="73" t="inlineStr">
        <is>
          <t>OPA</t>
        </is>
      </c>
      <c r="N30" s="73" t="inlineStr">
        <is>
          <t>CERRADA</t>
        </is>
      </c>
      <c r="O30" s="73" t="n"/>
      <c r="P30" s="73" t="inlineStr">
        <is>
          <t>LLEGO TARDE</t>
        </is>
      </c>
      <c r="Q30" s="73" t="n"/>
    </row>
    <row r="31" ht="22.5" customHeight="1">
      <c r="A31" s="76" t="n"/>
      <c r="B31" s="76" t="inlineStr">
        <is>
          <t>PRESENTACION DE LIBRO GUERREROS EXPERTOS DEL MAR…</t>
        </is>
      </c>
      <c r="C31" s="76" t="inlineStr">
        <is>
          <t>APOLINAV</t>
        </is>
      </c>
      <c r="D31" s="76" t="inlineStr">
        <is>
          <t>INV-025</t>
        </is>
      </c>
      <c r="E31" s="76" t="inlineStr">
        <is>
          <t>OPA</t>
        </is>
      </c>
      <c r="F31" s="76" t="inlineStr">
        <is>
          <t>EMAIL 19-03-2026</t>
        </is>
      </c>
      <c r="G31" s="99" t="n">
        <v>46128</v>
      </c>
      <c r="H31" s="76" t="inlineStr">
        <is>
          <t>PREAGENDADO</t>
        </is>
      </c>
      <c r="I31" s="76" t="inlineStr">
        <is>
          <t>ASISTE</t>
        </is>
      </c>
      <c r="J31" s="76" t="inlineStr">
        <is>
          <t>CJA</t>
        </is>
      </c>
      <c r="K31" s="76" t="inlineStr">
        <is>
          <t>OPA</t>
        </is>
      </c>
      <c r="L31" s="76" t="inlineStr">
        <is>
          <t>EMAIL 24-03-2026</t>
        </is>
      </c>
      <c r="M31" s="76" t="inlineStr">
        <is>
          <t>OPA</t>
        </is>
      </c>
      <c r="N31" s="76" t="inlineStr">
        <is>
          <t>CERRADA</t>
        </is>
      </c>
      <c r="O31" s="76" t="inlineStr">
        <is>
          <t>OK</t>
        </is>
      </c>
      <c r="P31" s="76" t="inlineStr">
        <is>
          <t>RESPONDER</t>
        </is>
      </c>
      <c r="Q31" s="76" t="n"/>
    </row>
    <row r="32" ht="45" customHeight="1">
      <c r="A32" s="76" t="n"/>
      <c r="B32" s="76" t="inlineStr">
        <is>
          <t xml:space="preserve">VUELO A BORDO DE AERONAVE C-2 HACIA EL PORTAAVIONES </t>
        </is>
      </c>
      <c r="C32" s="76" t="inlineStr">
        <is>
          <t>EMBAJADORA USA</t>
        </is>
      </c>
      <c r="D32" s="76" t="inlineStr">
        <is>
          <t>INV-031
SECRET.ADM.</t>
        </is>
      </c>
      <c r="E32" s="76" t="inlineStr">
        <is>
          <t>OPA</t>
        </is>
      </c>
      <c r="F32" s="76" t="inlineStr">
        <is>
          <t>EMAIL 31-03-2026</t>
        </is>
      </c>
      <c r="G32" s="99" t="n">
        <v>46128</v>
      </c>
      <c r="H32" s="76" t="inlineStr">
        <is>
          <t>ASISTE</t>
        </is>
      </c>
      <c r="I32" s="76" t="inlineStr">
        <is>
          <t>ASISTE</t>
        </is>
      </c>
      <c r="J32" s="76" t="inlineStr">
        <is>
          <t xml:space="preserve">CJA
DIRECPERS
ESCUADRA
COMOPER </t>
        </is>
      </c>
      <c r="K32" s="76" t="inlineStr">
        <is>
          <t>OPA</t>
        </is>
      </c>
      <c r="L32" s="76" t="inlineStr">
        <is>
          <t>EMAIL 10-04-2026</t>
        </is>
      </c>
      <c r="M32" s="76" t="inlineStr">
        <is>
          <t>SECRET.ADM.</t>
        </is>
      </c>
      <c r="N32" s="76" t="inlineStr">
        <is>
          <t>CERRADA</t>
        </is>
      </c>
      <c r="O32" s="76" t="inlineStr">
        <is>
          <t>OK</t>
        </is>
      </c>
      <c r="P32" s="76" t="n"/>
      <c r="Q32" s="76" t="n"/>
    </row>
    <row r="33">
      <c r="A33" s="73" t="n"/>
      <c r="B33" s="73" t="inlineStr">
        <is>
          <t>INAGURACION AÑO ACADEMICO UFSAM</t>
        </is>
      </c>
      <c r="C33" s="73" t="inlineStr">
        <is>
          <t>UFSM</t>
        </is>
      </c>
      <c r="D33" s="73" t="inlineStr">
        <is>
          <t>INV-049</t>
        </is>
      </c>
      <c r="E33" s="73" t="inlineStr">
        <is>
          <t>OPA</t>
        </is>
      </c>
      <c r="F33" s="73" t="inlineStr">
        <is>
          <t>EMAIL 07-04-2026</t>
        </is>
      </c>
      <c r="G33" s="101" t="n">
        <v>46128</v>
      </c>
      <c r="H33" s="73" t="inlineStr">
        <is>
          <t>REPRESENTA</t>
        </is>
      </c>
      <c r="I33" s="73" t="inlineStr">
        <is>
          <t xml:space="preserve">REPRESENTA </t>
        </is>
      </c>
      <c r="J33" s="73" t="inlineStr">
        <is>
          <t>*DIREDUCARM</t>
        </is>
      </c>
      <c r="K33" s="73" t="inlineStr">
        <is>
          <t>OPA</t>
        </is>
      </c>
      <c r="L33" s="73" t="inlineStr">
        <is>
          <t>EMAIL 08-04-2026</t>
        </is>
      </c>
      <c r="M33" s="73" t="inlineStr">
        <is>
          <t>OPA</t>
        </is>
      </c>
      <c r="N33" s="73" t="inlineStr">
        <is>
          <t>CERRADA</t>
        </is>
      </c>
      <c r="O33" s="73" t="n"/>
      <c r="P33" s="73" t="n"/>
      <c r="Q33" s="73" t="n"/>
    </row>
    <row r="34" ht="22.5" customHeight="1">
      <c r="A34" s="93" t="n"/>
      <c r="B34" s="73" t="inlineStr">
        <is>
          <t xml:space="preserve">ANIVERSARIO </t>
        </is>
      </c>
      <c r="C34" s="73" t="inlineStr">
        <is>
          <t>BOTE SALVAVIDAS</t>
        </is>
      </c>
      <c r="D34" s="73" t="inlineStr">
        <is>
          <t>INV-002</t>
        </is>
      </c>
      <c r="E34" s="73" t="inlineStr">
        <is>
          <t>OPA</t>
        </is>
      </c>
      <c r="F34" s="73" t="inlineStr">
        <is>
          <t>EMAIL 09-03-2026</t>
        </is>
      </c>
      <c r="G34" s="101" t="n">
        <v>46129</v>
      </c>
      <c r="H34" s="73" t="inlineStr">
        <is>
          <t>ALMUERZO A BORDO ESMERALDA COYAHUASI</t>
        </is>
      </c>
      <c r="I34" s="73" t="inlineStr">
        <is>
          <t>REPRESENTA DIRECTEMAR</t>
        </is>
      </c>
      <c r="J34" s="73" t="inlineStr">
        <is>
          <t>*DINSOMAR</t>
        </is>
      </c>
      <c r="K34" s="73" t="inlineStr">
        <is>
          <t>OPA</t>
        </is>
      </c>
      <c r="L34" s="73" t="n"/>
      <c r="M34" s="73" t="inlineStr">
        <is>
          <t>OPA</t>
        </is>
      </c>
      <c r="N34" s="73" t="inlineStr">
        <is>
          <t>CERRADA</t>
        </is>
      </c>
      <c r="O34" s="73" t="inlineStr">
        <is>
          <t>OK</t>
        </is>
      </c>
      <c r="P34" s="73" t="n"/>
      <c r="Q34" s="73" t="n"/>
    </row>
    <row r="35" ht="123.75" customHeight="1">
      <c r="A35" s="73" t="n"/>
      <c r="B35" s="73" t="inlineStr">
        <is>
          <t>RECPECION FORMAL A BORDO DEL PORTRAAVIONES USS NIMITZ</t>
        </is>
      </c>
      <c r="C35" s="73" t="inlineStr">
        <is>
          <t>EMBAJADOR USA</t>
        </is>
      </c>
      <c r="D35" s="73" t="inlineStr">
        <is>
          <t>INV-034
SECRT.ADM.,</t>
        </is>
      </c>
      <c r="E35" s="73" t="inlineStr">
        <is>
          <t>OPA</t>
        </is>
      </c>
      <c r="F35" s="73" t="inlineStr">
        <is>
          <t>EMAIL 01-04-2026</t>
        </is>
      </c>
      <c r="G35" s="101" t="n">
        <v>46130</v>
      </c>
      <c r="H35" s="73" t="n"/>
      <c r="I35" s="73" t="n"/>
      <c r="J35" s="73" t="inlineStr">
        <is>
          <t>JEFMAYOR
DIRECPERS 
COMOPER
SUBMAYIR
ESCUADRA
DIRINTA
DIRECABAS
DIREBIEN
DIMPLEMGA
DOPEMGA
PRIZONA</t>
        </is>
      </c>
      <c r="K35" s="73" t="inlineStr">
        <is>
          <t>OPA</t>
        </is>
      </c>
      <c r="L35" s="73" t="inlineStr">
        <is>
          <t>EMAIL 13-04-2026</t>
        </is>
      </c>
      <c r="M35" s="73" t="inlineStr">
        <is>
          <t>SECRET-ADM</t>
        </is>
      </c>
      <c r="N35" s="73" t="inlineStr">
        <is>
          <t>CERRADA</t>
        </is>
      </c>
      <c r="O35" s="73" t="inlineStr">
        <is>
          <t>OK</t>
        </is>
      </c>
      <c r="P35" s="73" t="n"/>
      <c r="Q35" s="73" t="n"/>
    </row>
    <row r="36" ht="22.5" customHeight="1">
      <c r="A36" s="73" t="n"/>
      <c r="B36" s="73" t="inlineStr">
        <is>
          <t>INAGURACION AÑO ACADEMICO UT METROPOLITANA</t>
        </is>
      </c>
      <c r="C36" s="73" t="inlineStr">
        <is>
          <t>RECTOR</t>
        </is>
      </c>
      <c r="D36" s="73" t="inlineStr">
        <is>
          <t>INV-057</t>
        </is>
      </c>
      <c r="E36" s="73" t="inlineStr">
        <is>
          <t>OPA</t>
        </is>
      </c>
      <c r="F36" s="73" t="inlineStr">
        <is>
          <t>EMAIL 20-04-2026</t>
        </is>
      </c>
      <c r="G36" s="101" t="n">
        <v>46133</v>
      </c>
      <c r="H36" s="73" t="inlineStr">
        <is>
          <t>AGENDA BLOQUEADA</t>
        </is>
      </c>
      <c r="I36" s="73" t="n"/>
      <c r="J36" s="73" t="inlineStr">
        <is>
          <t>NO ASISTE</t>
        </is>
      </c>
      <c r="K36" s="73" t="inlineStr">
        <is>
          <t>OPA</t>
        </is>
      </c>
      <c r="L36" s="73" t="inlineStr">
        <is>
          <t>EMAIL 20-04-2026</t>
        </is>
      </c>
      <c r="M36" s="73" t="inlineStr">
        <is>
          <t>COLLAO</t>
        </is>
      </c>
      <c r="N36" s="73" t="inlineStr">
        <is>
          <t>CERRADA</t>
        </is>
      </c>
      <c r="O36" s="73" t="n"/>
      <c r="P36" s="73" t="n"/>
      <c r="Q36" s="73" t="n"/>
    </row>
    <row r="37" ht="22.5" customHeight="1">
      <c r="A37" s="73" t="n"/>
      <c r="B37" s="73" t="inlineStr">
        <is>
          <t>CUENTA PUBLICA PROVIDENCIA</t>
        </is>
      </c>
      <c r="C37" s="73" t="inlineStr">
        <is>
          <t>MUNICIPALIDAD DE PROVIDENCIA</t>
        </is>
      </c>
      <c r="D37" s="73" t="inlineStr">
        <is>
          <t>INV-050</t>
        </is>
      </c>
      <c r="E37" s="73" t="inlineStr">
        <is>
          <t>OPA</t>
        </is>
      </c>
      <c r="F37" s="73" t="inlineStr">
        <is>
          <t>EMAIL 13-04-2026</t>
        </is>
      </c>
      <c r="G37" s="101" t="n">
        <v>46134</v>
      </c>
      <c r="H37" s="73" t="inlineStr">
        <is>
          <t>AGENDA BLOQUEADA</t>
        </is>
      </c>
      <c r="I37" s="73" t="inlineStr">
        <is>
          <t>EXCUSAR</t>
        </is>
      </c>
      <c r="J37" s="73" t="inlineStr">
        <is>
          <t xml:space="preserve">SIN REPRESENTACION </t>
        </is>
      </c>
      <c r="K37" s="73" t="inlineStr">
        <is>
          <t>OPA</t>
        </is>
      </c>
      <c r="L37" s="73" t="inlineStr">
        <is>
          <t>EMAIL 15-04-2026</t>
        </is>
      </c>
      <c r="M37" s="73" t="inlineStr">
        <is>
          <t>OPA</t>
        </is>
      </c>
      <c r="N37" s="73" t="inlineStr">
        <is>
          <t>CERRADA</t>
        </is>
      </c>
      <c r="O37" s="73" t="inlineStr">
        <is>
          <t>N/C</t>
        </is>
      </c>
      <c r="P37" s="73" t="n"/>
      <c r="Q37" s="73" t="n"/>
    </row>
    <row r="38">
      <c r="A38" s="73" t="n"/>
      <c r="B38" s="73" t="inlineStr">
        <is>
          <t>CUARTA SESION MESA DE CIBERSEGURIDAD</t>
        </is>
      </c>
      <c r="C38" s="73" t="inlineStr">
        <is>
          <t>CONTRALORIA GENERAL</t>
        </is>
      </c>
      <c r="D38" s="73" t="inlineStr">
        <is>
          <t>INV-052</t>
        </is>
      </c>
      <c r="E38" s="73" t="inlineStr">
        <is>
          <t>OPA</t>
        </is>
      </c>
      <c r="F38" s="73" t="inlineStr">
        <is>
          <t>EMAIL 13-04-2026</t>
        </is>
      </c>
      <c r="G38" s="101" t="n">
        <v>46134</v>
      </c>
      <c r="H38" s="73" t="inlineStr">
        <is>
          <t>AGENDA BLOQUEADA</t>
        </is>
      </c>
      <c r="I38" s="73" t="inlineStr">
        <is>
          <t xml:space="preserve">QUE REPRESENTE DIRINTA </t>
        </is>
      </c>
      <c r="J38" s="73" t="inlineStr">
        <is>
          <t xml:space="preserve">*DIRINTA </t>
        </is>
      </c>
      <c r="K38" s="73" t="inlineStr">
        <is>
          <t>OPA</t>
        </is>
      </c>
      <c r="L38" s="73" t="inlineStr">
        <is>
          <t>EMAIL 20-04-2026</t>
        </is>
      </c>
      <c r="M38" s="73" t="inlineStr">
        <is>
          <t>OPA</t>
        </is>
      </c>
      <c r="N38" s="73" t="inlineStr">
        <is>
          <t>CERRADA</t>
        </is>
      </c>
      <c r="O38" s="73" t="inlineStr">
        <is>
          <t>OK</t>
        </is>
      </c>
      <c r="P38" s="73" t="n"/>
      <c r="Q38" s="73" t="n"/>
    </row>
    <row r="39" ht="45" customHeight="1">
      <c r="A39" s="73" t="n"/>
      <c r="B39" s="73" t="inlineStr">
        <is>
          <t>CERMONIA POR ANIVERSARIO ASOFAR</t>
        </is>
      </c>
      <c r="C39" s="73" t="inlineStr">
        <is>
          <t>PRESIDENTE ASOFAR</t>
        </is>
      </c>
      <c r="D39" s="73" t="inlineStr">
        <is>
          <t>INV-030
SECRT.ADM.</t>
        </is>
      </c>
      <c r="E39" s="73" t="inlineStr">
        <is>
          <t>OPA</t>
        </is>
      </c>
      <c r="F39" s="73" t="inlineStr">
        <is>
          <t>EMAIL 30-03-2026</t>
        </is>
      </c>
      <c r="G39" s="101" t="n">
        <v>46135</v>
      </c>
      <c r="H39" s="73" t="inlineStr">
        <is>
          <t xml:space="preserve">SALUDOS PROTOCOLARES - SALUDOS PROTOCOLARES REINO UINIDO </t>
        </is>
      </c>
      <c r="I39" s="73" t="inlineStr">
        <is>
          <t xml:space="preserve">NO PODRE ASISTOR QUE REPRESENTE JEFMAYOR - ALTERNATIVO SUBMAYOR U OTRO ALMIRANTE </t>
        </is>
      </c>
      <c r="J39" s="73" t="inlineStr">
        <is>
          <t>JEFEMAYOR</t>
        </is>
      </c>
      <c r="K39" s="73" t="inlineStr">
        <is>
          <t>OPA</t>
        </is>
      </c>
      <c r="L39" s="73" t="inlineStr">
        <is>
          <t>EMAIL 15-04-2026</t>
        </is>
      </c>
      <c r="M39" s="73" t="inlineStr">
        <is>
          <t>COLLAO
SECRET. ADM.</t>
        </is>
      </c>
      <c r="N39" s="73" t="inlineStr">
        <is>
          <t>CERRADA</t>
        </is>
      </c>
      <c r="O39" s="73" t="inlineStr">
        <is>
          <t>OK</t>
        </is>
      </c>
      <c r="P39" s="73" t="n"/>
      <c r="Q39" s="73" t="inlineStr">
        <is>
          <t>SE INFORMO ADEMAS QUE ACOMPAÑAN CON 20 OFICIALES DE ACUERDO A INSTRUCCIONES CF SANDINO</t>
        </is>
      </c>
    </row>
    <row r="40">
      <c r="A40" s="73" t="n"/>
      <c r="B40" s="73" t="inlineStr">
        <is>
          <t>CONCIERTO DE OTOÑO 2026</t>
        </is>
      </c>
      <c r="C40" s="73" t="inlineStr">
        <is>
          <t>FUNDACION CLARO VIAL</t>
        </is>
      </c>
      <c r="D40" s="73" t="inlineStr">
        <is>
          <t>INV-043</t>
        </is>
      </c>
      <c r="E40" s="73" t="inlineStr">
        <is>
          <t>OPA</t>
        </is>
      </c>
      <c r="F40" s="73" t="inlineStr">
        <is>
          <t>FISICA</t>
        </is>
      </c>
      <c r="G40" s="101" t="n">
        <v>46135</v>
      </c>
      <c r="H40" s="73" t="inlineStr">
        <is>
          <t>SIN DISPONIBILIDAD</t>
        </is>
      </c>
      <c r="I40" s="73" t="inlineStr">
        <is>
          <t>NO PUEDE IR</t>
        </is>
      </c>
      <c r="J40" s="73" t="inlineStr">
        <is>
          <t>NO ASISTE</t>
        </is>
      </c>
      <c r="K40" s="73" t="inlineStr">
        <is>
          <t>OPA</t>
        </is>
      </c>
      <c r="L40" s="73" t="inlineStr">
        <is>
          <t>EMAIL 15-04-2026</t>
        </is>
      </c>
      <c r="M40" s="73" t="inlineStr">
        <is>
          <t>OPA</t>
        </is>
      </c>
      <c r="N40" s="73" t="inlineStr">
        <is>
          <t>CERRADA</t>
        </is>
      </c>
      <c r="O40" s="73" t="inlineStr">
        <is>
          <t>N/C</t>
        </is>
      </c>
      <c r="P40" s="73" t="n"/>
      <c r="Q40" s="73" t="n"/>
    </row>
    <row r="41" ht="22.5" customHeight="1">
      <c r="A41" s="105" t="n"/>
      <c r="B41" s="105" t="inlineStr">
        <is>
          <t xml:space="preserve">MISA POR EL 24 ANIVERSARIO DE BLANCA ESTELA </t>
        </is>
      </c>
      <c r="C41" s="105" t="inlineStr">
        <is>
          <t>BLANCA ESTELA</t>
        </is>
      </c>
      <c r="D41" s="105" t="inlineStr">
        <is>
          <t>INV-051</t>
        </is>
      </c>
      <c r="E41" s="105" t="inlineStr">
        <is>
          <t>OPA</t>
        </is>
      </c>
      <c r="F41" s="105" t="inlineStr">
        <is>
          <t>EMAIL 07-04-2026</t>
        </is>
      </c>
      <c r="G41" s="106" t="n">
        <v>46135</v>
      </c>
      <c r="H41" s="105" t="inlineStr">
        <is>
          <t>TRABAJO EN SANTIAGO</t>
        </is>
      </c>
      <c r="I41" s="105" t="inlineStr">
        <is>
          <t>RPRESENTA DGPA O JEFMAYOR</t>
        </is>
      </c>
      <c r="J41" s="105" t="inlineStr">
        <is>
          <t xml:space="preserve">*DIRECTEMAR             </t>
        </is>
      </c>
      <c r="K41" s="105" t="inlineStr">
        <is>
          <t>OPA</t>
        </is>
      </c>
      <c r="L41" s="105" t="inlineStr">
        <is>
          <t>EMAIL 20-04-2026</t>
        </is>
      </c>
      <c r="M41" s="105" t="inlineStr">
        <is>
          <t>OPA</t>
        </is>
      </c>
      <c r="N41" s="105" t="inlineStr">
        <is>
          <t>CERRADA</t>
        </is>
      </c>
      <c r="O41" s="105" t="n"/>
      <c r="P41" s="105" t="n"/>
      <c r="Q41" s="105" t="n"/>
    </row>
    <row r="42" ht="22.5" customHeight="1">
      <c r="A42" s="73" t="n"/>
      <c r="B42" s="73" t="inlineStr">
        <is>
          <t>CERAMONIA OFICIAL LANZAMIENTO CAMARA ANTARTICA</t>
        </is>
      </c>
      <c r="C42" s="73" t="inlineStr">
        <is>
          <t>FEDERICO GUESALAGA</t>
        </is>
      </c>
      <c r="D42" s="73" t="inlineStr">
        <is>
          <t>INV-054</t>
        </is>
      </c>
      <c r="E42" s="73" t="inlineStr">
        <is>
          <t>OPA</t>
        </is>
      </c>
      <c r="F42" s="73" t="inlineStr">
        <is>
          <t>EMAIL 17-04-2026</t>
        </is>
      </c>
      <c r="G42" s="101" t="n">
        <v>46135</v>
      </c>
      <c r="H42" s="73" t="inlineStr">
        <is>
          <t>TRABAJO SANTIAGO - AGENDA BLOQUEADA</t>
        </is>
      </c>
      <c r="I42" s="73" t="inlineStr">
        <is>
          <t>SECRETGEN ASISTE</t>
        </is>
      </c>
      <c r="J42" s="73" t="inlineStr">
        <is>
          <t>*DIRECTEMAR
SECRETGEN</t>
        </is>
      </c>
      <c r="K42" s="73" t="inlineStr">
        <is>
          <t>OPA</t>
        </is>
      </c>
      <c r="L42" s="73" t="n"/>
      <c r="M42" s="73" t="inlineStr">
        <is>
          <t>OPA</t>
        </is>
      </c>
      <c r="N42" s="73" t="inlineStr">
        <is>
          <t>CERRADA</t>
        </is>
      </c>
      <c r="O42" s="73" t="inlineStr">
        <is>
          <t>OK</t>
        </is>
      </c>
      <c r="P42" s="73" t="n"/>
      <c r="Q42" s="73" t="n"/>
    </row>
    <row r="43" ht="22.5" customHeight="1">
      <c r="A43" s="73" t="n"/>
      <c r="B43" s="73" t="inlineStr">
        <is>
          <t xml:space="preserve">EXPÓSICION DE CUADROS - CARABINEROS DE CHILE </t>
        </is>
      </c>
      <c r="C43" s="73" t="inlineStr">
        <is>
          <t>DELEGACION PRESIDECIAL</t>
        </is>
      </c>
      <c r="D43" s="73" t="inlineStr">
        <is>
          <t>INV-059</t>
        </is>
      </c>
      <c r="E43" s="73" t="inlineStr">
        <is>
          <t>OPA</t>
        </is>
      </c>
      <c r="F43" s="73" t="inlineStr">
        <is>
          <t>EMAIL 22-04-2026</t>
        </is>
      </c>
      <c r="G43" s="101" t="n">
        <v>46135</v>
      </c>
      <c r="H43" s="73" t="inlineStr">
        <is>
          <t>EXCUSAR</t>
        </is>
      </c>
      <c r="I43" s="73" t="n"/>
      <c r="J43" s="73" t="inlineStr">
        <is>
          <t>NO ASISTE</t>
        </is>
      </c>
      <c r="K43" s="73" t="inlineStr">
        <is>
          <t>OPA</t>
        </is>
      </c>
      <c r="L43" s="74" t="inlineStr">
        <is>
          <t>EMAIL 23-04-2026</t>
        </is>
      </c>
      <c r="M43" s="73" t="inlineStr">
        <is>
          <t>COLLOA</t>
        </is>
      </c>
      <c r="N43" s="73" t="inlineStr">
        <is>
          <t>CERRADA</t>
        </is>
      </c>
      <c r="O43" s="73" t="n"/>
      <c r="P43" s="73" t="inlineStr">
        <is>
          <t>SECRETALM DISPONE NO ASISTENCIA</t>
        </is>
      </c>
      <c r="Q43" s="73" t="n"/>
    </row>
    <row r="44">
      <c r="A44" s="93" t="n"/>
      <c r="B44" s="73" t="inlineStr">
        <is>
          <t>ACTIVIDAD DE CAMARADERIA</t>
        </is>
      </c>
      <c r="C44" s="73" t="inlineStr">
        <is>
          <t>CENTARM</t>
        </is>
      </c>
      <c r="D44" s="73" t="inlineStr">
        <is>
          <t>INV-018</t>
        </is>
      </c>
      <c r="E44" s="73" t="inlineStr">
        <is>
          <t>OPA</t>
        </is>
      </c>
      <c r="F44" s="73" t="inlineStr">
        <is>
          <t>MANO</t>
        </is>
      </c>
      <c r="G44" s="101" t="n">
        <v>46136</v>
      </c>
      <c r="H44" s="73" t="inlineStr">
        <is>
          <t>AGENDADO</t>
        </is>
      </c>
      <c r="I44" s="73" t="inlineStr">
        <is>
          <t>ASISTE</t>
        </is>
      </c>
      <c r="J44" s="73" t="inlineStr">
        <is>
          <t>ASISTE</t>
        </is>
      </c>
      <c r="K44" s="73" t="inlineStr">
        <is>
          <t>OPA</t>
        </is>
      </c>
      <c r="L44" s="73" t="inlineStr">
        <is>
          <t>EMAIL 20-03-2026</t>
        </is>
      </c>
      <c r="M44" s="73" t="inlineStr">
        <is>
          <t>OPA</t>
        </is>
      </c>
      <c r="N44" s="73" t="inlineStr">
        <is>
          <t>CERRADA</t>
        </is>
      </c>
      <c r="O44" s="73" t="inlineStr">
        <is>
          <t>OK</t>
        </is>
      </c>
      <c r="P44" s="73" t="n"/>
      <c r="Q44" s="73" t="n"/>
    </row>
    <row r="45">
      <c r="A45" s="73" t="n"/>
      <c r="B45" s="73" t="inlineStr">
        <is>
          <t xml:space="preserve">CEREMONIA DE ANIVERSARIO CEDESTRA </t>
        </is>
      </c>
      <c r="C45" s="73" t="inlineStr">
        <is>
          <t>VA FERNANDEZ</t>
        </is>
      </c>
      <c r="D45" s="73" t="inlineStr">
        <is>
          <t>INV-035</t>
        </is>
      </c>
      <c r="E45" s="73" t="inlineStr">
        <is>
          <t>OPA</t>
        </is>
      </c>
      <c r="F45" s="73" t="inlineStr">
        <is>
          <t>EMAIL 02-04-2026</t>
        </is>
      </c>
      <c r="G45" s="101" t="n">
        <v>46136</v>
      </c>
      <c r="H45" s="73" t="inlineStr">
        <is>
          <t>AGENDADA</t>
        </is>
      </c>
      <c r="I45" s="73" t="inlineStr">
        <is>
          <t>VOY</t>
        </is>
      </c>
      <c r="J45" s="73" t="inlineStr">
        <is>
          <t>ASISTE</t>
        </is>
      </c>
      <c r="K45" s="73" t="inlineStr">
        <is>
          <t>OPA</t>
        </is>
      </c>
      <c r="L45" s="73" t="inlineStr">
        <is>
          <t>EMAIL 08-04-2026</t>
        </is>
      </c>
      <c r="M45" s="73" t="inlineStr">
        <is>
          <t>OPA</t>
        </is>
      </c>
      <c r="N45" s="73" t="inlineStr">
        <is>
          <t>CERRADA</t>
        </is>
      </c>
      <c r="O45" s="73" t="inlineStr">
        <is>
          <t>OK</t>
        </is>
      </c>
      <c r="P45" s="73" t="n"/>
      <c r="Q45" s="73" t="n"/>
    </row>
    <row r="46" ht="22.5" customHeight="1">
      <c r="A46" s="73" t="n"/>
      <c r="B46" s="73" t="inlineStr">
        <is>
          <t>INAGURACION AÑO ACADEMICO UNIVERSIDAD DE CHILE</t>
        </is>
      </c>
      <c r="C46" s="73" t="inlineStr">
        <is>
          <t>UNIVERSIDAD DE CHILE</t>
        </is>
      </c>
      <c r="D46" s="73" t="inlineStr">
        <is>
          <t>INV-041</t>
        </is>
      </c>
      <c r="E46" s="73" t="inlineStr">
        <is>
          <t>OPA</t>
        </is>
      </c>
      <c r="F46" s="73" t="inlineStr">
        <is>
          <t xml:space="preserve">EMAIL </t>
        </is>
      </c>
      <c r="G46" s="101" t="n">
        <v>46136</v>
      </c>
      <c r="H46" s="73" t="inlineStr">
        <is>
          <t>SIN DISPONIBILIDAD</t>
        </is>
      </c>
      <c r="I46" s="73" t="inlineStr">
        <is>
          <t>REPRESENTAR</t>
        </is>
      </c>
      <c r="J46" s="73" t="inlineStr">
        <is>
          <t>*DIPLEMGA</t>
        </is>
      </c>
      <c r="K46" s="73" t="inlineStr">
        <is>
          <t>OPA</t>
        </is>
      </c>
      <c r="L46" s="73" t="inlineStr">
        <is>
          <t>EMAIL 15-04-2026</t>
        </is>
      </c>
      <c r="M46" s="73" t="inlineStr">
        <is>
          <t>OPA</t>
        </is>
      </c>
      <c r="N46" s="73" t="inlineStr">
        <is>
          <t>CERRADA</t>
        </is>
      </c>
      <c r="O46" s="73" t="inlineStr">
        <is>
          <t>OK</t>
        </is>
      </c>
      <c r="P46" s="73" t="n"/>
      <c r="Q46" s="73" t="n"/>
    </row>
    <row r="47" ht="22.5" customHeight="1">
      <c r="A47" s="93" t="n"/>
      <c r="B47" s="73" t="inlineStr">
        <is>
          <t>INAGURACION XCIC CONFERENCIA DEL DISTRITO 4340 FAMILIA ROTARY</t>
        </is>
      </c>
      <c r="C47" s="73" t="inlineStr">
        <is>
          <t>ROTARY SANTIAGO</t>
        </is>
      </c>
      <c r="D47" s="73" t="inlineStr">
        <is>
          <t>INV-011</t>
        </is>
      </c>
      <c r="E47" s="73" t="inlineStr">
        <is>
          <t>OPA</t>
        </is>
      </c>
      <c r="F47" s="73" t="inlineStr">
        <is>
          <t>EMAIL</t>
        </is>
      </c>
      <c r="G47" s="101" t="n">
        <v>46137</v>
      </c>
      <c r="H47" s="73" t="inlineStr">
        <is>
          <t>AGENDA OCUPADA</t>
        </is>
      </c>
      <c r="I47" s="73" t="inlineStr">
        <is>
          <t>REPRESENTA UN CN</t>
        </is>
      </c>
      <c r="J47" s="73" t="inlineStr">
        <is>
          <t>*CN RODRIGUEZ</t>
        </is>
      </c>
      <c r="K47" s="73" t="inlineStr">
        <is>
          <t>OPA</t>
        </is>
      </c>
      <c r="L47" s="74" t="n">
        <v>46091</v>
      </c>
      <c r="M47" s="73" t="inlineStr">
        <is>
          <t>OPA</t>
        </is>
      </c>
      <c r="N47" s="73" t="inlineStr">
        <is>
          <t>CERRADA</t>
        </is>
      </c>
      <c r="O47" s="73" t="inlineStr">
        <is>
          <t>INFORMAR</t>
        </is>
      </c>
      <c r="P47" s="73" t="n"/>
      <c r="Q47" s="73" t="n"/>
    </row>
    <row r="48" ht="22.5" customHeight="1">
      <c r="A48" s="73" t="n"/>
      <c r="B48" s="73" t="inlineStr">
        <is>
          <t xml:space="preserve">INVITACION CONMEMORACION DIA NUEVA ZELANDA </t>
        </is>
      </c>
      <c r="C48" s="73" t="inlineStr">
        <is>
          <t>EMBAJADORA NUEVA ZELANDA</t>
        </is>
      </c>
      <c r="D48" s="73" t="inlineStr">
        <is>
          <t>INV-044</t>
        </is>
      </c>
      <c r="E48" s="73" t="inlineStr">
        <is>
          <t>OPA</t>
        </is>
      </c>
      <c r="F48" s="73" t="inlineStr">
        <is>
          <t>EMAIL 09-04-2026</t>
        </is>
      </c>
      <c r="G48" s="101" t="n">
        <v>46137</v>
      </c>
      <c r="H48" s="73" t="inlineStr">
        <is>
          <t>SIN AGENDA</t>
        </is>
      </c>
      <c r="I48" s="73" t="inlineStr">
        <is>
          <t>REPRESENTA</t>
        </is>
      </c>
      <c r="J48" s="73" t="inlineStr">
        <is>
          <t>*DOPENGA</t>
        </is>
      </c>
      <c r="K48" s="73" t="inlineStr">
        <is>
          <t>OPA</t>
        </is>
      </c>
      <c r="L48" s="73" t="inlineStr">
        <is>
          <t>EMAIL 17-04-2026</t>
        </is>
      </c>
      <c r="M48" s="73" t="inlineStr">
        <is>
          <t>OPA</t>
        </is>
      </c>
      <c r="N48" s="73" t="inlineStr">
        <is>
          <t>CERRADA</t>
        </is>
      </c>
      <c r="O48" s="73" t="n"/>
      <c r="P48" s="73" t="n"/>
      <c r="Q48" s="73" t="n"/>
    </row>
    <row r="49" ht="33.75" customHeight="1">
      <c r="A49" s="93" t="n"/>
      <c r="B49" s="73" t="inlineStr">
        <is>
          <t>INAGURACION OFICIAL DEL 77 CAMPEONATO NACIONAL DE RODEO</t>
        </is>
      </c>
      <c r="C49" s="73" t="inlineStr">
        <is>
          <t>FEDERACION DE RODEO</t>
        </is>
      </c>
      <c r="D49" s="73" t="inlineStr">
        <is>
          <t>INV-006</t>
        </is>
      </c>
      <c r="E49" s="73" t="inlineStr">
        <is>
          <t>OPA</t>
        </is>
      </c>
      <c r="F49" s="73" t="inlineStr">
        <is>
          <t>EMAIL16-03-2026</t>
        </is>
      </c>
      <c r="G49" s="101" t="n">
        <v>46138</v>
      </c>
      <c r="H49" s="73" t="inlineStr">
        <is>
          <t>REVISTA EN TERZONA</t>
        </is>
      </c>
      <c r="I49" s="73" t="inlineStr">
        <is>
          <t>EXCUSARME MANDAR CARTA DE AGRADECIMIENTO Y EXCUSARME QUE EN OTRA OPORTUNIDAD ……..</t>
        </is>
      </c>
      <c r="J49" s="73" t="inlineStr">
        <is>
          <t xml:space="preserve">SIN REPRESENTACION </t>
        </is>
      </c>
      <c r="K49" s="73" t="inlineStr">
        <is>
          <t>OPA</t>
        </is>
      </c>
      <c r="L49" s="73" t="inlineStr">
        <is>
          <t>EMAIL 24-03-2026</t>
        </is>
      </c>
      <c r="M49" s="73" t="inlineStr">
        <is>
          <t>OPA</t>
        </is>
      </c>
      <c r="N49" s="73" t="inlineStr">
        <is>
          <t>CERRADA</t>
        </is>
      </c>
      <c r="O49" s="73" t="inlineStr">
        <is>
          <t>N/C</t>
        </is>
      </c>
      <c r="P49" s="73" t="n"/>
      <c r="Q49" s="73" t="n"/>
    </row>
    <row r="50" ht="22.5" customHeight="1">
      <c r="A50" s="73" t="n"/>
      <c r="B50" s="73" t="inlineStr">
        <is>
          <t xml:space="preserve">ANIVERSARIO 99 DE CARABINEROS DE CHILE </t>
        </is>
      </c>
      <c r="C50" s="73" t="inlineStr">
        <is>
          <t>DIRECTRO GENERAL</t>
        </is>
      </c>
      <c r="D50" s="73" t="inlineStr">
        <is>
          <t>INV-036
SECRET.ADM.</t>
        </is>
      </c>
      <c r="E50" s="73" t="inlineStr">
        <is>
          <t>OPA</t>
        </is>
      </c>
      <c r="F50" s="73" t="inlineStr">
        <is>
          <t>EMAIL 02-04-2026</t>
        </is>
      </c>
      <c r="G50" s="101" t="n">
        <v>46139</v>
      </c>
      <c r="H50" s="73" t="inlineStr">
        <is>
          <t>ASISTE</t>
        </is>
      </c>
      <c r="I50" s="73" t="inlineStr">
        <is>
          <t>AGENDADA</t>
        </is>
      </c>
      <c r="J50" s="73" t="inlineStr">
        <is>
          <t>CJA</t>
        </is>
      </c>
      <c r="K50" s="73" t="inlineStr">
        <is>
          <t>OPA</t>
        </is>
      </c>
      <c r="L50" s="73" t="inlineStr">
        <is>
          <t>EMAIL 13-04-2026</t>
        </is>
      </c>
      <c r="M50" s="73" t="inlineStr">
        <is>
          <t>SECRET.ADM.</t>
        </is>
      </c>
      <c r="N50" s="73" t="inlineStr">
        <is>
          <t>CERRADA</t>
        </is>
      </c>
      <c r="O50" s="73" t="n"/>
      <c r="P50" s="73" t="n"/>
      <c r="Q50" s="73" t="inlineStr">
        <is>
          <t>CF SANDINO - RESPONDIO REQUERIMIENTO</t>
        </is>
      </c>
    </row>
    <row r="51" ht="33.75" customHeight="1">
      <c r="A51" s="73" t="n"/>
      <c r="B51" s="73" t="inlineStr">
        <is>
          <t>INAGURACION AÑO ACADEMICO UNIVERSIDAD DE LOS ANDES</t>
        </is>
      </c>
      <c r="C51" s="73" t="inlineStr">
        <is>
          <t>RECTOR DE LA UNIVERSIDAD TECNICA FEDERICO SANTA MARIA</t>
        </is>
      </c>
      <c r="D51" s="73" t="inlineStr">
        <is>
          <t>INV-037</t>
        </is>
      </c>
      <c r="E51" s="73" t="inlineStr">
        <is>
          <t>OPA</t>
        </is>
      </c>
      <c r="F51" s="73" t="inlineStr">
        <is>
          <t>EMAIL 02-04-2026</t>
        </is>
      </c>
      <c r="G51" s="101" t="n">
        <v>46140</v>
      </c>
      <c r="H51" s="73" t="n"/>
      <c r="I51" s="73" t="n"/>
      <c r="J51" s="73" t="n"/>
      <c r="K51" s="73" t="n"/>
      <c r="L51" s="73" t="n"/>
      <c r="M51" s="73" t="inlineStr">
        <is>
          <t>COLLAO</t>
        </is>
      </c>
      <c r="N51" s="73" t="inlineStr">
        <is>
          <t>CERRADA</t>
        </is>
      </c>
      <c r="O51" s="73" t="n"/>
      <c r="P51" s="73" t="inlineStr">
        <is>
          <t>VERIFICANDO INVITACION POR QUE ES GENERICA</t>
        </is>
      </c>
      <c r="Q51" s="73" t="inlineStr">
        <is>
          <t>INVITACION DIRIGIDA A DIREDUCARM</t>
        </is>
      </c>
    </row>
    <row r="52" ht="22.5" customHeight="1">
      <c r="A52" s="73" t="n"/>
      <c r="B52" s="73" t="inlineStr">
        <is>
          <t>CUENTA PUBLICA FISCALIA 2026</t>
        </is>
      </c>
      <c r="C52" s="73" t="inlineStr">
        <is>
          <t>FISCAL NACIONAL DEL MINISTERIO PUBLICO</t>
        </is>
      </c>
      <c r="D52" s="73" t="inlineStr">
        <is>
          <t>INV-052</t>
        </is>
      </c>
      <c r="E52" s="73" t="inlineStr">
        <is>
          <t>OPA</t>
        </is>
      </c>
      <c r="F52" s="73" t="inlineStr">
        <is>
          <t>EMAIL 16-04-2026</t>
        </is>
      </c>
      <c r="G52" s="101" t="n">
        <v>46140</v>
      </c>
      <c r="H52" s="73" t="inlineStr">
        <is>
          <t>PERU</t>
        </is>
      </c>
      <c r="I52" s="73" t="inlineStr">
        <is>
          <t>REPRESENTA AUDITGEN</t>
        </is>
      </c>
      <c r="J52" s="73" t="inlineStr">
        <is>
          <t>AUDITGEN</t>
        </is>
      </c>
      <c r="K52" s="73" t="inlineStr">
        <is>
          <t>OPA</t>
        </is>
      </c>
      <c r="L52" s="73" t="inlineStr">
        <is>
          <t>EMAIL 17-04-2026</t>
        </is>
      </c>
      <c r="M52" s="73" t="inlineStr">
        <is>
          <t>OPA</t>
        </is>
      </c>
      <c r="N52" s="73" t="inlineStr">
        <is>
          <t>CERRADA</t>
        </is>
      </c>
      <c r="O52" s="73" t="n"/>
      <c r="P52" s="73" t="n"/>
      <c r="Q52" s="73" t="n"/>
    </row>
    <row r="53" ht="22.5" customHeight="1">
      <c r="A53" s="73" t="n"/>
      <c r="B53" s="73" t="inlineStr">
        <is>
          <t>CHILE SINFONICO SEMBRANDO CULTURA 2026</t>
        </is>
      </c>
      <c r="C53" s="73" t="inlineStr">
        <is>
          <t>GERENTE REGIONAL COOPEUCH</t>
        </is>
      </c>
      <c r="D53" s="73" t="inlineStr">
        <is>
          <t>INV-055</t>
        </is>
      </c>
      <c r="E53" s="73" t="inlineStr">
        <is>
          <t>OPA</t>
        </is>
      </c>
      <c r="F53" s="73" t="inlineStr">
        <is>
          <t>EMAIL17-04-2026</t>
        </is>
      </c>
      <c r="G53" s="101" t="n">
        <v>46140</v>
      </c>
      <c r="H53" s="73" t="inlineStr">
        <is>
          <t>EXTRANJERO</t>
        </is>
      </c>
      <c r="I53" s="73" t="inlineStr">
        <is>
          <t>EXCUSAR</t>
        </is>
      </c>
      <c r="J53" s="73" t="inlineStr">
        <is>
          <t>NO ASISTE</t>
        </is>
      </c>
      <c r="K53" s="73" t="inlineStr">
        <is>
          <t>OPA</t>
        </is>
      </c>
      <c r="L53" s="73" t="inlineStr">
        <is>
          <t>EMAIL 21-04-2026</t>
        </is>
      </c>
      <c r="M53" s="73" t="inlineStr">
        <is>
          <t>OPA</t>
        </is>
      </c>
      <c r="N53" s="73" t="inlineStr">
        <is>
          <t>CERRADA</t>
        </is>
      </c>
      <c r="O53" s="73" t="n"/>
      <c r="P53" s="73" t="n"/>
      <c r="Q53" s="73" t="n"/>
    </row>
    <row r="54" ht="22.5" customHeight="1">
      <c r="A54" s="73" t="n"/>
      <c r="B54" s="73" t="inlineStr">
        <is>
          <t xml:space="preserve">ACCION DE GRACIAS Y ORACION POR EL GOBIERNO </t>
        </is>
      </c>
      <c r="C54" s="73" t="inlineStr">
        <is>
          <t>CUENTA PUBLICA LA FLORIDA</t>
        </is>
      </c>
      <c r="D54" s="73" t="inlineStr">
        <is>
          <t>INV-062</t>
        </is>
      </c>
      <c r="E54" s="73" t="inlineStr">
        <is>
          <t>OPA</t>
        </is>
      </c>
      <c r="F54" s="73" t="inlineStr">
        <is>
          <t>EMAIL 23-04-2026</t>
        </is>
      </c>
      <c r="G54" s="101" t="n">
        <v>46140</v>
      </c>
      <c r="H54" s="73" t="inlineStr">
        <is>
          <t>EXTRANJERO</t>
        </is>
      </c>
      <c r="I54" s="73" t="inlineStr">
        <is>
          <t>ESTANAVMET</t>
        </is>
      </c>
      <c r="J54" s="73" t="inlineStr">
        <is>
          <t>*ESTANAVMET</t>
        </is>
      </c>
      <c r="K54" s="73" t="inlineStr">
        <is>
          <t>OPA</t>
        </is>
      </c>
      <c r="L54" s="73" t="inlineStr">
        <is>
          <t>EMAIL 24-04-2026</t>
        </is>
      </c>
      <c r="M54" s="73" t="inlineStr">
        <is>
          <t>OPA</t>
        </is>
      </c>
      <c r="N54" s="73" t="inlineStr">
        <is>
          <t>CERRADA</t>
        </is>
      </c>
      <c r="O54" s="73" t="n"/>
      <c r="P54" s="73" t="n"/>
      <c r="Q54" s="73" t="n"/>
    </row>
    <row r="55">
      <c r="A55" s="73" t="n"/>
      <c r="B55" s="73" t="inlineStr">
        <is>
          <t>RECCEPCION ITALIA</t>
        </is>
      </c>
      <c r="C55" s="73" t="inlineStr">
        <is>
          <t>RECEPCIÓN ITALIA</t>
        </is>
      </c>
      <c r="D55" s="73" t="inlineStr">
        <is>
          <t>INV-063</t>
        </is>
      </c>
      <c r="E55" s="73" t="inlineStr">
        <is>
          <t>OPA</t>
        </is>
      </c>
      <c r="F55" s="73" t="inlineStr">
        <is>
          <t>EMAIL 23-04-2026</t>
        </is>
      </c>
      <c r="G55" s="101" t="n">
        <v>46140</v>
      </c>
      <c r="H55" s="73" t="inlineStr">
        <is>
          <t>VUELO PERU</t>
        </is>
      </c>
      <c r="I55" s="73" t="inlineStr">
        <is>
          <t>EXCUSAR</t>
        </is>
      </c>
      <c r="J55" s="73" t="inlineStr">
        <is>
          <t>NO VOY</t>
        </is>
      </c>
      <c r="K55" s="73" t="inlineStr">
        <is>
          <t>OPA</t>
        </is>
      </c>
      <c r="L55" s="73" t="inlineStr">
        <is>
          <t>EMAIL 24-04-2026</t>
        </is>
      </c>
      <c r="M55" s="73" t="inlineStr">
        <is>
          <t>OPA</t>
        </is>
      </c>
      <c r="N55" s="73" t="inlineStr">
        <is>
          <t>CERRADA</t>
        </is>
      </c>
      <c r="O55" s="73" t="inlineStr">
        <is>
          <t>NC</t>
        </is>
      </c>
      <c r="P55" s="73" t="n"/>
      <c r="Q55" s="73" t="n"/>
    </row>
    <row r="56" ht="22.5" customHeight="1">
      <c r="A56" s="115" t="n"/>
      <c r="B56" s="115" t="inlineStr">
        <is>
          <t>PRIMERA ASAMBLE ANAUAL FUNDACION PIENSA</t>
        </is>
      </c>
      <c r="C56" s="115" t="inlineStr">
        <is>
          <t>FUNDACION PIENSA</t>
        </is>
      </c>
      <c r="D56" s="115" t="inlineStr">
        <is>
          <t>INV-064</t>
        </is>
      </c>
      <c r="E56" s="115" t="inlineStr">
        <is>
          <t>OPA</t>
        </is>
      </c>
      <c r="F56" s="115" t="inlineStr">
        <is>
          <t>EMAIL 24-04-2026</t>
        </is>
      </c>
      <c r="G56" s="116" t="n">
        <v>46140</v>
      </c>
      <c r="H56" s="115" t="n"/>
      <c r="I56" s="115" t="inlineStr">
        <is>
          <t>RPRESENTAR</t>
        </is>
      </c>
      <c r="J56" s="115" t="inlineStr">
        <is>
          <t>*DIRECFIN</t>
        </is>
      </c>
      <c r="K56" s="115" t="inlineStr">
        <is>
          <t>OPA</t>
        </is>
      </c>
      <c r="L56" s="115" t="inlineStr">
        <is>
          <t>EMAIL 28-04-2026</t>
        </is>
      </c>
      <c r="M56" s="115" t="inlineStr">
        <is>
          <t>SECRETALM</t>
        </is>
      </c>
      <c r="N56" s="115" t="inlineStr">
        <is>
          <t>CERRADA</t>
        </is>
      </c>
      <c r="O56" s="115" t="n"/>
      <c r="P56" s="115" t="n"/>
      <c r="Q56" s="115" t="n"/>
    </row>
    <row r="57" ht="33.75" customHeight="1">
      <c r="A57" s="93" t="n"/>
      <c r="B57" s="73" t="inlineStr">
        <is>
          <t>CEREMONIA DE ANIVERSARIO 50 AÑOS CENTROS DE INFORMATICA Y COMPUTACION DE LA ARMADA</t>
        </is>
      </c>
      <c r="C57" s="73" t="inlineStr">
        <is>
          <t>VA DELGADO</t>
        </is>
      </c>
      <c r="D57" s="73" t="inlineStr">
        <is>
          <t>INV-019</t>
        </is>
      </c>
      <c r="E57" s="73" t="inlineStr">
        <is>
          <t>OPA</t>
        </is>
      </c>
      <c r="F57" s="73" t="inlineStr">
        <is>
          <t>EMAIL 22-01-2026</t>
        </is>
      </c>
      <c r="G57" s="101" t="n">
        <v>46141</v>
      </c>
      <c r="H57" s="73" t="inlineStr">
        <is>
          <t xml:space="preserve">DISPONIBLE </t>
        </is>
      </c>
      <c r="I57" s="73" t="inlineStr">
        <is>
          <t>PREAGENDAR</t>
        </is>
      </c>
      <c r="J57" s="73" t="inlineStr">
        <is>
          <t>CJA (S)</t>
        </is>
      </c>
      <c r="K57" s="73" t="inlineStr">
        <is>
          <t>OPA</t>
        </is>
      </c>
      <c r="L57" s="73" t="inlineStr">
        <is>
          <t>EMAIL 02-03-2026
EMAIL 17-04-2026</t>
        </is>
      </c>
      <c r="M57" s="73" t="inlineStr">
        <is>
          <t>OPA</t>
        </is>
      </c>
      <c r="N57" s="73" t="inlineStr">
        <is>
          <t>CERRADA</t>
        </is>
      </c>
      <c r="O57" s="73" t="inlineStr">
        <is>
          <t>OK</t>
        </is>
      </c>
      <c r="P57" s="73" t="n"/>
      <c r="Q57" s="73" t="inlineStr">
        <is>
          <t>ASISTE ALMIRANTE (S)</t>
        </is>
      </c>
    </row>
    <row r="58" ht="22.5" customHeight="1">
      <c r="A58" s="117" t="n"/>
      <c r="B58" s="118" t="inlineStr">
        <is>
          <t>CENA ANUAL ASOCIACIÓN ASEGURADORA DE CHILE</t>
        </is>
      </c>
      <c r="C58" s="118" t="inlineStr">
        <is>
          <t>PRESIDENTE DE ASOCIACIÓN</t>
        </is>
      </c>
      <c r="D58" s="118" t="inlineStr">
        <is>
          <t>INV-028</t>
        </is>
      </c>
      <c r="E58" s="118" t="inlineStr">
        <is>
          <t>OPA</t>
        </is>
      </c>
      <c r="F58" s="118" t="inlineStr">
        <is>
          <t>EMAIL 25-03-2026</t>
        </is>
      </c>
      <c r="G58" s="119" t="n">
        <v>46141</v>
      </c>
      <c r="H58" s="118" t="inlineStr">
        <is>
          <t>COMISIÓN PERU</t>
        </is>
      </c>
      <c r="I58" s="118" t="inlineStr">
        <is>
          <t>REPRESENTA</t>
        </is>
      </c>
      <c r="J58" s="118" t="inlineStr">
        <is>
          <t>*DIREBIEN</t>
        </is>
      </c>
      <c r="K58" s="118" t="inlineStr">
        <is>
          <t>OPA</t>
        </is>
      </c>
      <c r="L58" s="118" t="inlineStr">
        <is>
          <t>EMAIL 31-03-2026</t>
        </is>
      </c>
      <c r="M58" s="118" t="inlineStr">
        <is>
          <t>OPA</t>
        </is>
      </c>
      <c r="N58" s="118" t="inlineStr">
        <is>
          <t>CERRADA</t>
        </is>
      </c>
      <c r="O58" s="118" t="inlineStr">
        <is>
          <t>OK</t>
        </is>
      </c>
      <c r="P58" s="118" t="n"/>
      <c r="Q58" s="118" t="inlineStr">
        <is>
          <t>ENVIAR OFICIO</t>
        </is>
      </c>
    </row>
    <row r="59" ht="22.5" customHeight="1">
      <c r="A59" s="120" t="n"/>
      <c r="B59" s="73" t="inlineStr">
        <is>
          <t>ENCUENTRO ANUAL LOS DESAFIOS DE CHILE</t>
        </is>
      </c>
      <c r="C59" s="73" t="inlineStr">
        <is>
          <t>PRESIDENTE LEVANTEMOS CHILE</t>
        </is>
      </c>
      <c r="D59" s="73" t="inlineStr">
        <is>
          <t>INV-053</t>
        </is>
      </c>
      <c r="E59" s="73" t="inlineStr">
        <is>
          <t>OPA</t>
        </is>
      </c>
      <c r="F59" s="73" t="inlineStr">
        <is>
          <t>EMAIL 17-04-2026</t>
        </is>
      </c>
      <c r="G59" s="101" t="n">
        <v>46141</v>
      </c>
      <c r="H59" s="73" t="inlineStr">
        <is>
          <t>COMISION EXTRANJERO</t>
        </is>
      </c>
      <c r="I59" s="73" t="n"/>
      <c r="J59" s="73" t="inlineStr">
        <is>
          <t>JEFMAYOR</t>
        </is>
      </c>
      <c r="K59" s="73" t="inlineStr">
        <is>
          <t>OPA</t>
        </is>
      </c>
      <c r="L59" s="73" t="inlineStr">
        <is>
          <t>EMAIL 24-04-2026</t>
        </is>
      </c>
      <c r="M59" s="73" t="inlineStr">
        <is>
          <t>OPA</t>
        </is>
      </c>
      <c r="N59" s="73" t="inlineStr">
        <is>
          <t>CERRADA</t>
        </is>
      </c>
      <c r="O59" s="73" t="inlineStr">
        <is>
          <t>OK</t>
        </is>
      </c>
      <c r="P59" s="73" t="n"/>
      <c r="Q59" s="73" t="n"/>
    </row>
    <row r="60" ht="33.75" customHeight="1">
      <c r="A60" s="112" t="n"/>
      <c r="B60" s="115" t="inlineStr">
        <is>
          <t xml:space="preserve">116 ANIVERSARIO OBISPADO CASTRENCE DE CHILE </t>
        </is>
      </c>
      <c r="C60" s="115" t="inlineStr">
        <is>
          <t xml:space="preserve">GENERAL DE BRIGADA Y OBISPO CASTRENCE OSSANDON </t>
        </is>
      </c>
      <c r="D60" s="115" t="inlineStr">
        <is>
          <t>INV-045</t>
        </is>
      </c>
      <c r="E60" s="115" t="inlineStr">
        <is>
          <t>OPA</t>
        </is>
      </c>
      <c r="F60" s="115" t="inlineStr">
        <is>
          <t xml:space="preserve">EMAIL </t>
        </is>
      </c>
      <c r="G60" s="116" t="n">
        <v>46146</v>
      </c>
      <c r="H60" s="115" t="inlineStr">
        <is>
          <t>INAGURACION MES DEL MAR TALCAHUANO</t>
        </is>
      </c>
      <c r="I60" s="115" t="inlineStr">
        <is>
          <t>REPRRESENTA</t>
        </is>
      </c>
      <c r="J60" s="115" t="inlineStr">
        <is>
          <t>*SUBJEMCO
ESTANAVMET</t>
        </is>
      </c>
      <c r="K60" s="115" t="inlineStr">
        <is>
          <t>OPA</t>
        </is>
      </c>
      <c r="L60" s="115" t="inlineStr">
        <is>
          <t>EMAIL 30-04-2026</t>
        </is>
      </c>
      <c r="M60" s="115" t="inlineStr">
        <is>
          <t>OPA</t>
        </is>
      </c>
      <c r="N60" s="115" t="inlineStr">
        <is>
          <t>CERRADA</t>
        </is>
      </c>
      <c r="O60" s="115" t="n"/>
      <c r="P60" s="115" t="inlineStr">
        <is>
          <t>CARTA DE ESCUSA TRAMITADA
EMAIL 20-04-2026</t>
        </is>
      </c>
      <c r="Q60" s="115" t="n"/>
    </row>
    <row r="61" ht="22.5" customHeight="1">
      <c r="A61" s="73" t="n"/>
      <c r="B61" s="73" t="inlineStr">
        <is>
          <t xml:space="preserve">14 ANIVERSARIO MULTILATERAL VIRTUAL DE LIDERAZGO MAR </t>
        </is>
      </c>
      <c r="C61" s="73" t="inlineStr">
        <is>
          <t>ADMIRAL US NAVY</t>
        </is>
      </c>
      <c r="D61" s="73" t="inlineStr">
        <is>
          <t>INV-039
SECRET.ADM.</t>
        </is>
      </c>
      <c r="E61" s="73" t="inlineStr">
        <is>
          <t>OPA</t>
        </is>
      </c>
      <c r="F61" s="73" t="inlineStr">
        <is>
          <t>EMAIL 07-04-2026</t>
        </is>
      </c>
      <c r="G61" s="101" t="n">
        <v>46147</v>
      </c>
      <c r="H61" s="73" t="n"/>
      <c r="I61" s="73" t="n"/>
      <c r="J61" s="73" t="inlineStr">
        <is>
          <t>*COMOPER</t>
        </is>
      </c>
      <c r="K61" s="73" t="inlineStr">
        <is>
          <t>SECRET.ADM.</t>
        </is>
      </c>
      <c r="L61" s="73" t="inlineStr">
        <is>
          <t>°N2610/660/45</t>
        </is>
      </c>
      <c r="M61" s="73" t="inlineStr">
        <is>
          <t>COLLAO
SECRET.ADM</t>
        </is>
      </c>
      <c r="N61" s="73" t="inlineStr">
        <is>
          <t>CERRADA</t>
        </is>
      </c>
      <c r="O61" s="73" t="n"/>
      <c r="P61" s="73" t="n"/>
      <c r="Q61" s="73" t="n"/>
    </row>
    <row r="62">
      <c r="A62" s="73" t="n"/>
      <c r="B62" s="73" t="inlineStr">
        <is>
          <t>1ER ANIVERSARIO PONTIFICADO DE SS PAPA</t>
        </is>
      </c>
      <c r="C62" s="73" t="inlineStr">
        <is>
          <t xml:space="preserve">S.E. MONS KURIAN MATHEW </t>
        </is>
      </c>
      <c r="D62" s="73" t="inlineStr">
        <is>
          <t>INV-051</t>
        </is>
      </c>
      <c r="E62" s="73" t="inlineStr">
        <is>
          <t>OPA</t>
        </is>
      </c>
      <c r="F62" s="73" t="inlineStr">
        <is>
          <t>EMAIL 16-04-2026</t>
        </is>
      </c>
      <c r="G62" s="101" t="n">
        <v>46150</v>
      </c>
      <c r="H62" s="73" t="inlineStr">
        <is>
          <t>ESPAÑA</t>
        </is>
      </c>
      <c r="I62" s="73" t="inlineStr">
        <is>
          <t>ADARDECER Y DECLINAR POR VIAJE</t>
        </is>
      </c>
      <c r="J62" s="73" t="inlineStr">
        <is>
          <t>NO ASISTE</t>
        </is>
      </c>
      <c r="K62" s="73" t="inlineStr">
        <is>
          <t>OPA</t>
        </is>
      </c>
      <c r="L62" s="73" t="inlineStr">
        <is>
          <t>EMAIL 14-04-2026</t>
        </is>
      </c>
      <c r="M62" s="73" t="inlineStr">
        <is>
          <t>OPA</t>
        </is>
      </c>
      <c r="N62" s="73" t="inlineStr">
        <is>
          <t>CERRADA</t>
        </is>
      </c>
      <c r="O62" s="73" t="n"/>
      <c r="P62" s="73" t="inlineStr">
        <is>
          <t>INSTRUCCIONES SECRETALM</t>
        </is>
      </c>
      <c r="Q62" s="73" t="n"/>
    </row>
    <row r="63" ht="22.5" customHeight="1">
      <c r="A63" s="73" t="n"/>
      <c r="B63" s="73" t="inlineStr">
        <is>
          <t>ASAMBLEA POR 163 AÑOS MOVIMINETO INTERNACIONAL CRUZ ROJA</t>
        </is>
      </c>
      <c r="C63" s="73" t="inlineStr">
        <is>
          <t>PRESIDENTE CRUZ ROJA</t>
        </is>
      </c>
      <c r="D63" s="73" t="inlineStr">
        <is>
          <t>INV-071</t>
        </is>
      </c>
      <c r="E63" s="73" t="inlineStr">
        <is>
          <t>OPA</t>
        </is>
      </c>
      <c r="F63" s="73" t="inlineStr">
        <is>
          <t>EMAIL 08-05-2026</t>
        </is>
      </c>
      <c r="G63" s="101" t="n">
        <v>46150</v>
      </c>
      <c r="H63" s="73" t="inlineStr">
        <is>
          <t>REPRESENTAR</t>
        </is>
      </c>
      <c r="I63" s="73" t="inlineStr">
        <is>
          <t>OFICIAL JEFE O SUPERIOR</t>
        </is>
      </c>
      <c r="J63" s="73" t="n"/>
      <c r="K63" s="73" t="inlineStr">
        <is>
          <t>OPA</t>
        </is>
      </c>
      <c r="L63" s="73" t="inlineStr">
        <is>
          <t>EMAIL 07-05-2026</t>
        </is>
      </c>
      <c r="M63" s="73" t="inlineStr">
        <is>
          <t>OPA</t>
        </is>
      </c>
      <c r="N63" s="73" t="inlineStr">
        <is>
          <t>CERRADA</t>
        </is>
      </c>
      <c r="O63" s="73" t="n"/>
      <c r="P63" s="73" t="n"/>
      <c r="Q63" s="73" t="n"/>
    </row>
    <row r="64" ht="22.5" customHeight="1">
      <c r="A64" s="73" t="n"/>
      <c r="B64" s="94" t="inlineStr">
        <is>
          <t>CENA PROFESIONAL FUNDACION ACRUX</t>
        </is>
      </c>
      <c r="C64" s="113" t="inlineStr">
        <is>
          <t>ACRUX</t>
        </is>
      </c>
      <c r="D64" s="73" t="inlineStr">
        <is>
          <t>INV-
MAYO27</t>
        </is>
      </c>
      <c r="E64" s="73" t="inlineStr">
        <is>
          <t>OPA</t>
        </is>
      </c>
      <c r="F64" s="73" t="inlineStr">
        <is>
          <t>EMAIL 30-04-2026</t>
        </is>
      </c>
      <c r="G64" s="101" t="n">
        <v>46150</v>
      </c>
      <c r="H64" s="73" t="inlineStr">
        <is>
          <t>REPRESENTAR</t>
        </is>
      </c>
      <c r="I64" s="73" t="n"/>
      <c r="J64" s="73" t="inlineStr">
        <is>
          <t>*PRIZONA</t>
        </is>
      </c>
      <c r="K64" s="73" t="inlineStr">
        <is>
          <t>OPA</t>
        </is>
      </c>
      <c r="L64" s="73" t="inlineStr">
        <is>
          <t>EMAIL 07-05-2026</t>
        </is>
      </c>
      <c r="M64" s="73" t="inlineStr">
        <is>
          <t>OPA</t>
        </is>
      </c>
      <c r="N64" s="73" t="inlineStr">
        <is>
          <t>CERRADA</t>
        </is>
      </c>
      <c r="O64" s="73" t="n"/>
      <c r="P64" s="73" t="n"/>
      <c r="Q64" s="73" t="n"/>
    </row>
    <row r="65">
      <c r="A65" s="73" t="n"/>
      <c r="B65" s="73" t="inlineStr">
        <is>
          <t>CUENTA PUBLICA CAJA DE LOS ANDES</t>
        </is>
      </c>
      <c r="C65" s="73" t="inlineStr">
        <is>
          <t>CAJA DE LO ANDES</t>
        </is>
      </c>
      <c r="D65" s="73" t="inlineStr">
        <is>
          <t>INV-078</t>
        </is>
      </c>
      <c r="E65" s="73" t="inlineStr">
        <is>
          <t>OPA</t>
        </is>
      </c>
      <c r="F65" s="73" t="inlineStr">
        <is>
          <t>EMAIL 08-06-2026</t>
        </is>
      </c>
      <c r="G65" s="101" t="n">
        <v>46153</v>
      </c>
      <c r="H65" s="73" t="inlineStr">
        <is>
          <t>EXTRANJERO</t>
        </is>
      </c>
      <c r="I65" s="73" t="inlineStr">
        <is>
          <t>DIREBIEN</t>
        </is>
      </c>
      <c r="J65" s="73" t="inlineStr">
        <is>
          <t>DIREBIEN</t>
        </is>
      </c>
      <c r="K65" s="73" t="inlineStr">
        <is>
          <t>OPA</t>
        </is>
      </c>
      <c r="L65" s="73" t="inlineStr">
        <is>
          <t>EMAIL 08-06-2026</t>
        </is>
      </c>
      <c r="M65" s="73" t="inlineStr">
        <is>
          <t>OPA</t>
        </is>
      </c>
      <c r="N65" s="73" t="inlineStr">
        <is>
          <t>CERRADA</t>
        </is>
      </c>
      <c r="O65" s="73" t="n"/>
      <c r="P65" s="73" t="n"/>
      <c r="Q65" s="73" t="n"/>
    </row>
    <row r="66" ht="22.5" customHeight="1">
      <c r="A66" s="73" t="n"/>
      <c r="B66" s="73" t="inlineStr">
        <is>
          <t>CUENTA PUBLICA 2025 SERVEL</t>
        </is>
      </c>
      <c r="C66" s="73" t="inlineStr">
        <is>
          <t>PRESIDENTE CONSEJO DIRECTIVO SERVEL</t>
        </is>
      </c>
      <c r="D66" s="73" t="inlineStr">
        <is>
          <t>INV-058</t>
        </is>
      </c>
      <c r="E66" s="73" t="inlineStr">
        <is>
          <t>OPA</t>
        </is>
      </c>
      <c r="F66" s="73" t="inlineStr">
        <is>
          <t>EMAIL 20-04-2026</t>
        </is>
      </c>
      <c r="G66" s="101" t="n">
        <v>46154</v>
      </c>
      <c r="H66" s="73" t="inlineStr">
        <is>
          <t>CODES</t>
        </is>
      </c>
      <c r="I66" s="73" t="n"/>
      <c r="J66" s="73" t="inlineStr">
        <is>
          <t>AUDITGEN</t>
        </is>
      </c>
      <c r="K66" s="73" t="inlineStr">
        <is>
          <t>OPA</t>
        </is>
      </c>
      <c r="L66" s="73" t="inlineStr">
        <is>
          <t>EMAIL 24-04-2026</t>
        </is>
      </c>
      <c r="M66" s="73" t="inlineStr">
        <is>
          <t>OPA</t>
        </is>
      </c>
      <c r="N66" s="73" t="inlineStr">
        <is>
          <t>CERRADA</t>
        </is>
      </c>
      <c r="O66" s="73" t="n"/>
      <c r="P66" s="73" t="n"/>
      <c r="Q66" s="73" t="n"/>
    </row>
    <row r="67">
      <c r="A67" s="73" t="n"/>
      <c r="B67" s="73" t="inlineStr">
        <is>
          <t>CRUZ ROJA</t>
        </is>
      </c>
      <c r="C67" s="73" t="inlineStr">
        <is>
          <t>CRUZ ROJA</t>
        </is>
      </c>
      <c r="D67" s="73" t="inlineStr">
        <is>
          <t>INV-082</t>
        </is>
      </c>
      <c r="E67" s="73" t="inlineStr">
        <is>
          <t>OPA</t>
        </is>
      </c>
      <c r="F67" s="73" t="inlineStr">
        <is>
          <t>EMAIL 11-05-2026</t>
        </is>
      </c>
      <c r="G67" s="101" t="n">
        <v>46154</v>
      </c>
      <c r="H67" s="73" t="n"/>
      <c r="I67" s="73" t="n"/>
      <c r="J67" s="73" t="inlineStr">
        <is>
          <t>CN SN VIVADO</t>
        </is>
      </c>
      <c r="K67" s="73" t="inlineStr">
        <is>
          <t>OPA</t>
        </is>
      </c>
      <c r="L67" s="73" t="inlineStr">
        <is>
          <t>EMAIL 11-05-2026</t>
        </is>
      </c>
      <c r="M67" s="73" t="inlineStr">
        <is>
          <t>OPA</t>
        </is>
      </c>
      <c r="N67" s="73" t="inlineStr">
        <is>
          <t>CERRADA</t>
        </is>
      </c>
      <c r="O67" s="73" t="n"/>
      <c r="P67" s="73" t="n"/>
      <c r="Q67" s="73" t="n"/>
    </row>
    <row r="68" ht="22.5" customHeight="1">
      <c r="A68" s="73" t="n"/>
      <c r="B68" s="73" t="inlineStr">
        <is>
          <t>SEMANA DE LA CONSTRUCCION</t>
        </is>
      </c>
      <c r="C68" s="73" t="inlineStr">
        <is>
          <t>CAMARA CHILENA DE LA CONSTRUCCION</t>
        </is>
      </c>
      <c r="D68" s="73" t="inlineStr">
        <is>
          <t>INV-065</t>
        </is>
      </c>
      <c r="E68" s="73" t="inlineStr">
        <is>
          <t>OPA</t>
        </is>
      </c>
      <c r="F68" s="73" t="inlineStr">
        <is>
          <t>EMAIL 27-04-2026</t>
        </is>
      </c>
      <c r="G68" s="101" t="n">
        <v>46155</v>
      </c>
      <c r="H68" s="73" t="n"/>
      <c r="I68" s="73" t="n"/>
      <c r="J68" s="73" t="inlineStr">
        <is>
          <t>CJA</t>
        </is>
      </c>
      <c r="K68" s="73" t="inlineStr">
        <is>
          <t>OPA</t>
        </is>
      </c>
      <c r="L68" s="73" t="inlineStr">
        <is>
          <t>EMAIL 11-05-2026</t>
        </is>
      </c>
      <c r="M68" s="73" t="inlineStr">
        <is>
          <t>OPA</t>
        </is>
      </c>
      <c r="N68" s="73" t="inlineStr">
        <is>
          <t>CERRADA</t>
        </is>
      </c>
      <c r="O68" s="73" t="n"/>
      <c r="P68" s="73" t="n"/>
      <c r="Q68" s="73" t="n"/>
    </row>
    <row r="69" ht="22.5" customHeight="1">
      <c r="A69" s="73" t="n"/>
      <c r="B69" s="73" t="inlineStr">
        <is>
          <t>GALA CAMRA CHILENA DE LA CONSTRUCCION</t>
        </is>
      </c>
      <c r="C69" s="73" t="inlineStr">
        <is>
          <t>CCHC</t>
        </is>
      </c>
      <c r="D69" s="73" t="inlineStr">
        <is>
          <t>INV-066</t>
        </is>
      </c>
      <c r="E69" s="73" t="inlineStr">
        <is>
          <t>OPA</t>
        </is>
      </c>
      <c r="F69" s="73" t="inlineStr">
        <is>
          <t>EMAIL 29-04-2026</t>
        </is>
      </c>
      <c r="G69" s="101" t="n">
        <v>46155</v>
      </c>
      <c r="H69" s="73" t="inlineStr">
        <is>
          <t>REPRESENTANTE</t>
        </is>
      </c>
      <c r="I69" s="73" t="n"/>
      <c r="J69" s="73" t="inlineStr">
        <is>
          <t>DOPCOM</t>
        </is>
      </c>
      <c r="K69" s="73" t="inlineStr">
        <is>
          <t>OPA</t>
        </is>
      </c>
      <c r="L69" s="73" t="inlineStr">
        <is>
          <t>EMAIL 11-05-2026</t>
        </is>
      </c>
      <c r="M69" s="73" t="inlineStr">
        <is>
          <t>OPA</t>
        </is>
      </c>
      <c r="N69" s="73" t="inlineStr">
        <is>
          <t>CERRADA</t>
        </is>
      </c>
      <c r="O69" s="73" t="n"/>
      <c r="P69" s="73" t="n"/>
      <c r="Q69" s="73" t="n"/>
    </row>
    <row r="70" ht="22.5" customHeight="1">
      <c r="A70" s="73" t="n"/>
      <c r="B70" s="113" t="inlineStr">
        <is>
          <t>250 ANIVERSARIO INDEPNEDENCIA USA</t>
        </is>
      </c>
      <c r="C70" s="113" t="inlineStr">
        <is>
          <t>EMBAJADA USA</t>
        </is>
      </c>
      <c r="D70" s="113" t="inlineStr">
        <is>
          <t>INV-060</t>
        </is>
      </c>
      <c r="E70" s="73" t="inlineStr">
        <is>
          <t>OPA</t>
        </is>
      </c>
      <c r="F70" s="73" t="inlineStr">
        <is>
          <t>EMAIL 22-04-2026</t>
        </is>
      </c>
      <c r="G70" s="101" t="n">
        <v>46156</v>
      </c>
      <c r="H70" s="73" t="inlineStr">
        <is>
          <t>VOY</t>
        </is>
      </c>
      <c r="I70" s="73" t="inlineStr">
        <is>
          <t>ASISTE</t>
        </is>
      </c>
      <c r="J70" s="73" t="inlineStr">
        <is>
          <t>DIRECPERS
DRUARM</t>
        </is>
      </c>
      <c r="K70" s="73" t="inlineStr">
        <is>
          <t>OPA</t>
        </is>
      </c>
      <c r="L70" s="73" t="inlineStr">
        <is>
          <t>EMAIL 28-04-2026</t>
        </is>
      </c>
      <c r="M70" s="73" t="inlineStr">
        <is>
          <t>OPA</t>
        </is>
      </c>
      <c r="N70" s="73" t="inlineStr">
        <is>
          <t>CERRADA</t>
        </is>
      </c>
      <c r="O70" s="73" t="n"/>
      <c r="P70" s="73" t="n"/>
      <c r="Q70" s="73" t="n"/>
    </row>
    <row r="71">
      <c r="A71" s="73" t="n"/>
      <c r="B71" s="112" t="inlineStr">
        <is>
          <t>PREMIACION EMPRESARIAL EL MERCURIO</t>
        </is>
      </c>
      <c r="C71" s="73" t="inlineStr">
        <is>
          <t>EL MERCURIO</t>
        </is>
      </c>
      <c r="D71" s="112" t="inlineStr">
        <is>
          <t>INV-067</t>
        </is>
      </c>
      <c r="E71" s="73" t="inlineStr">
        <is>
          <t>OPA</t>
        </is>
      </c>
      <c r="F71" s="73" t="inlineStr">
        <is>
          <t>EMAIL 29-04-2026</t>
        </is>
      </c>
      <c r="G71" s="101" t="n">
        <v>46156</v>
      </c>
      <c r="H71" s="73" t="n"/>
      <c r="I71" s="73" t="n"/>
      <c r="J71" s="73" t="inlineStr">
        <is>
          <t>DIPLEMGA</t>
        </is>
      </c>
      <c r="K71" s="73" t="inlineStr">
        <is>
          <t>OPA</t>
        </is>
      </c>
      <c r="L71" s="73" t="inlineStr">
        <is>
          <t>EMAIL 06-05-2026</t>
        </is>
      </c>
      <c r="M71" s="73" t="inlineStr">
        <is>
          <t>COLLAO</t>
        </is>
      </c>
      <c r="N71" s="73" t="inlineStr">
        <is>
          <t>CERRADA</t>
        </is>
      </c>
      <c r="O71" s="73" t="n"/>
      <c r="P71" s="73" t="n"/>
      <c r="Q71" s="73" t="n"/>
    </row>
    <row r="72" ht="22.5" customHeight="1">
      <c r="A72" s="73" t="n"/>
      <c r="B72" s="73" t="inlineStr">
        <is>
          <t>SEMINARIO CHILE EN LA ENCRUCIJADA DE LA SEGURIDAD NACIONAL</t>
        </is>
      </c>
      <c r="C72" s="73" t="inlineStr">
        <is>
          <t>DIRECTOR LA TERCERA</t>
        </is>
      </c>
      <c r="D72" s="73" t="inlineStr">
        <is>
          <t>INV-073</t>
        </is>
      </c>
      <c r="E72" s="73" t="inlineStr">
        <is>
          <t>OPA</t>
        </is>
      </c>
      <c r="F72" s="73" t="inlineStr">
        <is>
          <t>EMAIL 07-05-2026</t>
        </is>
      </c>
      <c r="G72" s="101" t="n">
        <v>46156</v>
      </c>
      <c r="H72" s="73" t="inlineStr">
        <is>
          <t>ANIVERSARIO USA</t>
        </is>
      </c>
      <c r="I72" s="73" t="inlineStr">
        <is>
          <t>DIRSOMAR
DIPORMAR</t>
        </is>
      </c>
      <c r="J72" s="73" t="n"/>
      <c r="K72" s="73" t="n"/>
      <c r="L72" s="73" t="n"/>
      <c r="M72" s="73" t="inlineStr">
        <is>
          <t>COLLAO</t>
        </is>
      </c>
      <c r="N72" s="73" t="inlineStr">
        <is>
          <t>CERRADA</t>
        </is>
      </c>
      <c r="O72" s="73" t="n"/>
      <c r="P72" s="73" t="n"/>
      <c r="Q72" s="73" t="n"/>
    </row>
    <row r="73">
      <c r="A73" s="73" t="n"/>
      <c r="B73" s="73" t="inlineStr">
        <is>
          <t>NOCHE BAJO LAS AURORAS BOREALES</t>
        </is>
      </c>
      <c r="C73" s="73" t="inlineStr">
        <is>
          <t>EMBAJADA NORUEGA</t>
        </is>
      </c>
      <c r="D73" s="73" t="inlineStr">
        <is>
          <t>INV-072</t>
        </is>
      </c>
      <c r="E73" s="73" t="inlineStr">
        <is>
          <t>OPA</t>
        </is>
      </c>
      <c r="F73" s="73" t="inlineStr">
        <is>
          <t>EMAIL 06-05-2026</t>
        </is>
      </c>
      <c r="G73" s="101" t="n">
        <v>46157</v>
      </c>
      <c r="H73" s="73" t="inlineStr">
        <is>
          <t>SIN AGENDA</t>
        </is>
      </c>
      <c r="I73" s="73" t="inlineStr">
        <is>
          <t>OFICIAL ALTO MANDO</t>
        </is>
      </c>
      <c r="J73" s="73" t="inlineStr">
        <is>
          <t>DOPCOM</t>
        </is>
      </c>
      <c r="K73" s="73" t="inlineStr">
        <is>
          <t>OPA</t>
        </is>
      </c>
      <c r="L73" s="73" t="inlineStr">
        <is>
          <t>EMAIL 12-05-2026</t>
        </is>
      </c>
      <c r="M73" s="73" t="inlineStr">
        <is>
          <t>OPA</t>
        </is>
      </c>
      <c r="N73" s="73" t="inlineStr">
        <is>
          <t>CERRADA</t>
        </is>
      </c>
      <c r="O73" s="73" t="n"/>
      <c r="P73" s="73" t="n"/>
      <c r="Q73" s="73" t="n"/>
    </row>
    <row r="74" ht="22.5" customHeight="1">
      <c r="A74" s="73" t="n"/>
      <c r="B74" s="73" t="inlineStr">
        <is>
          <t xml:space="preserve">NATALICIO ARTURO MERINO BENITEZ </t>
        </is>
      </c>
      <c r="C74" s="73" t="inlineStr">
        <is>
          <t>FACH</t>
        </is>
      </c>
      <c r="D74" s="73" t="inlineStr">
        <is>
          <t>INV-048</t>
        </is>
      </c>
      <c r="E74" s="73" t="inlineStr">
        <is>
          <t>OPA
SECRET.ADM.</t>
        </is>
      </c>
      <c r="F74" s="73" t="inlineStr">
        <is>
          <t xml:space="preserve">EMAIL </t>
        </is>
      </c>
      <c r="G74" s="101" t="n">
        <v>46159</v>
      </c>
      <c r="H74" s="73" t="inlineStr">
        <is>
          <t>SIN AGENDA</t>
        </is>
      </c>
      <c r="I74" s="73" t="inlineStr">
        <is>
          <t>EMGA RESPONDER</t>
        </is>
      </c>
      <c r="J74" s="73" t="inlineStr">
        <is>
          <t>*SEZONA
CN SEZONA</t>
        </is>
      </c>
      <c r="K74" s="73" t="inlineStr">
        <is>
          <t>OPA</t>
        </is>
      </c>
      <c r="L74" s="73" t="inlineStr">
        <is>
          <t>EMAIL 06-05-2026</t>
        </is>
      </c>
      <c r="M74" s="73" t="inlineStr">
        <is>
          <t>SECRET.ADM.
COLLAO</t>
        </is>
      </c>
      <c r="N74" s="73" t="inlineStr">
        <is>
          <t>CERRADA</t>
        </is>
      </c>
      <c r="O74" s="73" t="n"/>
      <c r="P74" s="73" t="n"/>
      <c r="Q74" s="73" t="n"/>
    </row>
    <row r="75" ht="22.5" customHeight="1">
      <c r="A75" s="73" t="n"/>
      <c r="B75" s="73" t="inlineStr">
        <is>
          <t>INAGURACION AÑO ACADEMICO SANTO TOMAS</t>
        </is>
      </c>
      <c r="C75" s="73" t="inlineStr">
        <is>
          <t>SANTO TOMAS</t>
        </is>
      </c>
      <c r="D75" s="73" t="n"/>
      <c r="E75" s="73" t="inlineStr">
        <is>
          <t>OPA</t>
        </is>
      </c>
      <c r="F75" s="73" t="inlineStr">
        <is>
          <t>EMAIL 14-04-2026</t>
        </is>
      </c>
      <c r="G75" s="101" t="n">
        <v>46159</v>
      </c>
      <c r="H75" s="73" t="inlineStr">
        <is>
          <t>EXTRANJERO</t>
        </is>
      </c>
      <c r="I75" s="73" t="n"/>
      <c r="J75" s="73" t="n"/>
      <c r="K75" s="73" t="n"/>
      <c r="L75" s="73" t="n"/>
      <c r="M75" s="73" t="inlineStr">
        <is>
          <t>COLLAO</t>
        </is>
      </c>
      <c r="N75" s="73" t="inlineStr">
        <is>
          <t>CERRADA</t>
        </is>
      </c>
      <c r="O75" s="73" t="n"/>
      <c r="P75" s="73" t="inlineStr">
        <is>
          <t>VERIFICAR SI ESTA INVITADO</t>
        </is>
      </c>
      <c r="Q75" s="73" t="inlineStr">
        <is>
          <t>INVITACION DIRIGIDA A PRIZONA</t>
        </is>
      </c>
    </row>
    <row r="76" ht="33.75" customHeight="1">
      <c r="A76" s="73" t="n"/>
      <c r="B76" s="73" t="inlineStr">
        <is>
          <t>CEREMONIA DE INAGURACION DE LA ESPOCICION DE MODELISMO NAVAL TITULADA…</t>
        </is>
      </c>
      <c r="C76" s="73" t="inlineStr">
        <is>
          <t>INSTITUTO CHILENO DE LA CULTURA VALPARAISO</t>
        </is>
      </c>
      <c r="D76" s="73" t="inlineStr">
        <is>
          <t>INV-083</t>
        </is>
      </c>
      <c r="E76" s="73" t="inlineStr">
        <is>
          <t>OPA</t>
        </is>
      </c>
      <c r="F76" s="73" t="inlineStr">
        <is>
          <t>EMAIL 12-05-2026</t>
        </is>
      </c>
      <c r="G76" s="101" t="n">
        <v>46162</v>
      </c>
      <c r="H76" s="73" t="n"/>
      <c r="I76" s="73" t="inlineStr">
        <is>
          <t>REPRESENTACION</t>
        </is>
      </c>
      <c r="J76" s="73" t="n"/>
      <c r="K76" s="73" t="n"/>
      <c r="L76" s="73" t="n"/>
      <c r="M76" s="73" t="inlineStr">
        <is>
          <t>COLLAO</t>
        </is>
      </c>
      <c r="N76" s="73" t="inlineStr">
        <is>
          <t>CERRADA</t>
        </is>
      </c>
      <c r="O76" s="73" t="n"/>
      <c r="P76" s="73" t="n"/>
      <c r="Q76" s="73" t="n"/>
    </row>
    <row r="77" ht="22.5" customHeight="1">
      <c r="A77" s="73" t="n"/>
      <c r="B77" s="73" t="inlineStr">
        <is>
          <t>INVITACION CONDECORACION ALIMRANTE DE LA MAZA</t>
        </is>
      </c>
      <c r="C77" s="73" t="inlineStr">
        <is>
          <t>EMBAJDA DE FRANCIA</t>
        </is>
      </c>
      <c r="D77" s="73" t="inlineStr">
        <is>
          <t>INV-084</t>
        </is>
      </c>
      <c r="E77" s="73" t="inlineStr">
        <is>
          <t>OPA
SECRETALM</t>
        </is>
      </c>
      <c r="F77" s="73" t="inlineStr">
        <is>
          <t>MANO</t>
        </is>
      </c>
      <c r="G77" s="101" t="n">
        <v>46162</v>
      </c>
      <c r="H77" s="73" t="n"/>
      <c r="I77" s="73" t="n"/>
      <c r="J77" s="73" t="inlineStr">
        <is>
          <t>COMOPER</t>
        </is>
      </c>
      <c r="K77" s="73" t="inlineStr">
        <is>
          <t>OPA</t>
        </is>
      </c>
      <c r="L77" s="73" t="inlineStr">
        <is>
          <t>EMAIL 12-05-2026</t>
        </is>
      </c>
      <c r="M77" s="73" t="inlineStr">
        <is>
          <t>OPA</t>
        </is>
      </c>
      <c r="N77" s="73" t="inlineStr">
        <is>
          <t>CERRADA</t>
        </is>
      </c>
      <c r="O77" s="73" t="n"/>
      <c r="P77" s="73" t="n"/>
      <c r="Q77" s="73" t="n"/>
    </row>
    <row r="78">
      <c r="A78" s="105" t="n"/>
      <c r="B78" s="105" t="inlineStr">
        <is>
          <t>INAGURACION DEL AÑO ACADEMICO</t>
        </is>
      </c>
      <c r="C78" s="105" t="inlineStr">
        <is>
          <t>UVM</t>
        </is>
      </c>
      <c r="D78" s="105" t="inlineStr">
        <is>
          <t>INV-089</t>
        </is>
      </c>
      <c r="E78" s="105" t="inlineStr">
        <is>
          <t>OPA</t>
        </is>
      </c>
      <c r="F78" s="105" t="inlineStr">
        <is>
          <t>EMAIL 14-05-2026</t>
        </is>
      </c>
      <c r="G78" s="106" t="n">
        <v>46162</v>
      </c>
      <c r="H78" s="105" t="n"/>
      <c r="I78" s="105" t="inlineStr">
        <is>
          <t xml:space="preserve">REPRESENTANTE </t>
        </is>
      </c>
      <c r="J78" s="105" t="inlineStr">
        <is>
          <t>SUBDEA</t>
        </is>
      </c>
      <c r="K78" s="105" t="inlineStr">
        <is>
          <t>OPA</t>
        </is>
      </c>
      <c r="L78" s="136" t="inlineStr">
        <is>
          <t>EMAIL 18-05-2026</t>
        </is>
      </c>
      <c r="M78" s="105" t="inlineStr">
        <is>
          <t>OPA</t>
        </is>
      </c>
      <c r="N78" s="105" t="inlineStr">
        <is>
          <t>CERRADA</t>
        </is>
      </c>
      <c r="O78" s="105" t="n"/>
      <c r="P78" s="105" t="n"/>
      <c r="Q78" s="105" t="n"/>
    </row>
    <row r="79">
      <c r="A79" s="73" t="n"/>
      <c r="B79" s="73" t="inlineStr">
        <is>
          <t>CELEBRACION FUERZAS ARNADAS</t>
        </is>
      </c>
      <c r="C79" s="73" t="inlineStr">
        <is>
          <t>EMBAJADORA DE ESPAÑA</t>
        </is>
      </c>
      <c r="D79" s="73" t="inlineStr">
        <is>
          <t>INV-092</t>
        </is>
      </c>
      <c r="E79" s="73" t="inlineStr">
        <is>
          <t>OPA</t>
        </is>
      </c>
      <c r="F79" s="73" t="inlineStr">
        <is>
          <t>EMAIL 18-05-2026</t>
        </is>
      </c>
      <c r="G79" s="101" t="n">
        <v>46166</v>
      </c>
      <c r="H79" s="73" t="n"/>
      <c r="I79" s="73" t="inlineStr">
        <is>
          <t xml:space="preserve">REPRESENTANTE </t>
        </is>
      </c>
      <c r="J79" s="73" t="n"/>
      <c r="K79" s="73" t="inlineStr">
        <is>
          <t>OPA</t>
        </is>
      </c>
      <c r="L79" s="73" t="inlineStr">
        <is>
          <t>EMAIL 20-05-2026</t>
        </is>
      </c>
      <c r="M79" s="73" t="inlineStr">
        <is>
          <t>OPA</t>
        </is>
      </c>
      <c r="N79" s="73" t="inlineStr">
        <is>
          <t>CERRADA</t>
        </is>
      </c>
      <c r="O79" s="73" t="n"/>
      <c r="P79" s="73" t="n"/>
      <c r="Q79" s="73" t="n"/>
    </row>
    <row r="80" ht="22.5" customHeight="1">
      <c r="A80" s="73" t="n"/>
      <c r="B80" s="73" t="inlineStr">
        <is>
          <t>RECPECION CELEBRACION 216, REVOLUCION DE MAYO</t>
        </is>
      </c>
      <c r="C80" s="73" t="inlineStr">
        <is>
          <t>EMBAJADA DE ARGENTINA</t>
        </is>
      </c>
      <c r="D80" s="73" t="inlineStr">
        <is>
          <t>INV-069</t>
        </is>
      </c>
      <c r="E80" s="73" t="inlineStr">
        <is>
          <t>OPA</t>
        </is>
      </c>
      <c r="F80" s="73" t="inlineStr">
        <is>
          <t>EMAIL 04-05-2026</t>
        </is>
      </c>
      <c r="G80" s="101" t="n">
        <v>46168</v>
      </c>
      <c r="H80" s="73" t="inlineStr">
        <is>
          <t>SIN AGENDA</t>
        </is>
      </c>
      <c r="I80" s="73" t="inlineStr">
        <is>
          <t>01 VA + DIPLEMGA</t>
        </is>
      </c>
      <c r="J80" s="73" t="inlineStr">
        <is>
          <t>SUBJEMCO
DOPCON</t>
        </is>
      </c>
      <c r="K80" s="73" t="n"/>
      <c r="L80" s="73" t="n"/>
      <c r="M80" s="73" t="inlineStr">
        <is>
          <t>OPA</t>
        </is>
      </c>
      <c r="N80" s="73" t="inlineStr">
        <is>
          <t>CERRADA</t>
        </is>
      </c>
      <c r="O80" s="73" t="n"/>
      <c r="P80" s="73" t="n"/>
      <c r="Q80" s="73" t="n"/>
    </row>
    <row r="81" ht="22.5" customHeight="1">
      <c r="A81" s="73" t="n"/>
      <c r="B81" s="73" t="inlineStr">
        <is>
          <t>CONCIERTO  DEL DISTINGUIDO ENSAMBLE CROATA TRIO KAMOV</t>
        </is>
      </c>
      <c r="C81" s="73" t="inlineStr">
        <is>
          <t>EMBAJADA REPUBLLICA DE CORACIA</t>
        </is>
      </c>
      <c r="D81" s="73" t="inlineStr">
        <is>
          <t>INV-079</t>
        </is>
      </c>
      <c r="E81" s="73" t="inlineStr">
        <is>
          <t>OPA</t>
        </is>
      </c>
      <c r="F81" s="73" t="inlineStr">
        <is>
          <t>EMAIL 11-05-2026</t>
        </is>
      </c>
      <c r="G81" s="101" t="n">
        <v>46168</v>
      </c>
      <c r="H81" s="73" t="inlineStr">
        <is>
          <t>REPRESENTAR</t>
        </is>
      </c>
      <c r="I81" s="73" t="inlineStr">
        <is>
          <t>REPRESENTAR</t>
        </is>
      </c>
      <c r="J81" s="73" t="inlineStr">
        <is>
          <t>CN MARTINEZ</t>
        </is>
      </c>
      <c r="K81" s="73" t="inlineStr">
        <is>
          <t>OPA</t>
        </is>
      </c>
      <c r="L81" s="73" t="inlineStr">
        <is>
          <t>EMAIL 26-05-2026</t>
        </is>
      </c>
      <c r="M81" s="73" t="inlineStr">
        <is>
          <t>OPA</t>
        </is>
      </c>
      <c r="N81" s="73" t="inlineStr">
        <is>
          <t>CERRADA</t>
        </is>
      </c>
      <c r="O81" s="73" t="n"/>
      <c r="P81" s="73" t="n"/>
      <c r="Q81" s="73" t="n"/>
    </row>
    <row r="82" ht="22.5" customHeight="1">
      <c r="A82" s="105" t="n"/>
      <c r="B82" s="105" t="inlineStr">
        <is>
          <t>SEMINARIO VALPARAISO EN MARCHA</t>
        </is>
      </c>
      <c r="C82" s="105" t="inlineStr">
        <is>
          <t>RECTOR UNIVERSIDAD FEDERCIO SANTA MARNA</t>
        </is>
      </c>
      <c r="D82" s="105" t="inlineStr">
        <is>
          <t>INV-087</t>
        </is>
      </c>
      <c r="E82" s="105" t="inlineStr">
        <is>
          <t>OPA</t>
        </is>
      </c>
      <c r="F82" s="105" t="inlineStr">
        <is>
          <t>EMAIL 13-05-2026</t>
        </is>
      </c>
      <c r="G82" s="106" t="n">
        <v>46168</v>
      </c>
      <c r="H82" s="105" t="n"/>
      <c r="I82" s="105" t="inlineStr">
        <is>
          <t>REPESENTANTE</t>
        </is>
      </c>
      <c r="J82" s="105" t="inlineStr">
        <is>
          <t>SOCA</t>
        </is>
      </c>
      <c r="K82" s="105" t="inlineStr">
        <is>
          <t>OPA</t>
        </is>
      </c>
      <c r="L82" s="105" t="inlineStr">
        <is>
          <t>EMAIL 26-05-2026</t>
        </is>
      </c>
      <c r="M82" s="105" t="inlineStr">
        <is>
          <t>OPA</t>
        </is>
      </c>
      <c r="N82" s="105" t="inlineStr">
        <is>
          <t>CERRADA</t>
        </is>
      </c>
      <c r="O82" s="105" t="n"/>
      <c r="P82" s="105" t="n"/>
      <c r="Q82" s="105" t="n"/>
    </row>
    <row r="83">
      <c r="A83" s="73" t="n"/>
      <c r="B83" s="73" t="inlineStr">
        <is>
          <t>45 ANIVERSARIO DE ULTRAPORT</t>
        </is>
      </c>
      <c r="C83" s="73" t="inlineStr">
        <is>
          <t>RICHARD VON APPEN</t>
        </is>
      </c>
      <c r="D83" s="73" t="inlineStr">
        <is>
          <t>INV-046</t>
        </is>
      </c>
      <c r="E83" s="73" t="inlineStr">
        <is>
          <t>OPA</t>
        </is>
      </c>
      <c r="F83" s="73" t="inlineStr">
        <is>
          <t>EMAIL 13-04-2026</t>
        </is>
      </c>
      <c r="G83" s="101" t="n">
        <v>46170</v>
      </c>
      <c r="H83" s="73" t="inlineStr">
        <is>
          <t xml:space="preserve">DISPONIBLE </t>
        </is>
      </c>
      <c r="I83" s="73" t="inlineStr">
        <is>
          <t>VOY</t>
        </is>
      </c>
      <c r="J83" s="73" t="inlineStr">
        <is>
          <t>CJA</t>
        </is>
      </c>
      <c r="K83" s="73" t="inlineStr">
        <is>
          <t>OPA</t>
        </is>
      </c>
      <c r="L83" s="73" t="inlineStr">
        <is>
          <t>EMAIL 17-05-2026</t>
        </is>
      </c>
      <c r="M83" s="73" t="inlineStr">
        <is>
          <t>OPA</t>
        </is>
      </c>
      <c r="N83" s="73" t="inlineStr">
        <is>
          <t>CERRADA</t>
        </is>
      </c>
      <c r="O83" s="73" t="n"/>
      <c r="P83" s="73" t="n"/>
      <c r="Q83" s="73" t="n"/>
    </row>
    <row r="84" ht="33.75" customHeight="1">
      <c r="A84" s="73" t="n"/>
      <c r="B84" s="73" t="inlineStr">
        <is>
          <t>AVANT PREMIERE DE LA PELICULA CROATA DIOS NOS AYUDARA</t>
        </is>
      </c>
      <c r="C84" s="73" t="inlineStr">
        <is>
          <t>EMBAJADA REPUBLLICA DE CORACIA</t>
        </is>
      </c>
      <c r="D84" s="73" t="inlineStr">
        <is>
          <t>INV-080</t>
        </is>
      </c>
      <c r="E84" s="73" t="inlineStr">
        <is>
          <t>OPA</t>
        </is>
      </c>
      <c r="F84" s="73" t="inlineStr">
        <is>
          <t>EMAIL 11-05-2026</t>
        </is>
      </c>
      <c r="G84" s="101" t="n">
        <v>46170</v>
      </c>
      <c r="H84" s="73" t="inlineStr">
        <is>
          <t>REPRESENTAR</t>
        </is>
      </c>
      <c r="I84" s="73" t="inlineStr">
        <is>
          <t>REPRESENTAR</t>
        </is>
      </c>
      <c r="J84" s="73" t="inlineStr">
        <is>
          <t>CN BRHAM</t>
        </is>
      </c>
      <c r="K84" s="73" t="inlineStr">
        <is>
          <t>OPA</t>
        </is>
      </c>
      <c r="L84" s="73" t="inlineStr">
        <is>
          <t>EMAIL 26-05-2026</t>
        </is>
      </c>
      <c r="M84" s="73" t="inlineStr">
        <is>
          <t>OPA</t>
        </is>
      </c>
      <c r="N84" s="73" t="inlineStr">
        <is>
          <t>CERRADA</t>
        </is>
      </c>
      <c r="O84" s="73" t="n"/>
      <c r="P84" s="73" t="n"/>
      <c r="Q84" s="73" t="inlineStr">
        <is>
          <t xml:space="preserve">CN BRHAM INFORMA QUE MUY POCA REPRESENTACION EN ESTA ACTIVIDAD </t>
        </is>
      </c>
    </row>
    <row r="85" ht="22.5" customHeight="1">
      <c r="A85" s="105" t="n"/>
      <c r="B85" s="105" t="inlineStr">
        <is>
          <t>COCTEL Y CENA DE CONFRATERNIDAD EMPRESARIAL</t>
        </is>
      </c>
      <c r="C85" s="105" t="inlineStr">
        <is>
          <t>PRESIDENTE</t>
        </is>
      </c>
      <c r="D85" s="105" t="inlineStr">
        <is>
          <t>INV-085</t>
        </is>
      </c>
      <c r="E85" s="105" t="inlineStr">
        <is>
          <t>OPA</t>
        </is>
      </c>
      <c r="F85" s="105" t="inlineStr">
        <is>
          <t>EMAIL 13-05-2026</t>
        </is>
      </c>
      <c r="G85" s="106" t="n">
        <v>46170</v>
      </c>
      <c r="H85" s="105" t="n"/>
      <c r="I85" s="105" t="inlineStr">
        <is>
          <t>EXCUSAR</t>
        </is>
      </c>
      <c r="J85" s="105" t="n"/>
      <c r="K85" s="105" t="inlineStr">
        <is>
          <t>OPA</t>
        </is>
      </c>
      <c r="L85" s="105" t="inlineStr">
        <is>
          <t>EMAIL 20-05-2026</t>
        </is>
      </c>
      <c r="M85" s="105" t="inlineStr">
        <is>
          <t>OPA</t>
        </is>
      </c>
      <c r="N85" s="105" t="inlineStr">
        <is>
          <t>CERRADA</t>
        </is>
      </c>
      <c r="O85" s="105" t="n"/>
      <c r="P85" s="105" t="n"/>
      <c r="Q85" s="105" t="n"/>
    </row>
    <row r="86">
      <c r="A86" s="73" t="n"/>
      <c r="B86" s="73" t="inlineStr">
        <is>
          <t>CELEBRACION DIA REPUBLICA ITALIA</t>
        </is>
      </c>
      <c r="C86" s="73" t="inlineStr">
        <is>
          <t>ITALIA</t>
        </is>
      </c>
      <c r="D86" s="73" t="inlineStr">
        <is>
          <t>INV-093</t>
        </is>
      </c>
      <c r="E86" s="73" t="inlineStr">
        <is>
          <t>OPA</t>
        </is>
      </c>
      <c r="F86" s="73" t="inlineStr">
        <is>
          <t>EMAIL 14-05-2026</t>
        </is>
      </c>
      <c r="G86" s="101" t="n">
        <v>46175</v>
      </c>
      <c r="H86" s="73" t="n"/>
      <c r="I86" s="73" t="inlineStr">
        <is>
          <t>REPRESENTANTE</t>
        </is>
      </c>
      <c r="J86" s="73" t="inlineStr">
        <is>
          <t>DIRECSERV</t>
        </is>
      </c>
      <c r="K86" s="73" t="inlineStr">
        <is>
          <t>OPA</t>
        </is>
      </c>
      <c r="L86" s="73" t="inlineStr">
        <is>
          <t>EMAIL 26-05-2026</t>
        </is>
      </c>
      <c r="M86" s="73" t="inlineStr">
        <is>
          <t>OPA</t>
        </is>
      </c>
      <c r="N86" s="73" t="inlineStr">
        <is>
          <t>CERRADA</t>
        </is>
      </c>
      <c r="O86" s="73" t="n"/>
      <c r="P86" s="73" t="n"/>
      <c r="Q86" s="73" t="n"/>
    </row>
    <row r="87" ht="33.75" customHeight="1">
      <c r="A87" s="81" t="n"/>
      <c r="B87" s="81" t="inlineStr">
        <is>
          <t>PRESENTACION Y ALMUERZO MUTUAL DE SEGUROS</t>
        </is>
      </c>
      <c r="C87" s="81" t="inlineStr">
        <is>
          <t>MUTUAL DE SEGUROS</t>
        </is>
      </c>
      <c r="D87" s="81" t="inlineStr">
        <is>
          <t>INV-047</t>
        </is>
      </c>
      <c r="E87" s="81" t="inlineStr">
        <is>
          <t>OPA</t>
        </is>
      </c>
      <c r="F87" s="81" t="inlineStr">
        <is>
          <t>POR CARTA</t>
        </is>
      </c>
      <c r="G87" s="102" t="n">
        <v>46176</v>
      </c>
      <c r="H87" s="81" t="inlineStr">
        <is>
          <t>PREAGENDADO</t>
        </is>
      </c>
      <c r="I87" s="81" t="inlineStr">
        <is>
          <t>AGENDAR</t>
        </is>
      </c>
      <c r="J87" s="81" t="inlineStr">
        <is>
          <t>CJA
DIRECPERS
DIREBIEN</t>
        </is>
      </c>
      <c r="K87" s="81" t="inlineStr">
        <is>
          <t>OPA</t>
        </is>
      </c>
      <c r="L87" s="81" t="inlineStr">
        <is>
          <t>EMAIL 15-04-2026</t>
        </is>
      </c>
      <c r="M87" s="81" t="inlineStr">
        <is>
          <t>OPA</t>
        </is>
      </c>
      <c r="N87" s="81" t="inlineStr">
        <is>
          <t>TERMINADA</t>
        </is>
      </c>
      <c r="O87" s="81" t="inlineStr">
        <is>
          <t>OK</t>
        </is>
      </c>
      <c r="P87" s="81" t="n"/>
      <c r="Q87" s="81" t="n"/>
    </row>
    <row r="88" ht="33.75" customHeight="1">
      <c r="A88" s="81" t="n"/>
      <c r="B88" s="81" t="inlineStr">
        <is>
          <t>CEREMONIA EN CELEBRACION DEL SEHAGESIMO NOVENO ANIVERSARIO DEL CLUB DEL SUBOFICIAL MAYOR</t>
        </is>
      </c>
      <c r="C88" s="81" t="inlineStr">
        <is>
          <t>PRESDIENTE</t>
        </is>
      </c>
      <c r="D88" s="81" t="inlineStr">
        <is>
          <t>INV-075</t>
        </is>
      </c>
      <c r="E88" s="81" t="inlineStr">
        <is>
          <t>OPA</t>
        </is>
      </c>
      <c r="F88" s="81" t="inlineStr">
        <is>
          <t>EMAIL 08-06-2026</t>
        </is>
      </c>
      <c r="G88" s="102" t="n">
        <v>46178</v>
      </c>
      <c r="H88" s="81" t="inlineStr">
        <is>
          <t>CODES</t>
        </is>
      </c>
      <c r="I88" s="81" t="inlineStr">
        <is>
          <t xml:space="preserve">DIRECPERS </t>
        </is>
      </c>
      <c r="J88" s="81" t="inlineStr">
        <is>
          <t>DIRECPERS</t>
        </is>
      </c>
      <c r="K88" s="81" t="inlineStr">
        <is>
          <t>OPA</t>
        </is>
      </c>
      <c r="L88" s="81" t="inlineStr">
        <is>
          <t>EMAIL 13-05-2026</t>
        </is>
      </c>
      <c r="M88" s="81" t="inlineStr">
        <is>
          <t>OPA</t>
        </is>
      </c>
      <c r="N88" s="81" t="inlineStr">
        <is>
          <t>TERMINADA</t>
        </is>
      </c>
      <c r="O88" s="81" t="n"/>
      <c r="P88" s="81" t="n"/>
      <c r="Q88" s="81" t="n"/>
    </row>
    <row r="89">
      <c r="A89" s="83" t="n"/>
      <c r="B89" s="83" t="inlineStr">
        <is>
          <t>ALMUERZO CLUB DE LOS VIERNES</t>
        </is>
      </c>
      <c r="C89" s="83" t="inlineStr">
        <is>
          <t>T2 RNY VIAL</t>
        </is>
      </c>
      <c r="D89" s="83" t="inlineStr">
        <is>
          <t>INV-091</t>
        </is>
      </c>
      <c r="E89" s="83" t="inlineStr">
        <is>
          <t>OPA</t>
        </is>
      </c>
      <c r="F89" s="128" t="inlineStr">
        <is>
          <t>EMAIL 14-05-2026</t>
        </is>
      </c>
      <c r="G89" s="103" t="n">
        <v>46178</v>
      </c>
      <c r="H89" s="83" t="n"/>
      <c r="I89" s="83" t="inlineStr">
        <is>
          <t>SECRETGEN</t>
        </is>
      </c>
      <c r="J89" s="83" t="n"/>
      <c r="K89" s="83" t="n"/>
      <c r="L89" s="83" t="n"/>
      <c r="M89" s="83" t="inlineStr">
        <is>
          <t xml:space="preserve">COLLAO </t>
        </is>
      </c>
      <c r="N89" s="83" t="inlineStr">
        <is>
          <t>PENDIENTE</t>
        </is>
      </c>
      <c r="O89" s="83" t="n"/>
      <c r="P89" s="83" t="inlineStr">
        <is>
          <t>VERIFICAR</t>
        </is>
      </c>
      <c r="Q89" s="83" t="inlineStr">
        <is>
          <t>cambio de fecha</t>
        </is>
      </c>
    </row>
    <row r="90" ht="56.25" customHeight="1">
      <c r="A90" s="125" t="n"/>
      <c r="B90" s="125" t="inlineStr">
        <is>
          <t>CINMEMORACION DEL CENTESIMO CUASDRIGESIMO SEXTO ANIVERSARIO ASALTO Y TOMA DEL MORRO DE ARICA Y DIA DE LAS GLORIAS DEL ARMA DE INFANTARIA</t>
        </is>
      </c>
      <c r="C90" s="125" t="inlineStr">
        <is>
          <t>CJA</t>
        </is>
      </c>
      <c r="D90" s="125" t="inlineStr">
        <is>
          <t>INV-090</t>
        </is>
      </c>
      <c r="E90" s="125" t="inlineStr">
        <is>
          <t>OPA</t>
        </is>
      </c>
      <c r="F90" s="125" t="inlineStr">
        <is>
          <t>EMAIL 15-05-2026</t>
        </is>
      </c>
      <c r="G90" s="126" t="n">
        <v>46180</v>
      </c>
      <c r="H90" s="125" t="n"/>
      <c r="I90" s="125" t="inlineStr">
        <is>
          <t>ASISTE</t>
        </is>
      </c>
      <c r="J90" s="125" t="inlineStr">
        <is>
          <t>CJA</t>
        </is>
      </c>
      <c r="K90" s="125" t="inlineStr">
        <is>
          <t>EMAIL</t>
        </is>
      </c>
      <c r="L90" s="150" t="n">
        <v>46175</v>
      </c>
      <c r="M90" s="125" t="inlineStr">
        <is>
          <t>OPA</t>
        </is>
      </c>
      <c r="N90" s="125" t="inlineStr">
        <is>
          <t>TERMINADA</t>
        </is>
      </c>
      <c r="O90" s="125" t="n"/>
      <c r="P90" s="125" t="n"/>
      <c r="Q90" s="125" t="n"/>
    </row>
    <row r="91">
      <c r="A91" s="81" t="n"/>
      <c r="B91" s="81" t="inlineStr">
        <is>
          <t>CEREMONIA INAGURACION EXPONER 2026</t>
        </is>
      </c>
      <c r="C91" s="81" t="inlineStr">
        <is>
          <t>EXPONOR</t>
        </is>
      </c>
      <c r="D91" s="81" t="inlineStr">
        <is>
          <t>INV-027</t>
        </is>
      </c>
      <c r="E91" s="81" t="inlineStr">
        <is>
          <t>OPA</t>
        </is>
      </c>
      <c r="F91" s="81" t="inlineStr">
        <is>
          <t>EMAIL 23-03-2026</t>
        </is>
      </c>
      <c r="G91" s="102" t="n">
        <v>46181</v>
      </c>
      <c r="H91" s="81" t="inlineStr">
        <is>
          <t>REVISTA CUARZONA</t>
        </is>
      </c>
      <c r="I91" s="81" t="inlineStr">
        <is>
          <t>NO VOY</t>
        </is>
      </c>
      <c r="J91" s="81" t="inlineStr">
        <is>
          <t>NO ASISTE</t>
        </is>
      </c>
      <c r="K91" s="81" t="inlineStr">
        <is>
          <t>OPA</t>
        </is>
      </c>
      <c r="L91" s="81" t="inlineStr">
        <is>
          <t>EMAIL 31-03-2026</t>
        </is>
      </c>
      <c r="M91" s="81" t="inlineStr">
        <is>
          <t>OPA</t>
        </is>
      </c>
      <c r="N91" s="81" t="inlineStr">
        <is>
          <t>TERMINADA</t>
        </is>
      </c>
      <c r="O91" s="81" t="n"/>
      <c r="P91" s="81" t="n"/>
      <c r="Q91" s="81" t="n"/>
    </row>
    <row r="92" ht="22.5" customHeight="1">
      <c r="A92" s="81" t="n"/>
      <c r="B92" s="81" t="inlineStr">
        <is>
          <t>SEMINARIO COMO VIENE 2026 LA TEMPORADA 2027</t>
        </is>
      </c>
      <c r="C92" s="81" t="inlineStr">
        <is>
          <t>SOCIEDAD NACIONAL DE AGRICULTURA</t>
        </is>
      </c>
      <c r="D92" s="81" t="inlineStr">
        <is>
          <t>INV-076</t>
        </is>
      </c>
      <c r="E92" s="81" t="inlineStr">
        <is>
          <t>OPA</t>
        </is>
      </c>
      <c r="F92" s="81" t="inlineStr">
        <is>
          <t>EMAIL 08-06-2026</t>
        </is>
      </c>
      <c r="G92" s="102" t="n">
        <v>46183</v>
      </c>
      <c r="H92" s="81" t="inlineStr">
        <is>
          <t>SEGUNDO CONDEJO NAVAL</t>
        </is>
      </c>
      <c r="I92" s="81" t="inlineStr">
        <is>
          <t xml:space="preserve">DIRINMAR </t>
        </is>
      </c>
      <c r="J92" s="81" t="inlineStr">
        <is>
          <t>DIRINAMR</t>
        </is>
      </c>
      <c r="K92" s="81" t="inlineStr">
        <is>
          <t>OPA</t>
        </is>
      </c>
      <c r="L92" s="81" t="inlineStr">
        <is>
          <t>EMAIL 02-06-2026</t>
        </is>
      </c>
      <c r="M92" s="81" t="inlineStr">
        <is>
          <t>OPA</t>
        </is>
      </c>
      <c r="N92" s="81" t="inlineStr">
        <is>
          <t>TERMINADA</t>
        </is>
      </c>
      <c r="O92" s="81" t="n"/>
      <c r="P92" s="81" t="n"/>
      <c r="Q92" s="81" t="n"/>
    </row>
    <row r="93" ht="22.5" customHeight="1">
      <c r="A93" s="83" t="n"/>
      <c r="B93" s="83" t="inlineStr">
        <is>
          <t>airbus ila verlin 2026</t>
        </is>
      </c>
      <c r="C93" s="83" t="inlineStr">
        <is>
          <t>BERLIN</t>
        </is>
      </c>
      <c r="D93" s="83" t="inlineStr">
        <is>
          <t>INV-095</t>
        </is>
      </c>
      <c r="E93" s="83" t="inlineStr">
        <is>
          <t>OPA</t>
        </is>
      </c>
      <c r="F93" s="83" t="inlineStr">
        <is>
          <t>EMAIL 20-05-226</t>
        </is>
      </c>
      <c r="G93" s="103" t="n">
        <v>46183</v>
      </c>
      <c r="H93" s="83" t="n"/>
      <c r="I93" s="83" t="n"/>
      <c r="J93" s="83" t="n"/>
      <c r="K93" s="83" t="n"/>
      <c r="L93" s="83" t="n"/>
      <c r="M93" s="83" t="inlineStr">
        <is>
          <t>SECRETALM</t>
        </is>
      </c>
      <c r="N93" s="83" t="inlineStr">
        <is>
          <t>PENDIENTE</t>
        </is>
      </c>
      <c r="O93" s="83" t="n"/>
      <c r="P93" s="83" t="inlineStr">
        <is>
          <t>VERIFICAR CON SECRETARIA ADMINISTRATIVA</t>
        </is>
      </c>
      <c r="Q93" s="83" t="n"/>
    </row>
    <row r="94" ht="22.5" customHeight="1">
      <c r="A94" s="81" t="n"/>
      <c r="B94" s="81" t="inlineStr">
        <is>
          <t>DIA DEL COMERCIO GLOBAL</t>
        </is>
      </c>
      <c r="C94" s="81" t="inlineStr">
        <is>
          <t>LIGA MARITIMA</t>
        </is>
      </c>
      <c r="D94" s="81" t="inlineStr">
        <is>
          <t>INV-074</t>
        </is>
      </c>
      <c r="E94" s="81" t="inlineStr">
        <is>
          <t>OPA</t>
        </is>
      </c>
      <c r="F94" s="81" t="inlineStr">
        <is>
          <t>EMAIL 07-04-2026</t>
        </is>
      </c>
      <c r="G94" s="102" t="n">
        <v>46184</v>
      </c>
      <c r="H94" s="81" t="inlineStr">
        <is>
          <t>ALMUERZO EZ CJA</t>
        </is>
      </c>
      <c r="I94" s="81" t="inlineStr">
        <is>
          <t xml:space="preserve">DIRECTEMAR
</t>
        </is>
      </c>
      <c r="J94" s="81" t="inlineStr">
        <is>
          <t>DIRECTEMAR</t>
        </is>
      </c>
      <c r="K94" s="81" t="inlineStr">
        <is>
          <t>OPA</t>
        </is>
      </c>
      <c r="L94" s="81" t="inlineStr">
        <is>
          <t xml:space="preserve">EMAIL </t>
        </is>
      </c>
      <c r="M94" s="81" t="inlineStr">
        <is>
          <t>OPA</t>
        </is>
      </c>
      <c r="N94" s="81" t="inlineStr">
        <is>
          <t>TERMINADA</t>
        </is>
      </c>
      <c r="O94" s="81" t="n"/>
      <c r="P94" s="81" t="n"/>
      <c r="Q94" s="81" t="n"/>
    </row>
    <row r="95" ht="22.5" customHeight="1">
      <c r="A95" s="81" t="n"/>
      <c r="B95" s="81" t="inlineStr">
        <is>
          <t>PARTICIPACION A NUESTRA DECIMA TERCERA CUENTA OUBLICA</t>
        </is>
      </c>
      <c r="C95" s="81" t="inlineStr">
        <is>
          <t>GERENTE GENERAL</t>
        </is>
      </c>
      <c r="D95" s="81" t="inlineStr">
        <is>
          <t>INV-077</t>
        </is>
      </c>
      <c r="E95" s="81" t="inlineStr">
        <is>
          <t>OPA</t>
        </is>
      </c>
      <c r="F95" s="81" t="inlineStr">
        <is>
          <t>EMAIL 08-06-2026</t>
        </is>
      </c>
      <c r="G95" s="102" t="n">
        <v>46184</v>
      </c>
      <c r="H95" s="81" t="n"/>
      <c r="I95" s="81" t="inlineStr">
        <is>
          <t xml:space="preserve">DISPUESTO PÓR SECRETALM </t>
        </is>
      </c>
      <c r="J95" s="81" t="inlineStr">
        <is>
          <t>DIREBEN</t>
        </is>
      </c>
      <c r="K95" s="81" t="inlineStr">
        <is>
          <t>OPA</t>
        </is>
      </c>
      <c r="L95" s="81" t="inlineStr">
        <is>
          <t>EMAIL 08-06-2026</t>
        </is>
      </c>
      <c r="M95" s="81" t="inlineStr">
        <is>
          <t>OPA</t>
        </is>
      </c>
      <c r="N95" s="81" t="inlineStr">
        <is>
          <t>TERMINADA</t>
        </is>
      </c>
      <c r="O95" s="81" t="n"/>
      <c r="P95" s="81" t="n"/>
      <c r="Q95" s="81" t="n"/>
    </row>
    <row r="96" ht="22.5" customHeight="1">
      <c r="A96" s="81" t="n"/>
      <c r="B96" s="81" t="inlineStr">
        <is>
          <t>CEREMONIA ANIVERSARIO ESPECIALIDAD AB.</t>
        </is>
      </c>
      <c r="C96" s="81" t="inlineStr">
        <is>
          <t>CA FORT</t>
        </is>
      </c>
      <c r="D96" s="81" t="inlineStr">
        <is>
          <t>INV-056</t>
        </is>
      </c>
      <c r="E96" s="81" t="inlineStr">
        <is>
          <t>OPA</t>
        </is>
      </c>
      <c r="F96" s="81" t="inlineStr">
        <is>
          <t>EMAIL 17-04-2026</t>
        </is>
      </c>
      <c r="G96" s="102" t="n">
        <v>46188</v>
      </c>
      <c r="H96" s="81" t="inlineStr">
        <is>
          <t>EN AGENDA POR C.</t>
        </is>
      </c>
      <c r="I96" s="81" t="inlineStr">
        <is>
          <t>OK</t>
        </is>
      </c>
      <c r="J96" s="81" t="inlineStr">
        <is>
          <t>ASISTE</t>
        </is>
      </c>
      <c r="K96" s="81" t="inlineStr">
        <is>
          <t>OPA</t>
        </is>
      </c>
      <c r="L96" s="81" t="inlineStr">
        <is>
          <t>EMAILC21-04-2026</t>
        </is>
      </c>
      <c r="M96" s="81" t="inlineStr">
        <is>
          <t xml:space="preserve">OPA </t>
        </is>
      </c>
      <c r="N96" s="81" t="inlineStr">
        <is>
          <t>TERMINADA</t>
        </is>
      </c>
      <c r="O96" s="81" t="n"/>
      <c r="P96" s="81" t="n"/>
      <c r="Q96" s="81" t="n"/>
    </row>
    <row r="97" ht="22.5" customHeight="1">
      <c r="A97" s="81" t="n"/>
      <c r="B97" s="81" t="inlineStr">
        <is>
          <t>ANIVERSARIO 208 CREACION CUERPO DE INFANTERIA DE MARINA</t>
        </is>
      </c>
      <c r="C97" s="81" t="inlineStr">
        <is>
          <t>MARINFA</t>
        </is>
      </c>
      <c r="D97" s="81" t="inlineStr">
        <is>
          <t>INV-081</t>
        </is>
      </c>
      <c r="E97" s="81" t="inlineStr">
        <is>
          <t>OPA</t>
        </is>
      </c>
      <c r="F97" s="81" t="inlineStr">
        <is>
          <t>EMAIL 11-05-2026</t>
        </is>
      </c>
      <c r="G97" s="102" t="n">
        <v>46189</v>
      </c>
      <c r="H97" s="81" t="inlineStr">
        <is>
          <t>AGENDA</t>
        </is>
      </c>
      <c r="I97" s="81" t="inlineStr">
        <is>
          <t>ASISTE</t>
        </is>
      </c>
      <c r="J97" s="81" t="inlineStr">
        <is>
          <t>CJA</t>
        </is>
      </c>
      <c r="K97" s="81" t="inlineStr">
        <is>
          <t>OPA</t>
        </is>
      </c>
      <c r="L97" s="81" t="inlineStr">
        <is>
          <t>EMAIL 13-05-2026</t>
        </is>
      </c>
      <c r="M97" s="81" t="inlineStr">
        <is>
          <t>OPA</t>
        </is>
      </c>
      <c r="N97" s="81" t="inlineStr">
        <is>
          <t>TERMINADA</t>
        </is>
      </c>
      <c r="O97" s="81" t="n"/>
      <c r="P97" s="81" t="n"/>
      <c r="Q97" s="81" t="n"/>
    </row>
    <row r="98">
      <c r="A98" s="122" t="n"/>
      <c r="B98" s="122" t="inlineStr">
        <is>
          <t>ANIVERSARIO DE LA REVISTA DE MARINA</t>
        </is>
      </c>
      <c r="C98" s="122" t="inlineStr">
        <is>
          <t>CN GREEN</t>
        </is>
      </c>
      <c r="D98" s="122" t="inlineStr">
        <is>
          <t>INV-088</t>
        </is>
      </c>
      <c r="E98" s="122" t="inlineStr">
        <is>
          <t>OPA</t>
        </is>
      </c>
      <c r="F98" s="122" t="inlineStr">
        <is>
          <t>EMAIL 14-05-2026</t>
        </is>
      </c>
      <c r="G98" s="124" t="n">
        <v>46190</v>
      </c>
      <c r="H98" s="122" t="n"/>
      <c r="I98" s="122" t="inlineStr">
        <is>
          <t xml:space="preserve">PENDIENTE </t>
        </is>
      </c>
      <c r="J98" s="122" t="n"/>
      <c r="K98" s="122" t="n"/>
      <c r="L98" s="122" t="n"/>
      <c r="M98" s="122" t="inlineStr">
        <is>
          <t>SECRETALM</t>
        </is>
      </c>
      <c r="N98" s="122" t="inlineStr">
        <is>
          <t>PENDIENTE</t>
        </is>
      </c>
      <c r="O98" s="122" t="n"/>
      <c r="P98" s="122" t="inlineStr">
        <is>
          <t>VERIFICAR</t>
        </is>
      </c>
      <c r="Q98" s="122" t="n"/>
    </row>
    <row r="99" ht="22.5" customHeight="1">
      <c r="A99" s="83" t="n"/>
      <c r="B99" s="83" t="inlineStr">
        <is>
          <t>ALMUERZO DE CAMARADERIA</t>
        </is>
      </c>
      <c r="C99" s="83" t="inlineStr">
        <is>
          <t>CAMARA ALMIRANTE TORIBIO MERINO</t>
        </is>
      </c>
      <c r="D99" s="83" t="inlineStr">
        <is>
          <t>INV-061</t>
        </is>
      </c>
      <c r="E99" s="83" t="inlineStr">
        <is>
          <t>OPA</t>
        </is>
      </c>
      <c r="F99" s="83" t="inlineStr">
        <is>
          <t>EMAIL 23-03-2026</t>
        </is>
      </c>
      <c r="G99" s="103" t="n">
        <v>46191</v>
      </c>
      <c r="H99" s="83" t="inlineStr">
        <is>
          <t>VER QUE MAS TENEMOS</t>
        </is>
      </c>
      <c r="I99" s="83" t="n"/>
      <c r="J99" s="83" t="n"/>
      <c r="K99" s="83" t="n"/>
      <c r="L99" s="83" t="n"/>
      <c r="M99" s="83" t="inlineStr">
        <is>
          <t>CARRASCO
SILVA</t>
        </is>
      </c>
      <c r="N99" s="83" t="inlineStr">
        <is>
          <t>PENDIENTE</t>
        </is>
      </c>
      <c r="O99" s="83" t="n"/>
      <c r="P99" s="83" t="inlineStr">
        <is>
          <t>PREAGENDAR</t>
        </is>
      </c>
      <c r="Q99" s="83" t="n"/>
    </row>
    <row r="100" ht="33.75" customHeight="1">
      <c r="A100" s="80" t="n"/>
      <c r="B100" s="81" t="inlineStr">
        <is>
          <t xml:space="preserve">ANIVERSARIO DE LA MARINA MERCANTE NACIONAL </t>
        </is>
      </c>
      <c r="C100" s="81" t="inlineStr">
        <is>
          <t>MARINA MERCANTE NACIONAL</t>
        </is>
      </c>
      <c r="D100" s="81" t="inlineStr">
        <is>
          <t>INV-020</t>
        </is>
      </c>
      <c r="E100" s="81" t="inlineStr">
        <is>
          <t>OPA</t>
        </is>
      </c>
      <c r="F100" s="81" t="inlineStr">
        <is>
          <t>EMAIL 11-12-2025</t>
        </is>
      </c>
      <c r="G100" s="102" t="n">
        <v>46198</v>
      </c>
      <c r="H100" s="81" t="inlineStr">
        <is>
          <t xml:space="preserve">DISPONIBLE </t>
        </is>
      </c>
      <c r="I100" s="81" t="inlineStr">
        <is>
          <t>PREAGENDAR</t>
        </is>
      </c>
      <c r="J100" s="81" t="inlineStr">
        <is>
          <t>PENDIENTE</t>
        </is>
      </c>
      <c r="K100" s="81" t="inlineStr">
        <is>
          <t>OPA</t>
        </is>
      </c>
      <c r="L100" s="81" t="inlineStr">
        <is>
          <t>EMAIL 06-05-2026</t>
        </is>
      </c>
      <c r="M100" s="81" t="inlineStr">
        <is>
          <t>OPA</t>
        </is>
      </c>
      <c r="N100" s="81" t="inlineStr">
        <is>
          <t>TERMINADA</t>
        </is>
      </c>
      <c r="O100" s="81" t="n"/>
      <c r="P100" s="81" t="inlineStr">
        <is>
          <t>ESPERAR RESPUESTA DE DISPONIBILIDAD DE AGENDA C1 SILVA</t>
        </is>
      </c>
      <c r="Q100" s="81" t="n"/>
    </row>
    <row r="101" ht="22.5" customHeight="1">
      <c r="A101" s="83" t="n"/>
      <c r="B101" s="83" t="inlineStr">
        <is>
          <t>PRESIDIR 208 ANIVERSARIO DE LA MARINA MERCANTE</t>
        </is>
      </c>
      <c r="C101" s="83" t="inlineStr">
        <is>
          <t>DIRECTEMAR</t>
        </is>
      </c>
      <c r="D101" s="83" t="inlineStr">
        <is>
          <t>INV-068</t>
        </is>
      </c>
      <c r="E101" s="83" t="inlineStr">
        <is>
          <t>OPA</t>
        </is>
      </c>
      <c r="F101" s="83" t="inlineStr">
        <is>
          <t>EMAIL 29-04-2026</t>
        </is>
      </c>
      <c r="G101" s="103" t="n">
        <v>46199</v>
      </c>
      <c r="H101" s="83" t="n"/>
      <c r="I101" s="83" t="n"/>
      <c r="J101" s="83" t="inlineStr">
        <is>
          <t>CJA (S)</t>
        </is>
      </c>
      <c r="K101" s="83" t="n"/>
      <c r="L101" s="83" t="n"/>
      <c r="M101" s="83" t="inlineStr">
        <is>
          <t>COLLAO</t>
        </is>
      </c>
      <c r="N101" s="83" t="inlineStr">
        <is>
          <t>PENDIENTE</t>
        </is>
      </c>
      <c r="O101" s="83" t="n"/>
      <c r="P101" s="83" t="n"/>
      <c r="Q101" s="83" t="n"/>
    </row>
    <row r="102" ht="22.5" customHeight="1">
      <c r="A102" s="81" t="n"/>
      <c r="B102" s="81" t="inlineStr">
        <is>
          <t>EJERCICIO AEREO MULTIDOMINIO SALITRE 2026</t>
        </is>
      </c>
      <c r="C102" s="81" t="inlineStr">
        <is>
          <t>FACH</t>
        </is>
      </c>
      <c r="D102" s="81" t="inlineStr">
        <is>
          <t>INV-070</t>
        </is>
      </c>
      <c r="E102" s="81" t="inlineStr">
        <is>
          <t>OPA</t>
        </is>
      </c>
      <c r="F102" s="81" t="inlineStr">
        <is>
          <t>EMAIL 05-05-2026</t>
        </is>
      </c>
      <c r="G102" s="102" t="n">
        <v>46211</v>
      </c>
      <c r="H102" s="81" t="inlineStr">
        <is>
          <t>EXTRANJERO</t>
        </is>
      </c>
      <c r="I102" s="81" t="inlineStr">
        <is>
          <t>JEFMAYOR O COMOPER</t>
        </is>
      </c>
      <c r="J102" s="81" t="inlineStr">
        <is>
          <t>JEFMAYOR</t>
        </is>
      </c>
      <c r="K102" s="81" t="inlineStr">
        <is>
          <t>OPA</t>
        </is>
      </c>
      <c r="L102" s="81" t="inlineStr">
        <is>
          <t>EMAIL 29-05-2026</t>
        </is>
      </c>
      <c r="M102" s="81" t="inlineStr">
        <is>
          <t>OPA</t>
        </is>
      </c>
      <c r="N102" s="81" t="inlineStr">
        <is>
          <t>TERMINADA</t>
        </is>
      </c>
      <c r="O102" s="81" t="n"/>
      <c r="P102" s="81" t="n"/>
      <c r="Q102" s="81" t="n"/>
    </row>
    <row r="103" ht="33.75" customHeight="1">
      <c r="A103" s="82" t="n"/>
      <c r="B103" s="81" t="inlineStr">
        <is>
          <t xml:space="preserve">CENA TRAFALGAR </t>
        </is>
      </c>
      <c r="C103" s="81" t="inlineStr">
        <is>
          <t>EMBAJA DE REINO UNIDO</t>
        </is>
      </c>
      <c r="D103" s="81" t="inlineStr">
        <is>
          <t>INV-022</t>
        </is>
      </c>
      <c r="E103" s="81" t="inlineStr">
        <is>
          <t>SECRETALM</t>
        </is>
      </c>
      <c r="F103" s="81" t="inlineStr">
        <is>
          <t>EMAIL 27-02-2026</t>
        </is>
      </c>
      <c r="G103" s="102" t="n">
        <v>46316</v>
      </c>
      <c r="H103" s="81" t="n"/>
      <c r="I103" s="81" t="inlineStr">
        <is>
          <t xml:space="preserve">ATENTO A AGENDAR TRAFALGAR POR SI PUDISE ASISTIR </t>
        </is>
      </c>
      <c r="J103" s="81" t="inlineStr">
        <is>
          <t>PENDIENTE</t>
        </is>
      </c>
      <c r="K103" s="81" t="inlineStr">
        <is>
          <t>OPA</t>
        </is>
      </c>
      <c r="L103" s="81" t="n"/>
      <c r="M103" s="81" t="inlineStr">
        <is>
          <t>YO</t>
        </is>
      </c>
      <c r="N103" s="81" t="inlineStr">
        <is>
          <t>TERMINADA</t>
        </is>
      </c>
      <c r="O103" s="81" t="n"/>
      <c r="P103" s="81" t="inlineStr">
        <is>
          <t>CARTA DE AGRADECIMIENTO - OPSTERIRMENTE LLEGASRA UNA INVITACIÓN</t>
        </is>
      </c>
      <c r="Q103" s="81" t="n"/>
    </row>
    <row r="104" ht="22.5" customHeight="1">
      <c r="A104" s="122" t="n"/>
      <c r="B104" s="122" t="inlineStr">
        <is>
          <t>EXPONAVAL 2026</t>
        </is>
      </c>
      <c r="C104" s="122" t="inlineStr">
        <is>
          <t>FRANCISCO SOTOMAYOR</t>
        </is>
      </c>
      <c r="D104" s="122" t="inlineStr">
        <is>
          <t>INV-040
SECRET.ADM.</t>
        </is>
      </c>
      <c r="E104" s="122" t="inlineStr">
        <is>
          <t>OPA</t>
        </is>
      </c>
      <c r="F104" s="122" t="inlineStr">
        <is>
          <t>EMAIL 07-04-2026</t>
        </is>
      </c>
      <c r="G104" s="123" t="n"/>
      <c r="H104" s="122" t="n"/>
      <c r="I104" s="122" t="n"/>
      <c r="J104" s="122" t="n"/>
      <c r="K104" s="122" t="n"/>
      <c r="L104" s="122" t="n"/>
      <c r="M104" s="122" t="inlineStr">
        <is>
          <t>SECRET.ADM.</t>
        </is>
      </c>
      <c r="N104" s="122" t="inlineStr">
        <is>
          <t xml:space="preserve">PENDIENTE </t>
        </is>
      </c>
      <c r="O104" s="122" t="n"/>
      <c r="P104" s="122" t="n"/>
      <c r="Q104" s="122" t="n"/>
    </row>
    <row r="105">
      <c r="A105" s="125" t="n"/>
      <c r="B105" s="125" t="inlineStr">
        <is>
          <t>CUENTA PUBLICA</t>
        </is>
      </c>
      <c r="C105" s="125" t="inlineStr">
        <is>
          <t>CONGRESO</t>
        </is>
      </c>
      <c r="D105" s="125" t="inlineStr">
        <is>
          <t>INV-086</t>
        </is>
      </c>
      <c r="E105" s="125" t="inlineStr">
        <is>
          <t>OPA</t>
        </is>
      </c>
      <c r="F105" s="125" t="inlineStr">
        <is>
          <t>MANO 13-05-2026</t>
        </is>
      </c>
      <c r="G105" s="127" t="n"/>
      <c r="H105" s="125" t="n"/>
      <c r="I105" s="125" t="n"/>
      <c r="J105" s="125" t="inlineStr">
        <is>
          <t>CJA</t>
        </is>
      </c>
      <c r="K105" s="125" t="inlineStr">
        <is>
          <t>OPA</t>
        </is>
      </c>
      <c r="L105" s="125" t="inlineStr">
        <is>
          <t>EMAIL 20-05-2026</t>
        </is>
      </c>
      <c r="M105" s="125" t="inlineStr">
        <is>
          <t>OPA</t>
        </is>
      </c>
      <c r="N105" s="125" t="inlineStr">
        <is>
          <t>TERMINADA</t>
        </is>
      </c>
      <c r="O105" s="125" t="n"/>
      <c r="P105" s="125" t="n"/>
      <c r="Q105" s="125" t="n"/>
    </row>
    <row r="106" ht="22.5" customHeight="1">
      <c r="A106" s="81" t="n"/>
      <c r="B106" s="81" t="inlineStr">
        <is>
          <t>ENCUENTRO PROTOCOLAR ANIVERSARIO BOMBEROS DE CHILE</t>
        </is>
      </c>
      <c r="C106" s="81" t="inlineStr">
        <is>
          <t>BOMBEROS</t>
        </is>
      </c>
      <c r="D106" s="81" t="inlineStr">
        <is>
          <t>INV-094</t>
        </is>
      </c>
      <c r="E106" s="81" t="inlineStr">
        <is>
          <t>OPA</t>
        </is>
      </c>
      <c r="F106" s="81" t="inlineStr">
        <is>
          <t>EMAIL 20-05-2026</t>
        </is>
      </c>
      <c r="G106" s="144" t="n"/>
      <c r="H106" s="81" t="n"/>
      <c r="I106" s="81" t="inlineStr">
        <is>
          <t>WXCUSAR - REPRESENTANTE</t>
        </is>
      </c>
      <c r="J106" s="81" t="inlineStr">
        <is>
          <t>DIRECABAS</t>
        </is>
      </c>
      <c r="K106" s="81" t="inlineStr">
        <is>
          <t>OPA</t>
        </is>
      </c>
      <c r="L106" s="81" t="inlineStr">
        <is>
          <t>EMAIL 29-05-2026</t>
        </is>
      </c>
      <c r="M106" s="81" t="inlineStr">
        <is>
          <t>OPA</t>
        </is>
      </c>
      <c r="N106" s="81" t="inlineStr">
        <is>
          <t>TERMINADA</t>
        </is>
      </c>
      <c r="O106" s="81" t="n"/>
      <c r="P106" s="81" t="n"/>
      <c r="Q106" s="81" t="n"/>
    </row>
    <row r="107" ht="22.5" customHeight="1">
      <c r="A107" s="73" t="n"/>
      <c r="B107" s="73" t="inlineStr">
        <is>
          <t>COCTEL CON MOTIVO DEL INICIO DE UNA NUEVA ETAPA DE TIGO EN CHILE</t>
        </is>
      </c>
      <c r="C107" s="73" t="inlineStr">
        <is>
          <t>EMBAJADOR DE FRANCIA</t>
        </is>
      </c>
      <c r="D107" s="73" t="inlineStr">
        <is>
          <t>INN-095</t>
        </is>
      </c>
      <c r="E107" s="73" t="inlineStr">
        <is>
          <t>OPA</t>
        </is>
      </c>
      <c r="F107" s="73" t="inlineStr">
        <is>
          <t>EMAIL 25-05-2026</t>
        </is>
      </c>
      <c r="G107" s="101" t="n">
        <v>46168</v>
      </c>
      <c r="H107" s="73" t="n"/>
      <c r="I107" s="73" t="n"/>
      <c r="J107" s="73" t="inlineStr">
        <is>
          <t>DIRECTELINF</t>
        </is>
      </c>
      <c r="K107" s="73" t="inlineStr">
        <is>
          <t>OPA</t>
        </is>
      </c>
      <c r="L107" s="73" t="inlineStr">
        <is>
          <t>EMAIL 26-05-2026</t>
        </is>
      </c>
      <c r="M107" s="73" t="inlineStr">
        <is>
          <t>OPA</t>
        </is>
      </c>
      <c r="N107" s="73" t="inlineStr">
        <is>
          <t>CERRADA</t>
        </is>
      </c>
      <c r="O107" s="73" t="n"/>
      <c r="P107" s="73" t="n"/>
      <c r="Q107" s="73" t="n"/>
    </row>
    <row r="108" ht="22.5" customHeight="1">
      <c r="A108" s="81" t="n"/>
      <c r="B108" s="81" t="inlineStr">
        <is>
          <t>SEMINARIO ONLINE FUNDACIÓN ACADEMIA HUMANISTA</t>
        </is>
      </c>
      <c r="C108" s="81" t="inlineStr">
        <is>
          <t xml:space="preserve">JUAN PATRICIO </t>
        </is>
      </c>
      <c r="D108" s="81" t="inlineStr">
        <is>
          <t>INV-096</t>
        </is>
      </c>
      <c r="E108" s="81" t="inlineStr">
        <is>
          <t>OPA</t>
        </is>
      </c>
      <c r="F108" s="81" t="inlineStr">
        <is>
          <t>EMAIL 26-05-2026</t>
        </is>
      </c>
      <c r="G108" s="102" t="n">
        <v>46201</v>
      </c>
      <c r="H108" s="81" t="n"/>
      <c r="I108" s="81" t="n"/>
      <c r="J108" s="81" t="n"/>
      <c r="K108" s="81" t="n"/>
      <c r="L108" s="81" t="n"/>
      <c r="M108" s="81" t="inlineStr">
        <is>
          <t>SECRET.ADM.</t>
        </is>
      </c>
      <c r="N108" s="81" t="inlineStr">
        <is>
          <t>TERMINADA</t>
        </is>
      </c>
      <c r="O108" s="81" t="n"/>
      <c r="P108" s="81" t="n"/>
      <c r="Q108" s="81" t="n"/>
    </row>
    <row r="109">
      <c r="A109" s="81" t="n"/>
      <c r="B109" s="81" t="inlineStr">
        <is>
          <t>GALA BALLET LA CENICIENTA</t>
        </is>
      </c>
      <c r="C109" s="81" t="inlineStr">
        <is>
          <t>PDI</t>
        </is>
      </c>
      <c r="D109" s="81" t="inlineStr">
        <is>
          <t>INV-097</t>
        </is>
      </c>
      <c r="E109" s="81" t="inlineStr">
        <is>
          <t>OPA</t>
        </is>
      </c>
      <c r="F109" s="81" t="inlineStr">
        <is>
          <t>EMAIL 26-05-2026</t>
        </is>
      </c>
      <c r="G109" s="102" t="n">
        <v>46175</v>
      </c>
      <c r="H109" s="81" t="n"/>
      <c r="I109" s="81" t="n"/>
      <c r="J109" s="81" t="inlineStr">
        <is>
          <t>ALMIRANTE</t>
        </is>
      </c>
      <c r="K109" s="81" t="n"/>
      <c r="L109" s="81" t="n"/>
      <c r="M109" s="81" t="inlineStr">
        <is>
          <t>OPA</t>
        </is>
      </c>
      <c r="N109" s="81" t="inlineStr">
        <is>
          <t>TERMINADA</t>
        </is>
      </c>
      <c r="O109" s="81" t="n"/>
      <c r="P109" s="81" t="n"/>
      <c r="Q109" s="81" t="n"/>
    </row>
    <row r="110" ht="22.5" customHeight="1">
      <c r="A110" s="81" t="n"/>
      <c r="B110" s="81" t="inlineStr">
        <is>
          <t>CONFERENCIA VALPARAISO Y TRTADO DE ALTA MAR BBNJ</t>
        </is>
      </c>
      <c r="C110" s="81" t="inlineStr">
        <is>
          <t>ALCALDESA VALPO</t>
        </is>
      </c>
      <c r="D110" s="81" t="inlineStr">
        <is>
          <t>INV-098</t>
        </is>
      </c>
      <c r="E110" s="81" t="inlineStr">
        <is>
          <t>OPA</t>
        </is>
      </c>
      <c r="F110" s="81" t="inlineStr">
        <is>
          <t>EMAIL 26-05-2026</t>
        </is>
      </c>
      <c r="G110" s="102" t="n">
        <v>46182</v>
      </c>
      <c r="H110" s="81" t="n"/>
      <c r="I110" s="81" t="n"/>
      <c r="J110" s="81" t="inlineStr">
        <is>
          <t>EXCUSAR</t>
        </is>
      </c>
      <c r="K110" s="81" t="n"/>
      <c r="L110" s="81" t="n"/>
      <c r="M110" s="81" t="inlineStr">
        <is>
          <t>OPA</t>
        </is>
      </c>
      <c r="N110" s="81" t="inlineStr">
        <is>
          <t>TERMINADA</t>
        </is>
      </c>
      <c r="O110" s="81" t="n"/>
      <c r="P110" s="81" t="n"/>
      <c r="Q110" s="81" t="n"/>
    </row>
    <row r="111" ht="22.5" customHeight="1">
      <c r="A111" s="125" t="n"/>
      <c r="B111" s="125" t="inlineStr">
        <is>
          <t>CEREMONA EGRESO GENDARMERIA PROMOCION 2025-2026</t>
        </is>
      </c>
      <c r="C111" s="125" t="inlineStr">
        <is>
          <t>DIRECTOR NACIONAL DE GENDARMERIA</t>
        </is>
      </c>
      <c r="D111" s="125" t="inlineStr">
        <is>
          <t>INV-099</t>
        </is>
      </c>
      <c r="E111" s="125" t="inlineStr">
        <is>
          <t>OPA</t>
        </is>
      </c>
      <c r="F111" s="125" t="inlineStr">
        <is>
          <t>EMAIL 22-05-2026</t>
        </is>
      </c>
      <c r="G111" s="126" t="n">
        <v>46177</v>
      </c>
      <c r="H111" s="125" t="n"/>
      <c r="I111" s="125" t="n"/>
      <c r="J111" s="125" t="inlineStr">
        <is>
          <t>JEFMAYOR</t>
        </is>
      </c>
      <c r="K111" s="125" t="inlineStr">
        <is>
          <t>OPA</t>
        </is>
      </c>
      <c r="L111" s="125" t="inlineStr">
        <is>
          <t>EMAIL 28-05-2026</t>
        </is>
      </c>
      <c r="M111" s="125" t="inlineStr">
        <is>
          <t>OPA</t>
        </is>
      </c>
      <c r="N111" s="125" t="inlineStr">
        <is>
          <t>TERMINADA</t>
        </is>
      </c>
      <c r="O111" s="125" t="n"/>
      <c r="P111" s="125" t="n"/>
      <c r="Q111" s="125" t="n"/>
    </row>
    <row r="112">
      <c r="A112" s="125" t="n"/>
      <c r="B112" s="125" t="inlineStr">
        <is>
          <t>COCTEL DI COMECIO GLOBAL CSAV</t>
        </is>
      </c>
      <c r="C112" s="125" t="inlineStr">
        <is>
          <t>PRESDIENTE DIRECTORIOI CSAV</t>
        </is>
      </c>
      <c r="D112" s="125" t="inlineStr">
        <is>
          <t>INV-100</t>
        </is>
      </c>
      <c r="E112" s="125" t="inlineStr">
        <is>
          <t>OPA</t>
        </is>
      </c>
      <c r="F112" s="125" t="inlineStr">
        <is>
          <t>EMAIL 27-05-2026</t>
        </is>
      </c>
      <c r="G112" s="126" t="n">
        <v>46183</v>
      </c>
      <c r="H112" s="125" t="n"/>
      <c r="I112" s="125" t="n"/>
      <c r="J112" s="125" t="inlineStr">
        <is>
          <t>EXCUSAR</t>
        </is>
      </c>
      <c r="K112" s="125" t="n"/>
      <c r="L112" s="125" t="n"/>
      <c r="M112" s="125" t="inlineStr">
        <is>
          <t>OPA</t>
        </is>
      </c>
      <c r="N112" s="125" t="inlineStr">
        <is>
          <t>TERMINADA</t>
        </is>
      </c>
      <c r="O112" s="125" t="n"/>
      <c r="P112" s="125" t="n"/>
      <c r="Q112" s="125" t="n"/>
    </row>
    <row r="113" ht="22.5" customHeight="1">
      <c r="A113" s="125" t="n"/>
      <c r="B113" s="125" t="inlineStr">
        <is>
          <t>CUENTA ANUAL ANIVERSARIO TEGNOLOGICO METROPOLITANO</t>
        </is>
      </c>
      <c r="C113" s="125" t="inlineStr">
        <is>
          <t>RECTORA</t>
        </is>
      </c>
      <c r="D113" s="125" t="inlineStr">
        <is>
          <t>INV-101</t>
        </is>
      </c>
      <c r="E113" s="125" t="inlineStr">
        <is>
          <t>OPA</t>
        </is>
      </c>
      <c r="F113" s="125" t="inlineStr">
        <is>
          <t>EMAIL 22-05-2026</t>
        </is>
      </c>
      <c r="G113" s="126" t="n">
        <v>46182</v>
      </c>
      <c r="H113" s="125" t="n"/>
      <c r="I113" s="125" t="n"/>
      <c r="J113" s="125" t="inlineStr">
        <is>
          <t>SUBDEA</t>
        </is>
      </c>
      <c r="K113" s="125" t="inlineStr">
        <is>
          <t>OPA</t>
        </is>
      </c>
      <c r="L113" s="125" t="inlineStr">
        <is>
          <t>EMAIL 29-05-206</t>
        </is>
      </c>
      <c r="M113" s="125" t="inlineStr">
        <is>
          <t>OPA</t>
        </is>
      </c>
      <c r="N113" s="125" t="inlineStr">
        <is>
          <t>TERMINADA</t>
        </is>
      </c>
      <c r="O113" s="125" t="n"/>
      <c r="P113" s="125" t="n"/>
      <c r="Q113" s="125" t="n"/>
    </row>
    <row r="114" ht="22.5" customHeight="1">
      <c r="A114" s="83" t="n"/>
      <c r="B114" s="83" t="inlineStr">
        <is>
          <t>EUCARISTICA EN ACCIÓN DE GRACIA POR EL 93 ANIVERSARIO PDI</t>
        </is>
      </c>
      <c r="C114" s="83" t="inlineStr">
        <is>
          <t>DIRECTOR GENERAL PDI</t>
        </is>
      </c>
      <c r="D114" s="83" t="inlineStr">
        <is>
          <t>INV-102</t>
        </is>
      </c>
      <c r="E114" s="83" t="inlineStr">
        <is>
          <t>OPA</t>
        </is>
      </c>
      <c r="F114" s="83" t="inlineStr">
        <is>
          <t>EMAIL 28-05-2026</t>
        </is>
      </c>
      <c r="G114" s="103" t="n">
        <v>46182</v>
      </c>
      <c r="H114" s="83" t="n"/>
      <c r="I114" s="83" t="inlineStr">
        <is>
          <t>REPRESENTANTE</t>
        </is>
      </c>
      <c r="J114" s="83" t="n"/>
      <c r="K114" s="83" t="n"/>
      <c r="L114" s="83" t="n"/>
      <c r="M114" s="83" t="inlineStr">
        <is>
          <t>COLLAO</t>
        </is>
      </c>
      <c r="N114" s="83" t="inlineStr">
        <is>
          <t xml:space="preserve">PENDIENTE </t>
        </is>
      </c>
      <c r="O114" s="83" t="n"/>
      <c r="P114" s="83" t="n"/>
      <c r="Q114" s="83" t="n"/>
    </row>
    <row r="115">
      <c r="A115" s="83" t="n"/>
      <c r="B115" s="83" t="inlineStr">
        <is>
          <t>CUMBRE EMPRESARIAL FRANCIA -CHILE</t>
        </is>
      </c>
      <c r="C115" s="83" t="inlineStr">
        <is>
          <t>CAMARA DE COMERCIO</t>
        </is>
      </c>
      <c r="D115" s="83" t="inlineStr">
        <is>
          <t>INV-103</t>
        </is>
      </c>
      <c r="E115" s="83" t="inlineStr">
        <is>
          <t>OPA</t>
        </is>
      </c>
      <c r="F115" s="83" t="inlineStr">
        <is>
          <t>EMAIL 28-05-2026</t>
        </is>
      </c>
      <c r="G115" s="103" t="n">
        <v>46196</v>
      </c>
      <c r="H115" s="83" t="n"/>
      <c r="I115" s="83" t="inlineStr">
        <is>
          <t>REPRESENTANTE</t>
        </is>
      </c>
      <c r="J115" s="83" t="n"/>
      <c r="K115" s="83" t="n"/>
      <c r="L115" s="83" t="n"/>
      <c r="M115" s="83" t="inlineStr">
        <is>
          <t>COLLAO</t>
        </is>
      </c>
      <c r="N115" s="83" t="inlineStr">
        <is>
          <t>PENDIENTE</t>
        </is>
      </c>
      <c r="O115" s="83" t="n"/>
      <c r="P115" s="83" t="n"/>
      <c r="Q115" s="83" t="n"/>
    </row>
    <row r="116">
      <c r="A116" s="125" t="n"/>
      <c r="B116" s="125" t="inlineStr">
        <is>
          <t>CEREMONIA BOTADURA LPD MAGALLANES</t>
        </is>
      </c>
      <c r="C116" s="125" t="inlineStr">
        <is>
          <t>ASMAR</t>
        </is>
      </c>
      <c r="D116" s="125" t="inlineStr">
        <is>
          <t>INV-104</t>
        </is>
      </c>
      <c r="E116" s="125" t="inlineStr">
        <is>
          <t>OPA</t>
        </is>
      </c>
      <c r="F116" s="125" t="inlineStr">
        <is>
          <t>EMAIL 29-05-2026</t>
        </is>
      </c>
      <c r="G116" s="126" t="n">
        <v>46191</v>
      </c>
      <c r="H116" s="125" t="n"/>
      <c r="I116" s="125" t="n"/>
      <c r="J116" s="125" t="inlineStr">
        <is>
          <t>CJA</t>
        </is>
      </c>
      <c r="K116" s="125" t="n"/>
      <c r="L116" s="125" t="n"/>
      <c r="M116" s="125" t="inlineStr">
        <is>
          <t>OPA</t>
        </is>
      </c>
      <c r="N116" s="125" t="inlineStr">
        <is>
          <t>TERMINADA</t>
        </is>
      </c>
      <c r="O116" s="125" t="n"/>
      <c r="P116" s="125" t="n"/>
      <c r="Q116" s="125" t="n"/>
    </row>
    <row r="117">
      <c r="A117" s="81" t="n"/>
      <c r="B117" s="81" t="inlineStr">
        <is>
          <t>GALA BANCO SANTADER</t>
        </is>
      </c>
      <c r="C117" s="81" t="inlineStr">
        <is>
          <t>SANTANDER</t>
        </is>
      </c>
      <c r="D117" s="81" t="inlineStr">
        <is>
          <t>INV-105</t>
        </is>
      </c>
      <c r="E117" s="81" t="inlineStr">
        <is>
          <t>OPA</t>
        </is>
      </c>
      <c r="F117" s="164" t="inlineStr">
        <is>
          <t>EMAIL 29-05-2026</t>
        </is>
      </c>
      <c r="G117" s="102" t="n">
        <v>46176</v>
      </c>
      <c r="H117" s="81" t="n"/>
      <c r="I117" s="81" t="inlineStr">
        <is>
          <t>PRIZONA</t>
        </is>
      </c>
      <c r="J117" s="81" t="inlineStr">
        <is>
          <t>EXCUSAR</t>
        </is>
      </c>
      <c r="K117" s="81" t="inlineStr">
        <is>
          <t>OPA</t>
        </is>
      </c>
      <c r="L117" s="81" t="inlineStr">
        <is>
          <t>EMAIL 03-06-2026</t>
        </is>
      </c>
      <c r="M117" s="81" t="inlineStr">
        <is>
          <t>COLLAO</t>
        </is>
      </c>
      <c r="N117" s="81" t="inlineStr">
        <is>
          <t>TERMINADA</t>
        </is>
      </c>
      <c r="O117" s="81" t="n"/>
      <c r="P117" s="81" t="n"/>
      <c r="Q117" s="81" t="n"/>
    </row>
    <row r="118" ht="22.5" customHeight="1">
      <c r="A118" s="83" t="n"/>
      <c r="B118" s="83" t="inlineStr">
        <is>
          <t>RECEPCION EN CONMEMORACION DEL DIA DE CANADA</t>
        </is>
      </c>
      <c r="C118" s="83" t="inlineStr">
        <is>
          <t>CANADA</t>
        </is>
      </c>
      <c r="D118" s="83" t="inlineStr">
        <is>
          <t>INV-106</t>
        </is>
      </c>
      <c r="E118" s="83" t="inlineStr">
        <is>
          <t>OPA</t>
        </is>
      </c>
      <c r="F118" s="83" t="inlineStr">
        <is>
          <t>EMAIL 29-05-2026</t>
        </is>
      </c>
      <c r="G118" s="103" t="n">
        <v>46191</v>
      </c>
      <c r="H118" s="83" t="n"/>
      <c r="I118" s="83" t="inlineStr">
        <is>
          <t>REPRESENTANTE</t>
        </is>
      </c>
      <c r="J118" s="83" t="inlineStr">
        <is>
          <t>VA + 07 CA</t>
        </is>
      </c>
      <c r="K118" s="83" t="n"/>
      <c r="L118" s="83" t="n"/>
      <c r="M118" s="83" t="inlineStr">
        <is>
          <t>COLLAO</t>
        </is>
      </c>
      <c r="N118" s="83" t="inlineStr">
        <is>
          <t>PENDIENTE</t>
        </is>
      </c>
      <c r="O118" s="83" t="n"/>
      <c r="P118" s="83" t="n"/>
      <c r="Q118" s="83" t="n"/>
    </row>
    <row r="119" ht="22.5" customHeight="1">
      <c r="A119" s="83" t="n"/>
      <c r="B119" s="83" t="inlineStr">
        <is>
          <t>DEFILE COMUNA PROVIDENCIA 18 SEP</t>
        </is>
      </c>
      <c r="C119" s="83" t="inlineStr">
        <is>
          <t>PROVIDENCIA</t>
        </is>
      </c>
      <c r="D119" s="83" t="inlineStr">
        <is>
          <t xml:space="preserve">INV-107
</t>
        </is>
      </c>
      <c r="E119" s="83" t="inlineStr">
        <is>
          <t>SECRT.ADM.</t>
        </is>
      </c>
      <c r="F119" s="83" t="inlineStr">
        <is>
          <t>EMAIL 01-06-2026</t>
        </is>
      </c>
      <c r="G119" s="103" t="n">
        <v>46284</v>
      </c>
      <c r="H119" s="83" t="n"/>
      <c r="I119" s="83" t="n"/>
      <c r="J119" s="83" t="n"/>
      <c r="K119" s="83" t="n"/>
      <c r="L119" s="83" t="n"/>
      <c r="M119" s="83" t="inlineStr">
        <is>
          <t>SECRET.ADM.</t>
        </is>
      </c>
      <c r="N119" s="83" t="inlineStr">
        <is>
          <t>PENDIENTE</t>
        </is>
      </c>
      <c r="O119" s="83" t="n"/>
      <c r="P119" s="83" t="n"/>
      <c r="Q119" s="83" t="n"/>
    </row>
    <row r="120">
      <c r="A120" s="83" t="n"/>
      <c r="B120" s="83" t="inlineStr">
        <is>
          <t>DESFILE COMUNA LAS CONDES 18 SEP</t>
        </is>
      </c>
      <c r="C120" s="83" t="inlineStr">
        <is>
          <t>LAS CONDES</t>
        </is>
      </c>
      <c r="D120" s="83" t="inlineStr">
        <is>
          <t>INV-108</t>
        </is>
      </c>
      <c r="E120" s="83" t="inlineStr">
        <is>
          <t>SECRT.ADM</t>
        </is>
      </c>
      <c r="F120" s="83" t="inlineStr">
        <is>
          <t>EMAIL 01-06-2026</t>
        </is>
      </c>
      <c r="G120" s="103" t="n">
        <v>46284</v>
      </c>
      <c r="H120" s="83" t="n"/>
      <c r="I120" s="83" t="n"/>
      <c r="J120" s="83" t="n"/>
      <c r="K120" s="83" t="n"/>
      <c r="L120" s="83" t="n"/>
      <c r="M120" s="83" t="inlineStr">
        <is>
          <t>SECRET.ADM</t>
        </is>
      </c>
      <c r="N120" s="83" t="inlineStr">
        <is>
          <t>PENDIENTE</t>
        </is>
      </c>
      <c r="O120" s="83" t="n"/>
      <c r="P120" s="83" t="n"/>
      <c r="Q120" s="83" t="n"/>
    </row>
    <row r="121" ht="22.5" customHeight="1">
      <c r="A121" s="83" t="n"/>
      <c r="B121" s="83" t="inlineStr">
        <is>
          <t>CEREMONIA INAGURAL DE LA ASAMBLEA GENERAL ARCHI</t>
        </is>
      </c>
      <c r="C121" s="83" t="inlineStr">
        <is>
          <t>ARCHI</t>
        </is>
      </c>
      <c r="D121" s="83" t="inlineStr">
        <is>
          <t>INV-109</t>
        </is>
      </c>
      <c r="E121" s="83" t="inlineStr">
        <is>
          <t>OPA</t>
        </is>
      </c>
      <c r="F121" s="83" t="inlineStr">
        <is>
          <t>EMAIL 02-06-2026</t>
        </is>
      </c>
      <c r="G121" s="103" t="n">
        <v>46183</v>
      </c>
      <c r="H121" s="83" t="n"/>
      <c r="I121" s="83" t="inlineStr">
        <is>
          <t>SECRETGEN</t>
        </is>
      </c>
      <c r="J121" s="83" t="n"/>
      <c r="K121" s="83" t="n"/>
      <c r="L121" s="83" t="n"/>
      <c r="M121" s="83" t="inlineStr">
        <is>
          <t>COLLAO</t>
        </is>
      </c>
      <c r="N121" s="83" t="inlineStr">
        <is>
          <t>PENDIENTE</t>
        </is>
      </c>
      <c r="O121" s="83" t="n"/>
      <c r="P121" s="83" t="n"/>
      <c r="Q121" s="83" t="n"/>
    </row>
    <row r="122">
      <c r="A122" s="83" t="n"/>
      <c r="B122" s="83" t="inlineStr">
        <is>
          <t>FIESTA DE ORO</t>
        </is>
      </c>
      <c r="C122" s="83" t="inlineStr">
        <is>
          <t>FINLANDIA</t>
        </is>
      </c>
      <c r="D122" s="83" t="inlineStr">
        <is>
          <t>INV-110</t>
        </is>
      </c>
      <c r="E122" s="83" t="inlineStr">
        <is>
          <t>OPA</t>
        </is>
      </c>
      <c r="F122" s="83" t="inlineStr">
        <is>
          <t>EMAIL 02-06-2026</t>
        </is>
      </c>
      <c r="G122" s="103" t="n">
        <v>46185</v>
      </c>
      <c r="H122" s="83" t="n"/>
      <c r="I122" s="83" t="inlineStr">
        <is>
          <t>CN SANTIAGO</t>
        </is>
      </c>
      <c r="J122" s="83" t="n"/>
      <c r="K122" s="83" t="n"/>
      <c r="L122" s="83" t="n"/>
      <c r="M122" s="83" t="inlineStr">
        <is>
          <t>COLLAO</t>
        </is>
      </c>
      <c r="N122" s="83" t="inlineStr">
        <is>
          <t>PENDIENTE</t>
        </is>
      </c>
      <c r="O122" s="83" t="n"/>
      <c r="P122" s="83" t="n"/>
      <c r="Q122" s="83" t="n"/>
    </row>
    <row r="123">
      <c r="A123" s="83" t="n"/>
      <c r="B123" s="83" t="inlineStr">
        <is>
          <t>DIA INTERNACIONAL DE FRANCIA</t>
        </is>
      </c>
      <c r="C123" s="83" t="inlineStr">
        <is>
          <t>FRANCIA</t>
        </is>
      </c>
      <c r="D123" s="83" t="inlineStr">
        <is>
          <t>INV-111</t>
        </is>
      </c>
      <c r="E123" s="83" t="inlineStr">
        <is>
          <t>OPA</t>
        </is>
      </c>
      <c r="F123" s="83" t="inlineStr">
        <is>
          <t>EMAIL 03-06-2026</t>
        </is>
      </c>
      <c r="G123" s="103" t="n">
        <v>46217</v>
      </c>
      <c r="H123" s="83" t="n"/>
      <c r="I123" s="83" t="inlineStr">
        <is>
          <t>PREAGENDAR</t>
        </is>
      </c>
      <c r="J123" s="83" t="n"/>
      <c r="K123" s="83" t="n"/>
      <c r="L123" s="83" t="n"/>
      <c r="M123" s="83" t="inlineStr">
        <is>
          <t>COLLAO</t>
        </is>
      </c>
      <c r="N123" s="83" t="inlineStr">
        <is>
          <t>PENDIENTE</t>
        </is>
      </c>
      <c r="O123" s="83" t="n"/>
      <c r="P123" s="83" t="n"/>
      <c r="Q123" s="83" t="n"/>
    </row>
    <row r="124" ht="22.5" customHeight="1">
      <c r="A124" s="83" t="n"/>
      <c r="B124" s="83" t="inlineStr">
        <is>
          <t>INVITACION AL DIALOGO SOBRE LA CIBERSEGURIODAD</t>
        </is>
      </c>
      <c r="C124" s="83" t="inlineStr">
        <is>
          <t>FINLANDIA MARA DE COMERCIO</t>
        </is>
      </c>
      <c r="D124" s="83" t="inlineStr">
        <is>
          <t>INV-112</t>
        </is>
      </c>
      <c r="E124" s="83" t="inlineStr">
        <is>
          <t>OPA</t>
        </is>
      </c>
      <c r="F124" s="83" t="inlineStr">
        <is>
          <t>EMAIL 02-06-2026</t>
        </is>
      </c>
      <c r="G124" s="103" t="n">
        <v>46189</v>
      </c>
      <c r="H124" s="83" t="n"/>
      <c r="I124" s="83" t="inlineStr">
        <is>
          <t>SUBDIRINTA</t>
        </is>
      </c>
      <c r="J124" s="83" t="n"/>
      <c r="K124" s="83" t="n"/>
      <c r="L124" s="83" t="n"/>
      <c r="M124" s="83" t="inlineStr">
        <is>
          <t>COLLAO</t>
        </is>
      </c>
      <c r="N124" s="83" t="inlineStr">
        <is>
          <t>PENDIENTE</t>
        </is>
      </c>
      <c r="O124" s="83" t="n"/>
      <c r="P124" s="83" t="n"/>
      <c r="Q124" s="83" t="n"/>
    </row>
    <row r="125" ht="22.5" customHeight="1">
      <c r="A125" s="83" t="n"/>
      <c r="B125" s="83" t="inlineStr">
        <is>
          <t>ALMUERZO HOMENAJE A LAS GLORIAS NAVALES SHERATON</t>
        </is>
      </c>
      <c r="C125" s="83" t="inlineStr">
        <is>
          <t>SHERATON</t>
        </is>
      </c>
      <c r="D125" s="83" t="inlineStr">
        <is>
          <t>INV-113</t>
        </is>
      </c>
      <c r="E125" s="83" t="inlineStr">
        <is>
          <t>OPA</t>
        </is>
      </c>
      <c r="F125" s="83" t="inlineStr">
        <is>
          <t>EMAIL 03-06-2026</t>
        </is>
      </c>
      <c r="G125" s="151" t="inlineStr">
        <is>
          <t>POR DEFINIR</t>
        </is>
      </c>
      <c r="H125" s="83" t="n"/>
      <c r="I125" s="83" t="n"/>
      <c r="J125" s="83" t="n"/>
      <c r="K125" s="83" t="n"/>
      <c r="L125" s="83" t="n"/>
      <c r="M125" s="83" t="inlineStr">
        <is>
          <t>COLAO</t>
        </is>
      </c>
      <c r="N125" s="83" t="inlineStr">
        <is>
          <t>PENDIENTE</t>
        </is>
      </c>
      <c r="O125" s="83" t="n"/>
      <c r="P125" s="83" t="n"/>
      <c r="Q125" s="83" t="n"/>
    </row>
    <row r="126" ht="22.5" customHeight="1">
      <c r="B126" s="69" t="inlineStr">
        <is>
          <t>SANTA MISA DE LA ESPITUALIDA DE LAS FFA</t>
        </is>
      </c>
      <c r="C126" s="69" t="inlineStr">
        <is>
          <t>OBISPO CASTRENCE</t>
        </is>
      </c>
      <c r="D126" s="69" t="inlineStr">
        <is>
          <t>INV-114</t>
        </is>
      </c>
      <c r="E126" s="69" t="inlineStr">
        <is>
          <t>OPA</t>
        </is>
      </c>
      <c r="F126" s="69" t="inlineStr">
        <is>
          <t>EMAIL 03-06-2026</t>
        </is>
      </c>
      <c r="G126" s="165" t="n">
        <v>46220</v>
      </c>
      <c r="M126" s="69" t="inlineStr">
        <is>
          <t>COLLAO</t>
        </is>
      </c>
      <c r="N126" s="69" t="inlineStr">
        <is>
          <t>PENDIENTE</t>
        </is>
      </c>
    </row>
    <row r="127">
      <c r="B127" s="69" t="inlineStr">
        <is>
          <t>CENA CUARZONA</t>
        </is>
      </c>
      <c r="C127" s="69" t="inlineStr">
        <is>
          <t>CURZONA</t>
        </is>
      </c>
      <c r="D127" s="69" t="inlineStr">
        <is>
          <t>INV-115</t>
        </is>
      </c>
      <c r="E127" s="69" t="inlineStr">
        <is>
          <t>OPA</t>
        </is>
      </c>
      <c r="F127" s="69" t="inlineStr">
        <is>
          <t>EMAIL 04-06-2026</t>
        </is>
      </c>
      <c r="G127" s="165" t="n">
        <v>46181</v>
      </c>
      <c r="M127" s="69" t="inlineStr">
        <is>
          <t>SECRETALM</t>
        </is>
      </c>
      <c r="N127" s="69" t="inlineStr">
        <is>
          <t>PENDIENTE</t>
        </is>
      </c>
    </row>
    <row r="128" ht="22.5" customHeight="1">
      <c r="B128" s="69" t="inlineStr">
        <is>
          <t xml:space="preserve">ANIVERSARIO ESPECIALIDAD DE INGENIERIA NAVAL </t>
        </is>
      </c>
      <c r="C128" s="69" t="inlineStr">
        <is>
          <t>ASMAR</t>
        </is>
      </c>
      <c r="D128" s="69" t="inlineStr">
        <is>
          <t>INV-116</t>
        </is>
      </c>
      <c r="E128" s="69" t="inlineStr">
        <is>
          <t>OPA</t>
        </is>
      </c>
      <c r="F128" s="69" t="inlineStr">
        <is>
          <t>EMAIL 04-06-2026</t>
        </is>
      </c>
      <c r="G128" s="104" t="inlineStr">
        <is>
          <t>0307-2026</t>
        </is>
      </c>
      <c r="M128" s="69" t="inlineStr">
        <is>
          <t>SECRETALM</t>
        </is>
      </c>
      <c r="N128" s="69" t="inlineStr">
        <is>
          <t>PENDIENTE</t>
        </is>
      </c>
    </row>
  </sheetData>
  <autoFilter ref="A2:R2"/>
  <mergeCells count="2">
    <mergeCell ref="D1:F1"/>
    <mergeCell ref="K1:L1"/>
  </mergeCells>
  <conditionalFormatting sqref="G3:G499">
    <cfRule type="expression" priority="4" dxfId="23">
      <formula>AND(ISNUMBER(G3),G3=TODAY()+2)</formula>
    </cfRule>
    <cfRule type="expression" priority="5" dxfId="22">
      <formula>AND(ISNUMBER(G3),G3=TODAY()+1)</formula>
    </cfRule>
    <cfRule type="expression" priority="6" dxfId="21">
      <formula>AND(ISNUMBER(G3),G3=TODAY())</formula>
    </cfRule>
  </conditionalFormatting>
  <conditionalFormatting sqref="N3:N499">
    <cfRule type="expression" priority="7" dxfId="20">
      <formula>N3="CERRADA"</formula>
    </cfRule>
    <cfRule type="expression" priority="8" dxfId="1">
      <formula>N3="PENDIENTE"</formula>
    </cfRule>
    <cfRule type="expression" priority="9" dxfId="0">
      <formula>N3="TERMINADA"</formula>
    </cfRule>
  </conditionalFormatting>
  <dataValidations count="1">
    <dataValidation sqref="N3:N499" showDropDown="0" showInputMessage="0" showErrorMessage="0" allowBlank="0" type="list">
      <formula1>"CERRADA,PENDIENTE,TERMINADA"</formula1>
    </dataValidation>
  </dataValidations>
  <pageMargins left="0.7" right="0.7" top="0.75" bottom="0.75" header="0.3" footer="0.3"/>
  <pageSetup orientation="landscape" paperSize="309" scale="50" fitToHeight="0" horizontalDpi="0" verticalDpi="0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K48"/>
  <sheetViews>
    <sheetView topLeftCell="A22" workbookViewId="0">
      <selection activeCell="C64" sqref="C64:C66"/>
    </sheetView>
  </sheetViews>
  <sheetFormatPr baseColWidth="10" defaultColWidth="11.42578125" defaultRowHeight="11.25"/>
  <cols>
    <col width="3.5703125" customWidth="1" style="49" min="1" max="1"/>
    <col width="11.42578125" customWidth="1" style="49" min="2" max="2"/>
    <col width="12.42578125" customWidth="1" style="49" min="3" max="3"/>
    <col width="32.85546875" customWidth="1" style="49" min="4" max="4"/>
    <col width="20.42578125" customWidth="1" style="49" min="5" max="5"/>
    <col width="28.7109375" customWidth="1" style="49" min="6" max="6"/>
    <col width="24.7109375" customWidth="1" style="49" min="7" max="7"/>
    <col width="36" customWidth="1" style="49" min="8" max="8"/>
    <col width="19.85546875" customWidth="1" style="49" min="9" max="9"/>
    <col width="11.7109375" customWidth="1" style="49" min="10" max="10"/>
    <col width="15.5703125" customWidth="1" style="49" min="11" max="11"/>
    <col width="11.42578125" customWidth="1" style="49" min="12" max="16384"/>
  </cols>
  <sheetData>
    <row r="1">
      <c r="A1" s="46" t="inlineStr">
        <is>
          <t>N°</t>
        </is>
      </c>
      <c r="B1" s="46" t="inlineStr">
        <is>
          <t>FECHA</t>
        </is>
      </c>
      <c r="C1" s="46" t="n"/>
      <c r="D1" s="46" t="inlineStr">
        <is>
          <t>MOTIVO</t>
        </is>
      </c>
      <c r="E1" s="46" t="inlineStr">
        <is>
          <t xml:space="preserve">REMITENTE </t>
        </is>
      </c>
      <c r="F1" s="46" t="inlineStr">
        <is>
          <t>MEDIO</t>
        </is>
      </c>
      <c r="G1" s="46" t="inlineStr">
        <is>
          <t>KARDEX - CONTROL</t>
        </is>
      </c>
      <c r="H1" s="46" t="inlineStr">
        <is>
          <t xml:space="preserve">NOTA </t>
        </is>
      </c>
      <c r="I1" s="46" t="inlineStr">
        <is>
          <t>CONTROL ACTUAL</t>
        </is>
      </c>
      <c r="J1" s="46" t="inlineStr">
        <is>
          <t>ESTADO</t>
        </is>
      </c>
      <c r="K1" s="46" t="inlineStr">
        <is>
          <t xml:space="preserve">NOTA </t>
        </is>
      </c>
    </row>
    <row r="2">
      <c r="A2" s="47" t="n"/>
      <c r="B2" s="50" t="n">
        <v>46089</v>
      </c>
      <c r="C2" s="50" t="inlineStr">
        <is>
          <t>ANIVERSARIO</t>
        </is>
      </c>
      <c r="D2" s="47" t="inlineStr">
        <is>
          <t>DIA DE LA MUJER</t>
        </is>
      </c>
      <c r="E2" s="47" t="inlineStr">
        <is>
          <t>GENERAL ARMADA</t>
        </is>
      </c>
      <c r="F2" s="47" t="inlineStr">
        <is>
          <t>MSG</t>
        </is>
      </c>
      <c r="G2" s="47" t="inlineStr">
        <is>
          <t>ALMIRANTE 061240 MAR 2026</t>
        </is>
      </c>
      <c r="H2" s="47" t="n"/>
      <c r="I2" s="47" t="inlineStr">
        <is>
          <t>OPA</t>
        </is>
      </c>
      <c r="J2" s="47" t="inlineStr">
        <is>
          <t>CERRADA</t>
        </is>
      </c>
      <c r="K2" s="47" t="n"/>
    </row>
    <row r="3">
      <c r="A3" s="47" t="n"/>
      <c r="B3" s="50" t="n">
        <v>46092</v>
      </c>
      <c r="C3" s="47" t="inlineStr">
        <is>
          <t xml:space="preserve">ASUNCION </t>
        </is>
      </c>
      <c r="D3" s="47" t="inlineStr">
        <is>
          <t>SUB SECRETARIA DEFENSA</t>
        </is>
      </c>
      <c r="E3" s="47" t="inlineStr">
        <is>
          <t>SUB SECRETARIA</t>
        </is>
      </c>
      <c r="F3" s="47" t="inlineStr">
        <is>
          <t>EMAIL</t>
        </is>
      </c>
      <c r="G3" s="47" t="inlineStr">
        <is>
          <t>EMAIL 17-03-2026</t>
        </is>
      </c>
      <c r="H3" s="47" t="n"/>
      <c r="I3" s="47" t="inlineStr">
        <is>
          <t>OPA</t>
        </is>
      </c>
      <c r="J3" s="47" t="inlineStr">
        <is>
          <t>CERRADA</t>
        </is>
      </c>
      <c r="K3" s="47" t="n"/>
    </row>
    <row r="4">
      <c r="A4" s="47" t="n"/>
      <c r="B4" s="50" t="n">
        <v>46092</v>
      </c>
      <c r="C4" s="50" t="inlineStr">
        <is>
          <t>ANIVERSARIO</t>
        </is>
      </c>
      <c r="D4" s="47" t="inlineStr">
        <is>
          <t>SUB SECRETARIA DEFENSA</t>
        </is>
      </c>
      <c r="E4" s="47" t="inlineStr">
        <is>
          <t>SUB SECRETARIA</t>
        </is>
      </c>
      <c r="F4" s="47" t="inlineStr">
        <is>
          <t>EMAIL</t>
        </is>
      </c>
      <c r="G4" s="47" t="inlineStr">
        <is>
          <t>EMAIL 17-03-2026</t>
        </is>
      </c>
      <c r="H4" s="47" t="n"/>
      <c r="I4" s="47" t="inlineStr">
        <is>
          <t>OPA</t>
        </is>
      </c>
      <c r="J4" s="47" t="inlineStr">
        <is>
          <t>CERRADA</t>
        </is>
      </c>
      <c r="K4" s="47" t="n"/>
    </row>
    <row r="5">
      <c r="A5" s="47" t="n"/>
      <c r="B5" s="50" t="n">
        <v>46092</v>
      </c>
      <c r="C5" s="47" t="inlineStr">
        <is>
          <t xml:space="preserve">ASUNCION </t>
        </is>
      </c>
      <c r="D5" s="47" t="inlineStr">
        <is>
          <t>SUB SECRETARIA FF.AA.</t>
        </is>
      </c>
      <c r="E5" s="47" t="inlineStr">
        <is>
          <t>SUB SECRETARIA</t>
        </is>
      </c>
      <c r="F5" s="47" t="inlineStr">
        <is>
          <t>EMAIL</t>
        </is>
      </c>
      <c r="G5" s="50" t="n">
        <v>46093</v>
      </c>
      <c r="H5" s="47" t="inlineStr">
        <is>
          <t>CARTA ENTREGADA - SALUDOS EFECTUADOS</t>
        </is>
      </c>
      <c r="I5" s="47" t="inlineStr">
        <is>
          <t>OPA</t>
        </is>
      </c>
      <c r="J5" s="47" t="inlineStr">
        <is>
          <t>CERRADA</t>
        </is>
      </c>
      <c r="K5" s="47" t="n"/>
    </row>
    <row r="6">
      <c r="A6" s="47" t="n"/>
      <c r="B6" s="50" t="n">
        <v>46092</v>
      </c>
      <c r="C6" s="50" t="inlineStr">
        <is>
          <t>ANIVERSARIO</t>
        </is>
      </c>
      <c r="D6" s="47" t="inlineStr">
        <is>
          <t>SUB SECRETARIA FF.AA.</t>
        </is>
      </c>
      <c r="E6" s="47" t="inlineStr">
        <is>
          <t>SUB SECRETARIA</t>
        </is>
      </c>
      <c r="F6" s="47" t="inlineStr">
        <is>
          <t>EMAIL</t>
        </is>
      </c>
      <c r="G6" s="50" t="n">
        <v>46093</v>
      </c>
      <c r="H6" s="47" t="inlineStr">
        <is>
          <t>CARTA ENTREGADA - SALUDOS EFECTUADOS</t>
        </is>
      </c>
      <c r="I6" s="47" t="inlineStr">
        <is>
          <t>OPA</t>
        </is>
      </c>
      <c r="J6" s="47" t="inlineStr">
        <is>
          <t>CERRADA</t>
        </is>
      </c>
      <c r="K6" s="47" t="n"/>
    </row>
    <row r="7">
      <c r="A7" s="47" t="n"/>
      <c r="B7" s="50" t="n">
        <v>46093</v>
      </c>
      <c r="C7" s="47" t="inlineStr">
        <is>
          <t>ANIVERSARIO</t>
        </is>
      </c>
      <c r="D7" s="47" t="inlineStr">
        <is>
          <t>ANEPE</t>
        </is>
      </c>
      <c r="E7" s="47" t="inlineStr">
        <is>
          <t>ANEPE</t>
        </is>
      </c>
      <c r="F7" s="47" t="inlineStr">
        <is>
          <t>EMAIL</t>
        </is>
      </c>
      <c r="G7" s="50" t="n">
        <v>46093</v>
      </c>
      <c r="H7" s="47" t="n"/>
      <c r="I7" s="47" t="inlineStr">
        <is>
          <t>OPA</t>
        </is>
      </c>
      <c r="J7" s="47" t="inlineStr">
        <is>
          <t>CERRADA</t>
        </is>
      </c>
      <c r="K7" s="47" t="n"/>
    </row>
    <row r="8">
      <c r="A8" s="47" t="n"/>
      <c r="B8" s="50" t="n">
        <v>46093</v>
      </c>
      <c r="C8" s="47" t="inlineStr">
        <is>
          <t xml:space="preserve">ASUNCION </t>
        </is>
      </c>
      <c r="D8" s="47" t="inlineStr">
        <is>
          <t>MINISTERIO DE DEFENSA</t>
        </is>
      </c>
      <c r="E8" s="47" t="inlineStr">
        <is>
          <t>MINISTERIO</t>
        </is>
      </c>
      <c r="F8" s="47" t="inlineStr">
        <is>
          <t>CARTA / SALUDOS PROTOCOLARES</t>
        </is>
      </c>
      <c r="G8" s="50" t="n">
        <v>46093</v>
      </c>
      <c r="H8" s="47" t="inlineStr">
        <is>
          <t>CARTA ENTREGADA - SALUDOS EFECTUADOS</t>
        </is>
      </c>
      <c r="I8" s="47" t="inlineStr">
        <is>
          <t>OPA</t>
        </is>
      </c>
      <c r="J8" s="47" t="inlineStr">
        <is>
          <t>CERRADA</t>
        </is>
      </c>
      <c r="K8" s="47" t="n"/>
    </row>
    <row r="9">
      <c r="A9" s="47" t="n"/>
      <c r="B9" s="50" t="n">
        <v>46094</v>
      </c>
      <c r="C9" s="50" t="inlineStr">
        <is>
          <t>ANIVERSARIO</t>
        </is>
      </c>
      <c r="D9" s="47" t="inlineStr">
        <is>
          <t>OFICIAL DE MAR</t>
        </is>
      </c>
      <c r="E9" s="47" t="inlineStr">
        <is>
          <t>GENERAL ARMADA</t>
        </is>
      </c>
      <c r="F9" s="47" t="inlineStr">
        <is>
          <t>MSG</t>
        </is>
      </c>
      <c r="G9" s="47" t="inlineStr">
        <is>
          <t>ALMIRANTE 130745 MAR 2026</t>
        </is>
      </c>
      <c r="H9" s="47" t="n"/>
      <c r="I9" s="47" t="inlineStr">
        <is>
          <t>OPA</t>
        </is>
      </c>
      <c r="J9" s="47" t="inlineStr">
        <is>
          <t>CERRADA</t>
        </is>
      </c>
      <c r="K9" s="47" t="n"/>
    </row>
    <row r="10">
      <c r="A10" s="47" t="n"/>
      <c r="B10" s="50" t="n">
        <v>46097</v>
      </c>
      <c r="C10" s="50" t="inlineStr">
        <is>
          <t>ANIVERSARIO</t>
        </is>
      </c>
      <c r="D10" s="47" t="inlineStr">
        <is>
          <t>AVIACION NAVAL</t>
        </is>
      </c>
      <c r="E10" s="47" t="inlineStr">
        <is>
          <t>GENERAL ARMADA</t>
        </is>
      </c>
      <c r="F10" s="47" t="inlineStr">
        <is>
          <t>MSG</t>
        </is>
      </c>
      <c r="G10" s="47" t="inlineStr">
        <is>
          <t>ALMIRANTE 131310 MAR 2026</t>
        </is>
      </c>
      <c r="H10" s="47" t="n"/>
      <c r="I10" s="47" t="inlineStr">
        <is>
          <t>OPA</t>
        </is>
      </c>
      <c r="J10" s="47" t="inlineStr">
        <is>
          <t>CERRADA</t>
        </is>
      </c>
      <c r="K10" s="47" t="n"/>
    </row>
    <row r="11">
      <c r="A11" s="47" t="n"/>
      <c r="B11" s="50" t="n">
        <v>46098</v>
      </c>
      <c r="C11" s="47" t="inlineStr">
        <is>
          <t>ANIVERSARIO</t>
        </is>
      </c>
      <c r="D11" s="47" t="inlineStr">
        <is>
          <t>MINISTERIO DE DEFENSA</t>
        </is>
      </c>
      <c r="E11" s="47" t="inlineStr">
        <is>
          <t>MINISTERIO</t>
        </is>
      </c>
      <c r="F11" s="47" t="inlineStr">
        <is>
          <t>CARTA / SALUDOS PROTOCOLARES</t>
        </is>
      </c>
      <c r="G11" s="50" t="n">
        <v>46098</v>
      </c>
      <c r="H11" s="47" t="inlineStr">
        <is>
          <t>CARTA ENTREGADA - SALUDOS EFECTUADOS</t>
        </is>
      </c>
      <c r="I11" s="47" t="inlineStr">
        <is>
          <t>OPA</t>
        </is>
      </c>
      <c r="J11" s="47" t="inlineStr">
        <is>
          <t>CERRADA</t>
        </is>
      </c>
      <c r="K11" s="47" t="n"/>
    </row>
    <row r="12" ht="22.5" customHeight="1">
      <c r="A12" s="47" t="n"/>
      <c r="B12" s="50" t="n">
        <v>46098</v>
      </c>
      <c r="C12" s="47" t="inlineStr">
        <is>
          <t xml:space="preserve">ASUNCION </t>
        </is>
      </c>
      <c r="D12" s="47" t="inlineStr">
        <is>
          <t>ANIVERSARIO BALLET CULTURAL KARI KARI DE RAPA NUI</t>
        </is>
      </c>
      <c r="E12" s="47" t="inlineStr">
        <is>
          <t>KARIKARI</t>
        </is>
      </c>
      <c r="F12" s="47" t="inlineStr">
        <is>
          <t xml:space="preserve">VIDEO - CARTA </t>
        </is>
      </c>
      <c r="G12" s="47" t="inlineStr">
        <is>
          <t>EMAIL</t>
        </is>
      </c>
      <c r="H12" s="47" t="inlineStr">
        <is>
          <t>CARTA ENTREGADA - PREPARANDO VIDEO</t>
        </is>
      </c>
      <c r="I12" s="47" t="inlineStr">
        <is>
          <t>OPA</t>
        </is>
      </c>
      <c r="J12" s="47" t="inlineStr">
        <is>
          <t>CERRADA</t>
        </is>
      </c>
      <c r="K12" s="47" t="inlineStr">
        <is>
          <t>CARTA TRAMITADA</t>
        </is>
      </c>
    </row>
    <row r="13">
      <c r="A13" s="47" t="n"/>
      <c r="B13" s="50" t="n">
        <v>46102</v>
      </c>
      <c r="C13" s="47" t="inlineStr">
        <is>
          <t>ANIVERSARIO</t>
        </is>
      </c>
      <c r="D13" s="47" t="inlineStr">
        <is>
          <t>FUERZA AEREA</t>
        </is>
      </c>
      <c r="E13" s="47" t="inlineStr">
        <is>
          <t>FUERZA AEREA</t>
        </is>
      </c>
      <c r="F13" s="47" t="inlineStr">
        <is>
          <t>CARTA / SALUDOS PROTOCOLARES</t>
        </is>
      </c>
      <c r="G13" s="50" t="n">
        <v>46093</v>
      </c>
      <c r="H13" s="47" t="inlineStr">
        <is>
          <t>CARTA ENTREGADA - SALUDOS EFECTUADOS</t>
        </is>
      </c>
      <c r="I13" s="47" t="inlineStr">
        <is>
          <t>OPA</t>
        </is>
      </c>
      <c r="J13" s="47" t="inlineStr">
        <is>
          <t>CERRADA</t>
        </is>
      </c>
      <c r="K13" s="47" t="n"/>
    </row>
    <row r="14">
      <c r="A14" s="47" t="n"/>
      <c r="B14" s="50" t="n">
        <v>46103</v>
      </c>
      <c r="C14" s="50" t="inlineStr">
        <is>
          <t>ANIVERSARIO</t>
        </is>
      </c>
      <c r="D14" s="47" t="inlineStr">
        <is>
          <t>ARTES GRAFICAS</t>
        </is>
      </c>
      <c r="E14" s="47" t="inlineStr">
        <is>
          <t>GENERAL ARMADA</t>
        </is>
      </c>
      <c r="F14" s="47" t="inlineStr">
        <is>
          <t>MSG</t>
        </is>
      </c>
      <c r="G14" s="47" t="inlineStr">
        <is>
          <t>ALMIRANTE 201240 MARZ 2026</t>
        </is>
      </c>
      <c r="H14" s="47" t="n"/>
      <c r="I14" s="47" t="inlineStr">
        <is>
          <t>OPA</t>
        </is>
      </c>
      <c r="J14" s="47" t="inlineStr">
        <is>
          <t>CERRADA</t>
        </is>
      </c>
      <c r="K14" s="47" t="n"/>
    </row>
    <row r="15">
      <c r="A15" s="47" t="n"/>
      <c r="B15" s="50" t="n">
        <v>46112</v>
      </c>
      <c r="C15" s="47" t="inlineStr">
        <is>
          <t>ANIVERSARIO</t>
        </is>
      </c>
      <c r="D15" s="47" t="inlineStr">
        <is>
          <t>METEOROLOGIA</t>
        </is>
      </c>
      <c r="E15" s="47" t="inlineStr">
        <is>
          <t>METEOROLOGIA</t>
        </is>
      </c>
      <c r="F15" s="47" t="inlineStr">
        <is>
          <t>MSG</t>
        </is>
      </c>
      <c r="G15" s="47" t="inlineStr">
        <is>
          <t>ALMIRANTE 310745 MAR 2026</t>
        </is>
      </c>
      <c r="H15" s="47" t="n"/>
      <c r="I15" s="47" t="inlineStr">
        <is>
          <t>OPA</t>
        </is>
      </c>
      <c r="J15" s="47" t="inlineStr">
        <is>
          <t>CERRADA</t>
        </is>
      </c>
      <c r="K15" s="47" t="n"/>
    </row>
    <row r="16" ht="22.5" customHeight="1">
      <c r="A16" s="47" t="n"/>
      <c r="B16" s="50" t="n">
        <v>46113</v>
      </c>
      <c r="C16" s="47" t="inlineStr">
        <is>
          <t>ANIVERSARIO</t>
        </is>
      </c>
      <c r="D16" s="47" t="inlineStr">
        <is>
          <t>ARMADA DE SUDAFRICA</t>
        </is>
      </c>
      <c r="E16" s="47" t="inlineStr">
        <is>
          <t>COMANDANTE EN JEFE DE SUDAFRICA</t>
        </is>
      </c>
      <c r="F16" s="47" t="inlineStr">
        <is>
          <t>CARTA</t>
        </is>
      </c>
      <c r="G16" s="47" t="inlineStr">
        <is>
          <t>EMAIL 31-03-2026</t>
        </is>
      </c>
      <c r="H16" s="47" t="inlineStr">
        <is>
          <t>RNVIADA POR CORREO EMGA</t>
        </is>
      </c>
      <c r="I16" s="47" t="inlineStr">
        <is>
          <t>OPA</t>
        </is>
      </c>
      <c r="J16" s="47" t="inlineStr">
        <is>
          <t>CERRADA</t>
        </is>
      </c>
      <c r="K16" s="47" t="inlineStr">
        <is>
          <t xml:space="preserve">ENVIADA A EMGA </t>
        </is>
      </c>
    </row>
    <row r="17" ht="22.5" customHeight="1">
      <c r="A17" s="47" t="n"/>
      <c r="B17" s="50" t="n">
        <v>46116</v>
      </c>
      <c r="C17" s="47" t="inlineStr">
        <is>
          <t>ANIVERSARIO</t>
        </is>
      </c>
      <c r="D17" s="47" t="inlineStr">
        <is>
          <t>HERMANDAD DE LA COSTA</t>
        </is>
      </c>
      <c r="E17" s="47" t="inlineStr">
        <is>
          <t>DON CARLOS ESPARTANO GOMEZ NIADA</t>
        </is>
      </c>
      <c r="F17" s="47" t="inlineStr">
        <is>
          <t>CARTA</t>
        </is>
      </c>
      <c r="G17" s="47" t="inlineStr">
        <is>
          <t>EMAIL 02-04-2026</t>
        </is>
      </c>
      <c r="H17" s="47" t="inlineStr">
        <is>
          <t>ENVIADA POR CORREO</t>
        </is>
      </c>
      <c r="I17" s="47" t="inlineStr">
        <is>
          <t>OPA</t>
        </is>
      </c>
      <c r="J17" s="47" t="inlineStr">
        <is>
          <t>CERRADA</t>
        </is>
      </c>
      <c r="K17" s="47" t="inlineStr">
        <is>
          <t>TRAMITADA</t>
        </is>
      </c>
    </row>
    <row r="18">
      <c r="A18" s="47" t="n"/>
      <c r="B18" s="50" t="n">
        <v>46118</v>
      </c>
      <c r="C18" s="47" t="inlineStr">
        <is>
          <t>ANIVERSARIO</t>
        </is>
      </c>
      <c r="D18" s="47" t="inlineStr">
        <is>
          <t>JEFE DE GUARDIA</t>
        </is>
      </c>
      <c r="E18" s="47" t="inlineStr">
        <is>
          <t>GENERAL ARMADA</t>
        </is>
      </c>
      <c r="F18" s="47" t="inlineStr">
        <is>
          <t>MSG</t>
        </is>
      </c>
      <c r="G18" s="47" t="inlineStr">
        <is>
          <t>ALMIRANTE 060750 ABR 2026</t>
        </is>
      </c>
      <c r="H18" s="47" t="n"/>
      <c r="I18" s="47" t="n"/>
      <c r="J18" s="47" t="inlineStr">
        <is>
          <t>CERRADA</t>
        </is>
      </c>
      <c r="K18" s="47" t="n"/>
    </row>
    <row r="19" ht="22.5" customHeight="1">
      <c r="A19" s="47" t="n"/>
      <c r="B19" s="47" t="inlineStr">
        <is>
          <t>PENDIENE</t>
        </is>
      </c>
      <c r="C19" s="47" t="inlineStr">
        <is>
          <t xml:space="preserve">ASUNCION </t>
        </is>
      </c>
      <c r="D19" s="47" t="inlineStr">
        <is>
          <t>PRECIDENCIA DE LA COMISION DE LA DEFENSA NACIONAL</t>
        </is>
      </c>
      <c r="E19" s="47" t="inlineStr">
        <is>
          <t>DIPUTADO CARTER</t>
        </is>
      </c>
      <c r="F19" s="47" t="inlineStr">
        <is>
          <t>CARTA</t>
        </is>
      </c>
      <c r="G19" s="47" t="inlineStr">
        <is>
          <t>EMAIL 24-03-2026</t>
        </is>
      </c>
      <c r="H19" s="47" t="inlineStr">
        <is>
          <t>ENVIADA POR CORREo</t>
        </is>
      </c>
      <c r="I19" s="47" t="inlineStr">
        <is>
          <t>OPA</t>
        </is>
      </c>
      <c r="J19" s="47" t="inlineStr">
        <is>
          <t>CERRADA</t>
        </is>
      </c>
      <c r="K19" s="47" t="n"/>
    </row>
    <row r="20">
      <c r="A20" s="47" t="n"/>
      <c r="B20" s="47" t="inlineStr">
        <is>
          <t>PENDIENTE</t>
        </is>
      </c>
      <c r="C20" s="47" t="inlineStr">
        <is>
          <t>FELICITACIONES</t>
        </is>
      </c>
      <c r="D20" s="47" t="inlineStr">
        <is>
          <t xml:space="preserve">CIERRE ANTARTICA </t>
        </is>
      </c>
      <c r="E20" s="47" t="inlineStr">
        <is>
          <t>GENERAL ARMADA</t>
        </is>
      </c>
      <c r="F20" s="47" t="inlineStr">
        <is>
          <t>MSG</t>
        </is>
      </c>
      <c r="G20" s="47" t="inlineStr">
        <is>
          <t>ALMIRANTE 131230 ABR 2026</t>
        </is>
      </c>
      <c r="H20" s="47" t="n"/>
      <c r="I20" s="47" t="inlineStr">
        <is>
          <t>OPA</t>
        </is>
      </c>
      <c r="J20" s="47" t="inlineStr">
        <is>
          <t>CERRADA</t>
        </is>
      </c>
      <c r="K20" s="47" t="n"/>
    </row>
    <row r="21" ht="22.5" customHeight="1">
      <c r="A21" s="47" t="n"/>
      <c r="B21" s="47" t="inlineStr">
        <is>
          <t>PENDIENTE</t>
        </is>
      </c>
      <c r="C21" s="47" t="inlineStr">
        <is>
          <t xml:space="preserve">ASUNCION </t>
        </is>
      </c>
      <c r="D21" s="47" t="inlineStr">
        <is>
          <t>PRESIDENTE DE LA CAMARA DE DIPUTADOS</t>
        </is>
      </c>
      <c r="E21" s="47" t="inlineStr">
        <is>
          <t>DIPUTADOS</t>
        </is>
      </c>
      <c r="F21" s="47" t="inlineStr">
        <is>
          <t>CARTA</t>
        </is>
      </c>
      <c r="G21" s="47" t="inlineStr">
        <is>
          <t>EMAIL 24-03-2026</t>
        </is>
      </c>
      <c r="H21" s="47" t="inlineStr">
        <is>
          <t>ENVIADA POR CORREO</t>
        </is>
      </c>
      <c r="I21" s="47" t="inlineStr">
        <is>
          <t>OPA</t>
        </is>
      </c>
      <c r="J21" s="47" t="inlineStr">
        <is>
          <t>CERRADA</t>
        </is>
      </c>
      <c r="K21" s="47" t="inlineStr">
        <is>
          <t>PENDIENTE DE ENTREGA</t>
        </is>
      </c>
    </row>
    <row r="22" ht="22.5" customHeight="1">
      <c r="A22" s="47" t="n"/>
      <c r="B22" s="47" t="inlineStr">
        <is>
          <t>PENDIENTE</t>
        </is>
      </c>
      <c r="C22" s="47" t="inlineStr">
        <is>
          <t xml:space="preserve">ASUNCION </t>
        </is>
      </c>
      <c r="D22" s="47" t="inlineStr">
        <is>
          <t>PRESIDENTE DEL SENADO</t>
        </is>
      </c>
      <c r="E22" s="47" t="inlineStr">
        <is>
          <t>SENADO</t>
        </is>
      </c>
      <c r="F22" s="47" t="inlineStr">
        <is>
          <t>CARTA</t>
        </is>
      </c>
      <c r="G22" s="47" t="inlineStr">
        <is>
          <t>EMAIL 24-03-2026</t>
        </is>
      </c>
      <c r="H22" s="47" t="inlineStr">
        <is>
          <t>ENVIADA POR CORREO</t>
        </is>
      </c>
      <c r="I22" s="47" t="inlineStr">
        <is>
          <t>OPA</t>
        </is>
      </c>
      <c r="J22" s="47" t="inlineStr">
        <is>
          <t>CERRADA</t>
        </is>
      </c>
      <c r="K22" s="47" t="inlineStr">
        <is>
          <t xml:space="preserve">PENDIENTE DE ENTREGA </t>
        </is>
      </c>
    </row>
    <row r="23">
      <c r="A23" s="47" t="n"/>
      <c r="B23" s="50" t="n">
        <v>46105</v>
      </c>
      <c r="C23" s="47" t="inlineStr">
        <is>
          <t xml:space="preserve">ASUNCION </t>
        </is>
      </c>
      <c r="D23" s="47" t="inlineStr">
        <is>
          <t>ANI</t>
        </is>
      </c>
      <c r="E23" s="47" t="inlineStr">
        <is>
          <t>VICEALMIRANTE MCINTYRE</t>
        </is>
      </c>
      <c r="F23" s="47" t="inlineStr">
        <is>
          <t>CARTA</t>
        </is>
      </c>
      <c r="G23" s="47" t="inlineStr">
        <is>
          <t>EMAIL 24-03-2026</t>
        </is>
      </c>
      <c r="H23" s="47" t="inlineStr">
        <is>
          <t>ENVIADA POR CORREO</t>
        </is>
      </c>
      <c r="I23" s="47" t="inlineStr">
        <is>
          <t>OPA</t>
        </is>
      </c>
      <c r="J23" s="47" t="inlineStr">
        <is>
          <t>CERRADA</t>
        </is>
      </c>
      <c r="K23" s="47" t="inlineStr">
        <is>
          <t xml:space="preserve">CARTA TRAMITADA </t>
        </is>
      </c>
    </row>
    <row r="24">
      <c r="A24" s="47" t="n"/>
      <c r="B24" s="50" t="n">
        <v>46113</v>
      </c>
      <c r="C24" s="47" t="inlineStr">
        <is>
          <t xml:space="preserve">ASUNCION </t>
        </is>
      </c>
      <c r="D24" s="47" t="inlineStr">
        <is>
          <t>COMISION DE DEFENSA DEL SENADO</t>
        </is>
      </c>
      <c r="E24" s="47" t="inlineStr">
        <is>
          <t>HUENCHUMILLA</t>
        </is>
      </c>
      <c r="F24" s="47" t="inlineStr">
        <is>
          <t>CARTA</t>
        </is>
      </c>
      <c r="G24" s="47" t="inlineStr">
        <is>
          <t>EMAIL 01-04-2026</t>
        </is>
      </c>
      <c r="H24" s="47" t="inlineStr">
        <is>
          <t>ENVIADA POR CORREo</t>
        </is>
      </c>
      <c r="I24" s="47" t="inlineStr">
        <is>
          <t>OPA</t>
        </is>
      </c>
      <c r="J24" s="47" t="inlineStr">
        <is>
          <t>CERRADA</t>
        </is>
      </c>
      <c r="K24" s="47" t="inlineStr">
        <is>
          <t>CRATA TRAMITADA</t>
        </is>
      </c>
    </row>
    <row r="25">
      <c r="A25" s="47" t="n"/>
      <c r="B25" s="50" t="n">
        <v>46115</v>
      </c>
      <c r="C25" s="47" t="inlineStr">
        <is>
          <t>ANIVERSARIO</t>
        </is>
      </c>
      <c r="D25" s="47" t="inlineStr">
        <is>
          <t>SANIDAD NAVAL</t>
        </is>
      </c>
      <c r="E25" s="47" t="inlineStr">
        <is>
          <t>GENERAL ARMADA</t>
        </is>
      </c>
      <c r="F25" s="47" t="inlineStr">
        <is>
          <t>MSG</t>
        </is>
      </c>
      <c r="G25" s="47" t="inlineStr">
        <is>
          <t>ALMIRANTE  021235 ABR 2026</t>
        </is>
      </c>
      <c r="H25" s="47" t="n"/>
      <c r="I25" s="47" t="inlineStr">
        <is>
          <t>OPA</t>
        </is>
      </c>
      <c r="J25" s="47" t="inlineStr">
        <is>
          <t>CERRADA</t>
        </is>
      </c>
      <c r="K25" s="47" t="n"/>
    </row>
    <row r="26">
      <c r="A26" s="47" t="n"/>
      <c r="B26" s="50" t="n">
        <v>46117</v>
      </c>
      <c r="C26" s="47" t="inlineStr">
        <is>
          <t>ANIVERSARIO</t>
        </is>
      </c>
      <c r="D26" s="47" t="inlineStr">
        <is>
          <t>RADARSITA CIC</t>
        </is>
      </c>
      <c r="E26" s="47" t="inlineStr">
        <is>
          <t>GENERAL ARMADA</t>
        </is>
      </c>
      <c r="F26" s="47" t="inlineStr">
        <is>
          <t>MSG</t>
        </is>
      </c>
      <c r="G26" s="47" t="inlineStr">
        <is>
          <t>ALMIRANTE 021240 ABR 2026</t>
        </is>
      </c>
      <c r="H26" s="47" t="n"/>
      <c r="I26" s="47" t="inlineStr">
        <is>
          <t>OPA</t>
        </is>
      </c>
      <c r="J26" s="47" t="inlineStr">
        <is>
          <t>CERRADA</t>
        </is>
      </c>
      <c r="K26" s="47" t="n"/>
    </row>
    <row r="27" ht="22.5" customHeight="1">
      <c r="A27" s="47" t="n"/>
      <c r="B27" s="50" t="n">
        <v>46124</v>
      </c>
      <c r="C27" s="47" t="inlineStr">
        <is>
          <t>ANIVERSARIO</t>
        </is>
      </c>
      <c r="D27" s="47" t="inlineStr">
        <is>
          <t>SEÑALERO</t>
        </is>
      </c>
      <c r="E27" s="47" t="inlineStr">
        <is>
          <t>GENERAL ARMADA</t>
        </is>
      </c>
      <c r="F27" s="47" t="inlineStr">
        <is>
          <t>MSG</t>
        </is>
      </c>
      <c r="G27" s="47" t="n"/>
      <c r="H27" s="47" t="n"/>
      <c r="I27" s="47" t="inlineStr">
        <is>
          <t>OPA</t>
        </is>
      </c>
      <c r="J27" s="47" t="inlineStr">
        <is>
          <t>CERRADA</t>
        </is>
      </c>
      <c r="K27" s="47" t="inlineStr">
        <is>
          <t>NO ENVIADA - NO EXIXTSEN</t>
        </is>
      </c>
    </row>
    <row r="28">
      <c r="A28" s="47" t="n"/>
      <c r="B28" s="50" t="n">
        <v>46120</v>
      </c>
      <c r="C28" s="47" t="inlineStr">
        <is>
          <t xml:space="preserve">ASUNCION </t>
        </is>
      </c>
      <c r="D28" s="47" t="inlineStr">
        <is>
          <t>BANCO ESTADO</t>
        </is>
      </c>
      <c r="E28" s="47" t="inlineStr">
        <is>
          <t>MARIO CARRER</t>
        </is>
      </c>
      <c r="F28" s="47" t="inlineStr">
        <is>
          <t>CARTA</t>
        </is>
      </c>
      <c r="G28" s="47" t="inlineStr">
        <is>
          <t>EMAIL 089-04-2026</t>
        </is>
      </c>
      <c r="H28" s="47" t="inlineStr">
        <is>
          <t>ENVIADA POR CORREO</t>
        </is>
      </c>
      <c r="I28" s="47" t="inlineStr">
        <is>
          <t>OPA</t>
        </is>
      </c>
      <c r="J28" s="47" t="inlineStr">
        <is>
          <t>CERRADA</t>
        </is>
      </c>
      <c r="K28" s="47" t="n"/>
    </row>
    <row r="29">
      <c r="A29" s="94" t="n"/>
      <c r="B29" s="95" t="n">
        <v>46137</v>
      </c>
      <c r="C29" s="94" t="inlineStr">
        <is>
          <t>ANIVERSARIO</t>
        </is>
      </c>
      <c r="D29" s="94" t="inlineStr">
        <is>
          <t>JUSTICIA NAVAL</t>
        </is>
      </c>
      <c r="E29" s="94" t="inlineStr">
        <is>
          <t>GENERAL ARMADA</t>
        </is>
      </c>
      <c r="F29" s="94" t="inlineStr">
        <is>
          <t>MSG</t>
        </is>
      </c>
      <c r="G29" s="94" t="inlineStr">
        <is>
          <t>ALMIRANTE 241000 ABR 2026</t>
        </is>
      </c>
      <c r="H29" s="94" t="n"/>
      <c r="I29" s="94" t="inlineStr">
        <is>
          <t>OPA</t>
        </is>
      </c>
      <c r="J29" s="94" t="inlineStr">
        <is>
          <t>CERRADA</t>
        </is>
      </c>
      <c r="K29" s="94" t="n"/>
    </row>
    <row r="30">
      <c r="A30" s="47" t="n"/>
      <c r="B30" s="50" t="n">
        <v>46120</v>
      </c>
      <c r="C30" s="47" t="inlineStr">
        <is>
          <t xml:space="preserve">ASUNCION </t>
        </is>
      </c>
      <c r="D30" s="47" t="inlineStr">
        <is>
          <t>MUCEO MARITIMO NACIONAL</t>
        </is>
      </c>
      <c r="E30" s="47" t="inlineStr">
        <is>
          <t>CA RODRIGO</t>
        </is>
      </c>
      <c r="F30" s="47" t="inlineStr">
        <is>
          <t>CARTA</t>
        </is>
      </c>
      <c r="G30" s="47" t="inlineStr">
        <is>
          <t>EMAIL 08-04-2026</t>
        </is>
      </c>
      <c r="H30" s="47" t="inlineStr">
        <is>
          <t>ENVIADA POR CORREO</t>
        </is>
      </c>
      <c r="I30" s="47" t="inlineStr">
        <is>
          <t>OPA</t>
        </is>
      </c>
      <c r="J30" s="47" t="inlineStr">
        <is>
          <t>CERRADA</t>
        </is>
      </c>
      <c r="K30" s="47" t="n"/>
    </row>
    <row r="31">
      <c r="A31" s="47" t="n"/>
      <c r="B31" s="50" t="n">
        <v>46120</v>
      </c>
      <c r="C31" s="47" t="inlineStr">
        <is>
          <t>ANIVERSARIO</t>
        </is>
      </c>
      <c r="D31" s="47" t="inlineStr">
        <is>
          <t>OFICIALES EN RETIRO</t>
        </is>
      </c>
      <c r="E31" s="47" t="inlineStr">
        <is>
          <t>PRESIDENTE</t>
        </is>
      </c>
      <c r="F31" s="47" t="inlineStr">
        <is>
          <t>CARTA</t>
        </is>
      </c>
      <c r="G31" s="47" t="inlineStr">
        <is>
          <t>EMAIL 08-04-2026</t>
        </is>
      </c>
      <c r="H31" s="47" t="inlineStr">
        <is>
          <t>ENVIADA POR CORREO</t>
        </is>
      </c>
      <c r="I31" s="47" t="inlineStr">
        <is>
          <t>OPA</t>
        </is>
      </c>
      <c r="J31" s="47" t="inlineStr">
        <is>
          <t>CERRADA</t>
        </is>
      </c>
      <c r="K31" s="47" t="n"/>
    </row>
    <row r="32">
      <c r="A32" s="47" t="n"/>
      <c r="B32" s="50" t="n">
        <v>46126</v>
      </c>
      <c r="C32" s="47" t="inlineStr">
        <is>
          <t xml:space="preserve">ASUNCION </t>
        </is>
      </c>
      <c r="D32" s="47" t="inlineStr">
        <is>
          <t>JEFE DE LA REAL ARMADA DE AUSTRALIA</t>
        </is>
      </c>
      <c r="E32" s="47" t="inlineStr">
        <is>
          <t>MARK DAVID HAMMOND</t>
        </is>
      </c>
      <c r="F32" s="47" t="inlineStr">
        <is>
          <t>CARTA</t>
        </is>
      </c>
      <c r="G32" s="47" t="inlineStr">
        <is>
          <t>EMAIL 15-04-2026</t>
        </is>
      </c>
      <c r="H32" s="47" t="inlineStr">
        <is>
          <t>ENVIADA POR CORREO</t>
        </is>
      </c>
      <c r="I32" s="47" t="inlineStr">
        <is>
          <t>OPA</t>
        </is>
      </c>
      <c r="J32" s="47" t="inlineStr">
        <is>
          <t>CERRADA</t>
        </is>
      </c>
      <c r="K32" s="47" t="n"/>
    </row>
    <row r="33">
      <c r="A33" s="86" t="n"/>
      <c r="B33" s="86" t="n"/>
      <c r="C33" s="86" t="inlineStr">
        <is>
          <t>ANIVERSARIO</t>
        </is>
      </c>
      <c r="D33" s="86" t="inlineStr">
        <is>
          <t>CEDESTRA</t>
        </is>
      </c>
      <c r="E33" s="86" t="inlineStr">
        <is>
          <t>VA FERNANDEZ</t>
        </is>
      </c>
      <c r="F33" s="86" t="inlineStr">
        <is>
          <t>CARTA</t>
        </is>
      </c>
      <c r="G33" s="86" t="n"/>
      <c r="H33" s="86" t="n"/>
      <c r="I33" s="86" t="inlineStr">
        <is>
          <t>PEREZ</t>
        </is>
      </c>
      <c r="J33" s="86" t="inlineStr">
        <is>
          <t>PENDIENTE</t>
        </is>
      </c>
      <c r="K33" s="86" t="n"/>
    </row>
    <row r="34">
      <c r="A34" s="86" t="n"/>
      <c r="B34" s="86" t="n"/>
      <c r="C34" s="86" t="inlineStr">
        <is>
          <t>ANIVERSARIO</t>
        </is>
      </c>
      <c r="D34" s="86" t="inlineStr">
        <is>
          <t>CARABINEROS</t>
        </is>
      </c>
      <c r="E34" s="86" t="inlineStr">
        <is>
          <t>GENERAL DIRECTOR</t>
        </is>
      </c>
      <c r="F34" s="86" t="inlineStr">
        <is>
          <t>CARTA</t>
        </is>
      </c>
      <c r="G34" s="86" t="n"/>
      <c r="H34" s="86" t="n"/>
      <c r="I34" s="86" t="inlineStr">
        <is>
          <t>PEREZ</t>
        </is>
      </c>
      <c r="J34" s="86" t="inlineStr">
        <is>
          <t>PENDIENTE</t>
        </is>
      </c>
      <c r="K34" s="86" t="n"/>
    </row>
    <row r="35">
      <c r="A35" s="86" t="n"/>
      <c r="B35" s="86" t="n"/>
      <c r="C35" s="86" t="inlineStr">
        <is>
          <t>ANIVERSARIO</t>
        </is>
      </c>
      <c r="D35" s="86" t="inlineStr">
        <is>
          <t>BLANCA ESTELA</t>
        </is>
      </c>
      <c r="E35" s="86" t="inlineStr">
        <is>
          <t>ROXANA MERY</t>
        </is>
      </c>
      <c r="F35" s="86" t="inlineStr">
        <is>
          <t>CARTA</t>
        </is>
      </c>
      <c r="G35" s="86" t="n"/>
      <c r="H35" s="86" t="n"/>
      <c r="I35" s="86" t="inlineStr">
        <is>
          <t>PEREZ</t>
        </is>
      </c>
      <c r="J35" s="86" t="inlineStr">
        <is>
          <t>PENDIENTE</t>
        </is>
      </c>
      <c r="K35" s="86" t="n"/>
    </row>
    <row r="36">
      <c r="A36" s="86" t="n"/>
      <c r="B36" s="87" t="n">
        <v>46116</v>
      </c>
      <c r="C36" s="86" t="inlineStr">
        <is>
          <t>ANIVERSARIO</t>
        </is>
      </c>
      <c r="D36" s="86" t="inlineStr">
        <is>
          <t>OBISPADO CASTRENCE</t>
        </is>
      </c>
      <c r="E36" s="86" t="inlineStr">
        <is>
          <t>GENERAL DE BRIGADA</t>
        </is>
      </c>
      <c r="F36" s="86" t="inlineStr">
        <is>
          <t>CARTA</t>
        </is>
      </c>
      <c r="G36" s="86" t="n"/>
      <c r="H36" s="86" t="n"/>
      <c r="I36" s="86" t="inlineStr">
        <is>
          <t>PEREZ</t>
        </is>
      </c>
      <c r="J36" s="86" t="inlineStr">
        <is>
          <t>PENDIENTE</t>
        </is>
      </c>
      <c r="K36" s="86" t="n"/>
    </row>
    <row r="37">
      <c r="A37" s="47" t="n"/>
      <c r="B37" s="50" t="n">
        <v>46127</v>
      </c>
      <c r="C37" s="47" t="inlineStr">
        <is>
          <t>ANIVERSARIO</t>
        </is>
      </c>
      <c r="D37" s="47" t="inlineStr">
        <is>
          <t>BOTE SALVAVIDAS</t>
        </is>
      </c>
      <c r="E37" s="47" t="inlineStr">
        <is>
          <t>PRESIDENTE</t>
        </is>
      </c>
      <c r="F37" s="47" t="inlineStr">
        <is>
          <t>CARTA</t>
        </is>
      </c>
      <c r="G37" s="47" t="inlineStr">
        <is>
          <t>EMAIL 15-04-2026</t>
        </is>
      </c>
      <c r="H37" s="47" t="inlineStr">
        <is>
          <t>ENVIADA POR CORREO</t>
        </is>
      </c>
      <c r="I37" s="47" t="inlineStr">
        <is>
          <t>OPA</t>
        </is>
      </c>
      <c r="J37" s="47" t="inlineStr">
        <is>
          <t>CERRADA</t>
        </is>
      </c>
      <c r="K37" s="47" t="inlineStr">
        <is>
          <t>,</t>
        </is>
      </c>
    </row>
    <row r="38" ht="12" customHeight="1">
      <c r="A38" s="94" t="n"/>
      <c r="B38" s="95" t="n">
        <v>46132</v>
      </c>
      <c r="C38" s="94" t="inlineStr">
        <is>
          <t>DESIGNACION</t>
        </is>
      </c>
      <c r="D38" s="96" t="inlineStr">
        <is>
          <t xml:space="preserve">IGLESIA EVABGELICA </t>
        </is>
      </c>
      <c r="E38" s="94" t="inlineStr">
        <is>
          <t>OBISPO EVANGELICO</t>
        </is>
      </c>
      <c r="F38" s="94" t="inlineStr">
        <is>
          <t>CARTA</t>
        </is>
      </c>
      <c r="G38" s="94" t="inlineStr">
        <is>
          <t>EMAIL 20-04-2026</t>
        </is>
      </c>
      <c r="H38" s="94" t="inlineStr">
        <is>
          <t>ENVIADA POR CORREO</t>
        </is>
      </c>
      <c r="I38" s="94" t="inlineStr">
        <is>
          <t>OPA</t>
        </is>
      </c>
      <c r="J38" s="94" t="inlineStr">
        <is>
          <t>CERRADA</t>
        </is>
      </c>
      <c r="K38" s="94" t="n"/>
    </row>
    <row r="39">
      <c r="A39" s="94" t="n"/>
      <c r="B39" s="95" t="n">
        <v>46135</v>
      </c>
      <c r="C39" s="94" t="inlineStr">
        <is>
          <t>ASUNCION</t>
        </is>
      </c>
      <c r="D39" s="94" t="inlineStr">
        <is>
          <t>COSEJO DE DEFENSA DEL ESTADO</t>
        </is>
      </c>
      <c r="E39" s="94" t="inlineStr">
        <is>
          <t>PRESIDENTA</t>
        </is>
      </c>
      <c r="F39" s="94" t="inlineStr">
        <is>
          <t>CARTA</t>
        </is>
      </c>
      <c r="G39" s="94" t="inlineStr">
        <is>
          <t>EMAIL 23-04-2026</t>
        </is>
      </c>
      <c r="H39" s="94" t="inlineStr">
        <is>
          <t>ENVIADA POR CORREO</t>
        </is>
      </c>
      <c r="I39" s="94" t="inlineStr">
        <is>
          <t>OPA</t>
        </is>
      </c>
      <c r="J39" s="94" t="inlineStr">
        <is>
          <t>CERRADA</t>
        </is>
      </c>
      <c r="K39" s="94" t="n"/>
    </row>
    <row r="40">
      <c r="A40" s="94" t="n"/>
      <c r="B40" s="95" t="n">
        <v>46136</v>
      </c>
      <c r="C40" s="94" t="inlineStr">
        <is>
          <t>ANIVERSARIO</t>
        </is>
      </c>
      <c r="D40" s="94" t="inlineStr">
        <is>
          <t>RADIO BIOBIO</t>
        </is>
      </c>
      <c r="E40" s="94" t="inlineStr">
        <is>
          <t>RADIO BIOBIO</t>
        </is>
      </c>
      <c r="F40" s="94" t="inlineStr">
        <is>
          <t>CARTA</t>
        </is>
      </c>
      <c r="G40" s="94" t="inlineStr">
        <is>
          <t>EMAIL 23-04-2026</t>
        </is>
      </c>
      <c r="H40" s="94" t="inlineStr">
        <is>
          <t>ENVIADA POR CORREO</t>
        </is>
      </c>
      <c r="I40" s="94" t="inlineStr">
        <is>
          <t>OPA</t>
        </is>
      </c>
      <c r="J40" s="94" t="inlineStr">
        <is>
          <t>CERRADA</t>
        </is>
      </c>
      <c r="K40" s="94" t="n"/>
    </row>
    <row r="41">
      <c r="A41" s="94" t="n"/>
      <c r="B41" s="95" t="n">
        <v>46136</v>
      </c>
      <c r="C41" s="94" t="inlineStr">
        <is>
          <t>ASUSNCION</t>
        </is>
      </c>
      <c r="D41" s="94" t="inlineStr">
        <is>
          <t>COMANDANTE EN JEFE DE ASURALINA</t>
        </is>
      </c>
      <c r="E41" s="94" t="inlineStr">
        <is>
          <t>MATTEW PAUL</t>
        </is>
      </c>
      <c r="F41" s="94" t="inlineStr">
        <is>
          <t>CARTA</t>
        </is>
      </c>
      <c r="G41" s="94" t="inlineStr">
        <is>
          <t>EMAIL 24-04-2026</t>
        </is>
      </c>
      <c r="H41" s="94" t="inlineStr">
        <is>
          <t>ENVIADA POR XORREO</t>
        </is>
      </c>
      <c r="I41" s="94" t="inlineStr">
        <is>
          <t>OPA</t>
        </is>
      </c>
      <c r="J41" s="94" t="inlineStr">
        <is>
          <t>CERRADA</t>
        </is>
      </c>
      <c r="K41" s="94" t="n"/>
    </row>
    <row r="42">
      <c r="A42" s="107" t="n"/>
      <c r="B42" s="121" t="n">
        <v>46178</v>
      </c>
      <c r="C42" s="107" t="inlineStr">
        <is>
          <t>ANIVERSARIO</t>
        </is>
      </c>
      <c r="D42" s="107" t="inlineStr">
        <is>
          <t>CLUN DEL SUBOFICIAL MAYOR</t>
        </is>
      </c>
      <c r="E42" s="107" t="inlineStr">
        <is>
          <t>PRESIDENTE</t>
        </is>
      </c>
      <c r="F42" s="107" t="inlineStr">
        <is>
          <t>CARTA</t>
        </is>
      </c>
      <c r="G42" s="107" t="n"/>
      <c r="H42" s="107" t="n"/>
      <c r="I42" s="107" t="inlineStr">
        <is>
          <t>PEREZ</t>
        </is>
      </c>
      <c r="J42" s="107" t="inlineStr">
        <is>
          <t>PENDIENTE</t>
        </is>
      </c>
      <c r="K42" s="107" t="n"/>
    </row>
    <row r="43">
      <c r="A43" s="94" t="n"/>
      <c r="B43" s="95" t="n">
        <v>46153</v>
      </c>
      <c r="C43" s="94" t="inlineStr">
        <is>
          <t>AMIVERSARIOP</t>
        </is>
      </c>
      <c r="D43" s="94" t="inlineStr">
        <is>
          <t>ARMADA ARGENTINA</t>
        </is>
      </c>
      <c r="E43" s="94" t="inlineStr">
        <is>
          <t>ALMIRANTE ARGENTINO</t>
        </is>
      </c>
      <c r="F43" s="94" t="inlineStr">
        <is>
          <t>CARTA</t>
        </is>
      </c>
      <c r="G43" s="94" t="inlineStr">
        <is>
          <t>CARTA 11-05-2026</t>
        </is>
      </c>
      <c r="H43" s="94" t="inlineStr">
        <is>
          <t>ENVIADA POR CORREO</t>
        </is>
      </c>
      <c r="I43" s="94" t="inlineStr">
        <is>
          <t>OPA</t>
        </is>
      </c>
      <c r="J43" s="94" t="inlineStr">
        <is>
          <t>CERRADA</t>
        </is>
      </c>
      <c r="K43" s="94" t="n"/>
    </row>
    <row r="44">
      <c r="A44" s="94" t="n"/>
      <c r="B44" s="95" t="n">
        <v>46155</v>
      </c>
      <c r="C44" s="94" t="inlineStr">
        <is>
          <t>ANIVERSARIO</t>
        </is>
      </c>
      <c r="D44" s="94" t="inlineStr">
        <is>
          <t>CALEUCHE SANTIAGO</t>
        </is>
      </c>
      <c r="E44" s="94" t="inlineStr">
        <is>
          <t>PRESIDENTE</t>
        </is>
      </c>
      <c r="F44" s="94" t="inlineStr">
        <is>
          <t>CARTA</t>
        </is>
      </c>
      <c r="G44" s="94" t="inlineStr">
        <is>
          <t>CARTA 12-05-2026</t>
        </is>
      </c>
      <c r="H44" s="94" t="inlineStr">
        <is>
          <t>ENVIADA POR CORREO ELECTRONICO</t>
        </is>
      </c>
      <c r="I44" s="94" t="inlineStr">
        <is>
          <t>OPA</t>
        </is>
      </c>
      <c r="J44" s="94" t="inlineStr">
        <is>
          <t>CERRADA</t>
        </is>
      </c>
      <c r="K44" s="94" t="n"/>
    </row>
    <row r="45">
      <c r="A45" s="107" t="n"/>
      <c r="B45" s="121" t="n">
        <v>46154</v>
      </c>
      <c r="C45" s="107" t="inlineStr">
        <is>
          <t>REQUERIMIENTO</t>
        </is>
      </c>
      <c r="D45" s="107" t="inlineStr">
        <is>
          <t>HONKONG 21 DE MAYO</t>
        </is>
      </c>
      <c r="E45" s="107" t="inlineStr">
        <is>
          <t xml:space="preserve">ARMADA </t>
        </is>
      </c>
      <c r="F45" s="107" t="inlineStr">
        <is>
          <t>CARTA</t>
        </is>
      </c>
      <c r="G45" s="107" t="inlineStr">
        <is>
          <t>CARTA 12-05-2026</t>
        </is>
      </c>
      <c r="H45" s="107" t="inlineStr">
        <is>
          <t>ENVIADO CORREO EXTRANJERO</t>
        </is>
      </c>
      <c r="I45" s="107" t="inlineStr">
        <is>
          <t>OPA</t>
        </is>
      </c>
      <c r="J45" s="107" t="inlineStr">
        <is>
          <t>CERRADA</t>
        </is>
      </c>
      <c r="K45" s="107" t="n"/>
    </row>
    <row r="46">
      <c r="A46" s="107" t="n"/>
      <c r="B46" s="121" t="n">
        <v>46157</v>
      </c>
      <c r="C46" s="107" t="inlineStr">
        <is>
          <t>ANIVERSARIO</t>
        </is>
      </c>
      <c r="D46" s="107" t="inlineStr">
        <is>
          <t>PELUQUERO</t>
        </is>
      </c>
      <c r="E46" s="107" t="inlineStr">
        <is>
          <t xml:space="preserve">ARMADA </t>
        </is>
      </c>
      <c r="F46" s="107" t="inlineStr">
        <is>
          <t>MSG</t>
        </is>
      </c>
      <c r="G46" s="107" t="inlineStr">
        <is>
          <t>ALMIRANTE 141235 MAY 2026</t>
        </is>
      </c>
      <c r="H46" s="107" t="n"/>
      <c r="I46" s="107" t="inlineStr">
        <is>
          <t>OPA</t>
        </is>
      </c>
      <c r="J46" s="107" t="inlineStr">
        <is>
          <t>CERRADA</t>
        </is>
      </c>
      <c r="K46" s="107" t="n"/>
    </row>
    <row r="47">
      <c r="A47" s="107" t="n"/>
      <c r="B47" s="107" t="n"/>
      <c r="C47" s="107" t="n"/>
      <c r="D47" s="107" t="n"/>
      <c r="E47" s="107" t="n"/>
      <c r="F47" s="107" t="n"/>
      <c r="G47" s="107" t="n"/>
      <c r="H47" s="107" t="n"/>
      <c r="I47" s="107" t="n"/>
      <c r="J47" s="107" t="n"/>
      <c r="K47" s="107" t="n"/>
    </row>
    <row r="48">
      <c r="A48" s="107" t="n"/>
      <c r="B48" s="107" t="n"/>
      <c r="C48" s="107" t="n"/>
      <c r="D48" s="107" t="n"/>
      <c r="E48" s="107" t="n"/>
      <c r="F48" s="107" t="n"/>
      <c r="G48" s="107" t="n"/>
      <c r="H48" s="107" t="n"/>
      <c r="I48" s="107" t="n"/>
      <c r="J48" s="107" t="n"/>
      <c r="K48" s="107" t="n"/>
    </row>
  </sheetData>
  <autoFilter ref="A1:K37"/>
  <conditionalFormatting sqref="J3:J500">
    <cfRule type="expression" priority="1" dxfId="2">
      <formula>J3="CERRADA"</formula>
    </cfRule>
    <cfRule type="expression" priority="2" dxfId="1">
      <formula>J3="PENDIENTE"</formula>
    </cfRule>
    <cfRule type="expression" priority="3" dxfId="0">
      <formula>J3="TERMINADA"</formula>
    </cfRule>
  </conditionalFormatting>
  <dataValidations count="1">
    <dataValidation sqref="J3:J500" showDropDown="0" showInputMessage="0" showErrorMessage="0" allowBlank="0" type="list">
      <formula1>"CERRADA,PENDIENTE,TERMINADA"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Q27"/>
  <sheetViews>
    <sheetView workbookViewId="0">
      <selection activeCell="A1" sqref="A1"/>
    </sheetView>
  </sheetViews>
  <sheetFormatPr baseColWidth="10" defaultColWidth="11.42578125" defaultRowHeight="11.25"/>
  <cols>
    <col width="3.140625" customWidth="1" style="51" min="1" max="1"/>
    <col width="12.7109375" customWidth="1" style="51" min="2" max="2"/>
    <col width="30.42578125" customWidth="1" style="51" min="3" max="3"/>
    <col width="22.42578125" customWidth="1" style="51" min="4" max="4"/>
    <col width="17" customWidth="1" style="51" min="5" max="5"/>
    <col width="16.7109375" customWidth="1" style="51" min="6" max="6"/>
    <col width="27.7109375" customWidth="1" style="51" min="7" max="7"/>
    <col width="17.5703125" customWidth="1" style="51" min="8" max="8"/>
    <col width="39.28515625" customWidth="1" style="51" min="9" max="9"/>
    <col width="23.5703125" customWidth="1" style="51" min="10" max="10"/>
    <col width="17.7109375" customWidth="1" style="51" min="11" max="11"/>
    <col width="13.85546875" customWidth="1" style="51" min="12" max="12"/>
    <col width="11.42578125" customWidth="1" style="51" min="13" max="14"/>
    <col width="35.42578125" customWidth="1" style="51" min="15" max="15"/>
    <col width="22" customWidth="1" style="51" min="16" max="16"/>
    <col width="25" customWidth="1" style="51" min="17" max="17"/>
    <col width="11.42578125" customWidth="1" style="51" min="18" max="16384"/>
  </cols>
  <sheetData>
    <row r="1" ht="7.5" customHeight="1">
      <c r="E1" s="160" t="inlineStr">
        <is>
          <t>CONTROL</t>
        </is>
      </c>
      <c r="F1" s="169" t="n"/>
      <c r="G1" s="169" t="n"/>
      <c r="H1" s="170" t="n"/>
      <c r="I1" s="55" t="n"/>
      <c r="J1" s="52" t="n"/>
      <c r="K1" s="52" t="n"/>
      <c r="L1" s="156" t="inlineStr">
        <is>
          <t>FECHA</t>
        </is>
      </c>
      <c r="M1" s="171" t="n"/>
      <c r="N1" s="156" t="inlineStr">
        <is>
          <t xml:space="preserve">AGENDA </t>
        </is>
      </c>
    </row>
    <row r="2" ht="7.5" customHeight="1">
      <c r="A2" s="156" t="inlineStr">
        <is>
          <t>N°</t>
        </is>
      </c>
      <c r="B2" s="156" t="inlineStr">
        <is>
          <t>MOTIVO</t>
        </is>
      </c>
      <c r="C2" s="171" t="n"/>
      <c r="D2" s="156" t="inlineStr">
        <is>
          <t>IDENTIDAD</t>
        </is>
      </c>
      <c r="E2" s="156" t="inlineStr">
        <is>
          <t>KARDEX</t>
        </is>
      </c>
      <c r="F2" s="156" t="inlineStr">
        <is>
          <t>REQUIERE</t>
        </is>
      </c>
      <c r="G2" s="156" t="inlineStr">
        <is>
          <t>DEPTO.</t>
        </is>
      </c>
      <c r="H2" s="156" t="inlineStr">
        <is>
          <t>FECHA</t>
        </is>
      </c>
      <c r="I2" s="156" t="inlineStr">
        <is>
          <t>NOTA</t>
        </is>
      </c>
      <c r="J2" s="156" t="inlineStr">
        <is>
          <t>FECHA DE INVITACIÓN</t>
        </is>
      </c>
      <c r="K2" s="156" t="inlineStr">
        <is>
          <t>ESTADO</t>
        </is>
      </c>
      <c r="L2" s="156" t="inlineStr">
        <is>
          <t xml:space="preserve">RESPUESTA </t>
        </is>
      </c>
      <c r="M2" s="156" t="inlineStr">
        <is>
          <t>CONTROL</t>
        </is>
      </c>
      <c r="N2" s="156" t="inlineStr">
        <is>
          <t xml:space="preserve">NOTA </t>
        </is>
      </c>
      <c r="O2" s="156" t="inlineStr">
        <is>
          <t>CONTROL ACTUAL</t>
        </is>
      </c>
      <c r="P2" s="156" t="inlineStr">
        <is>
          <t>ESTADO</t>
        </is>
      </c>
      <c r="Q2" s="156" t="inlineStr">
        <is>
          <t xml:space="preserve">NOTA </t>
        </is>
      </c>
    </row>
    <row r="3" ht="7.5" customHeight="1">
      <c r="A3" s="56" t="n">
        <v>1</v>
      </c>
      <c r="B3" s="57" t="inlineStr">
        <is>
          <t xml:space="preserve">NACIONAL </t>
        </is>
      </c>
      <c r="C3" s="57" t="inlineStr">
        <is>
          <t>ALMUERZO DE TRABAJO</t>
        </is>
      </c>
      <c r="D3" s="57" t="inlineStr">
        <is>
          <t>COTRAPORCHI</t>
        </is>
      </c>
      <c r="E3" s="57" t="n"/>
      <c r="F3" s="57" t="inlineStr">
        <is>
          <t>SECRET. AYUDOR</t>
        </is>
      </c>
      <c r="G3" s="57" t="inlineStr">
        <is>
          <t>SECRETARIA AYUDOR</t>
        </is>
      </c>
      <c r="H3" s="58" t="n">
        <v>46111</v>
      </c>
      <c r="I3" s="57" t="inlineStr">
        <is>
          <t>PREPARAR INVITACIONES</t>
        </is>
      </c>
      <c r="J3" s="58" t="n">
        <v>46111</v>
      </c>
      <c r="K3" s="58" t="inlineStr">
        <is>
          <t>ENVIADAS</t>
        </is>
      </c>
      <c r="L3" s="57" t="n"/>
      <c r="M3" s="57" t="n"/>
      <c r="N3" s="57" t="n"/>
      <c r="O3" s="57" t="inlineStr">
        <is>
          <t>SANDRA CAMACHO</t>
        </is>
      </c>
      <c r="P3" s="59" t="inlineStr">
        <is>
          <t xml:space="preserve">PENDIENTE RESPUESTA </t>
        </is>
      </c>
      <c r="Q3" s="57" t="inlineStr">
        <is>
          <t>VERIFICAR RESPUESTA</t>
        </is>
      </c>
    </row>
    <row r="4" ht="22.5" customHeight="1">
      <c r="A4" s="60" t="n">
        <v>2</v>
      </c>
      <c r="B4" s="61" t="inlineStr">
        <is>
          <t>NACIONAL</t>
        </is>
      </c>
      <c r="C4" s="61" t="inlineStr">
        <is>
          <t>ALMUERZO DE TRABAJO</t>
        </is>
      </c>
      <c r="D4" s="61" t="inlineStr">
        <is>
          <t>COYAHUASI</t>
        </is>
      </c>
      <c r="E4" s="61" t="n"/>
      <c r="F4" s="61" t="inlineStr">
        <is>
          <t>SECRET. AYUDOR</t>
        </is>
      </c>
      <c r="G4" s="61" t="inlineStr">
        <is>
          <t>SECRETARIA AYUDOR</t>
        </is>
      </c>
      <c r="H4" s="62" t="n">
        <v>46129</v>
      </c>
      <c r="I4" s="61" t="inlineStr">
        <is>
          <t>PREPARAR INVITACIONES</t>
        </is>
      </c>
      <c r="J4" s="61" t="n"/>
      <c r="K4" s="61" t="n"/>
      <c r="L4" s="61" t="n"/>
      <c r="M4" s="61" t="n"/>
      <c r="N4" s="61" t="n"/>
      <c r="O4" s="61" t="inlineStr">
        <is>
          <t>SECRETARIA AYUDOR</t>
        </is>
      </c>
      <c r="P4" s="63" t="inlineStr">
        <is>
          <t>PENDIENTE</t>
        </is>
      </c>
      <c r="Q4" s="48" t="inlineStr">
        <is>
          <t xml:space="preserve">VERIFICAR PERSONAS A INVITAR C1 SILVA </t>
        </is>
      </c>
    </row>
    <row r="5" ht="33.75" customHeight="1">
      <c r="A5" s="60" t="n">
        <v>3</v>
      </c>
      <c r="B5" s="61" t="inlineStr">
        <is>
          <t>NACIONAL</t>
        </is>
      </c>
      <c r="C5" s="61" t="inlineStr">
        <is>
          <t>ALMUERZO DE TRABAJO</t>
        </is>
      </c>
      <c r="D5" s="61" t="inlineStr">
        <is>
          <t>EMBAJADA JAPON</t>
        </is>
      </c>
      <c r="E5" s="61" t="n"/>
      <c r="F5" s="61" t="inlineStr">
        <is>
          <t>SECRET. AYUDOR</t>
        </is>
      </c>
      <c r="G5" s="61" t="inlineStr">
        <is>
          <t>SECRETARIA AYUDOR</t>
        </is>
      </c>
      <c r="H5" s="61" t="inlineStr">
        <is>
          <t>POR DEFINIR</t>
        </is>
      </c>
      <c r="I5" s="48" t="inlineStr">
        <is>
          <t>VERIFICAR AGENDA - NOTA INGRESADA EN INVITACION POR EL ANIVERSARIO DEL EMPERADOR DE JAPON</t>
        </is>
      </c>
      <c r="J5" s="61" t="n"/>
      <c r="K5" s="61" t="n"/>
      <c r="L5" s="61" t="n"/>
      <c r="M5" s="61" t="n"/>
      <c r="N5" s="61" t="n"/>
      <c r="O5" s="61" t="inlineStr">
        <is>
          <t>SECRETARIA AYUDOR</t>
        </is>
      </c>
      <c r="P5" s="63" t="inlineStr">
        <is>
          <t>PENDIENTE</t>
        </is>
      </c>
      <c r="Q5" s="61" t="inlineStr">
        <is>
          <t>AGENDAR FECHA</t>
        </is>
      </c>
    </row>
    <row r="6" ht="56.25" customHeight="1">
      <c r="A6" s="60" t="n">
        <v>4</v>
      </c>
      <c r="B6" s="61" t="inlineStr">
        <is>
          <t>NACIONAL</t>
        </is>
      </c>
      <c r="C6" s="48" t="inlineStr">
        <is>
          <t>AUDIECIA POR ENTREGA DE OBSEQUIO DE PARTE DEL ALMIRANTE SAITO AKIRA JEFE DEL ESTADO MAYOR GENERAL DE LA FUERZA MARITIMA DE AUTODEFENSA DE JAPO</t>
        </is>
      </c>
      <c r="D6" s="61" t="inlineStr">
        <is>
          <t>EMBAJADA JAPON</t>
        </is>
      </c>
      <c r="E6" s="61" t="inlineStr">
        <is>
          <t>CONT-002</t>
        </is>
      </c>
      <c r="F6" s="48" t="inlineStr">
        <is>
          <t>EMBAJADA DE JAPON</t>
        </is>
      </c>
      <c r="G6" s="61" t="inlineStr">
        <is>
          <t>SECRETARIA AYUDOR</t>
        </is>
      </c>
      <c r="H6" s="62" t="n">
        <v>46092</v>
      </c>
      <c r="I6" s="61" t="inlineStr">
        <is>
          <t>VERIFICAR FECHA Y PREPARAR RESPUESTA</t>
        </is>
      </c>
      <c r="J6" s="62" t="n">
        <v>46114</v>
      </c>
      <c r="K6" s="61" t="inlineStr">
        <is>
          <t>CONFECCIONAR</t>
        </is>
      </c>
      <c r="L6" s="61" t="n"/>
      <c r="M6" s="61" t="n"/>
      <c r="N6" s="61" t="n"/>
      <c r="O6" s="61" t="inlineStr">
        <is>
          <t>SECRETARIA AYUDOR</t>
        </is>
      </c>
      <c r="P6" s="63" t="inlineStr">
        <is>
          <t>PENDIENTE</t>
        </is>
      </c>
      <c r="Q6" s="48" t="inlineStr">
        <is>
          <t>VERIFICANDO CONFIRMACION DE FECHA / SE EFECTUARA UN REGALO UN MOAI</t>
        </is>
      </c>
    </row>
    <row r="7" ht="16.9" customHeight="1">
      <c r="A7" s="60" t="n">
        <v>5</v>
      </c>
      <c r="B7" s="61" t="inlineStr">
        <is>
          <t>NACIONAL</t>
        </is>
      </c>
      <c r="C7" s="61" t="inlineStr">
        <is>
          <t>AUDIENCIA PROTOCOLAR</t>
        </is>
      </c>
      <c r="D7" s="61" t="inlineStr">
        <is>
          <t>BOTE SALVAVIDAS</t>
        </is>
      </c>
      <c r="E7" s="61" t="inlineStr">
        <is>
          <t>CONT-001</t>
        </is>
      </c>
      <c r="F7" s="61" t="inlineStr">
        <is>
          <t>BOTE SALVAVIDAS</t>
        </is>
      </c>
      <c r="G7" s="61" t="inlineStr">
        <is>
          <t>SECRETARIA AYUDOR</t>
        </is>
      </c>
      <c r="H7" s="62" t="n">
        <v>46091</v>
      </c>
      <c r="I7" s="61" t="inlineStr">
        <is>
          <t>VERIFICAR FECHA Y PREPARAR RESPUESTA</t>
        </is>
      </c>
      <c r="J7" s="48" t="inlineStr">
        <is>
          <t>DEFINIR FECHA DE AUDIENCIA</t>
        </is>
      </c>
      <c r="K7" s="61" t="n"/>
      <c r="L7" s="61" t="n"/>
      <c r="M7" s="61" t="n"/>
      <c r="N7" s="61" t="n"/>
      <c r="O7" s="61" t="inlineStr">
        <is>
          <t>SECRETARIA AYUDOR</t>
        </is>
      </c>
      <c r="P7" s="63" t="inlineStr">
        <is>
          <t>PENDIENTE</t>
        </is>
      </c>
      <c r="Q7" s="48" t="inlineStr">
        <is>
          <t xml:space="preserve">AGENDAR FECHA PREPARAR CARTA DE RESPUESTA </t>
        </is>
      </c>
    </row>
    <row r="8" ht="45" customHeight="1">
      <c r="A8" s="60" t="n">
        <v>6</v>
      </c>
      <c r="B8" s="61" t="inlineStr">
        <is>
          <t>EXTRANJERO</t>
        </is>
      </c>
      <c r="C8" s="48" t="inlineStr">
        <is>
          <t>VERIFICAR INVITACION A BRASIL PARA QUE ASISTA A UNA VISITA OFICIAL YA QUE NO PUEDE ASISTIR AL 21 DE MAYO 2026</t>
        </is>
      </c>
      <c r="D8" s="48" t="inlineStr">
        <is>
          <t>COMANDANTE EN JEFE DE BRASIL</t>
        </is>
      </c>
      <c r="E8" s="48" t="n"/>
      <c r="F8" s="61" t="inlineStr">
        <is>
          <t>ALMIRANTE</t>
        </is>
      </c>
      <c r="G8" s="61" t="inlineStr">
        <is>
          <t>SECRETARIA AYUDOR</t>
        </is>
      </c>
      <c r="H8" s="61" t="inlineStr">
        <is>
          <t>POR DEFINIR</t>
        </is>
      </c>
      <c r="I8" s="61" t="n"/>
      <c r="J8" s="61" t="n"/>
      <c r="K8" s="61" t="n"/>
      <c r="L8" s="61" t="n"/>
      <c r="M8" s="61" t="n"/>
      <c r="N8" s="61" t="n"/>
      <c r="O8" s="61" t="inlineStr">
        <is>
          <t>SECRETARIA AYUDOR</t>
        </is>
      </c>
      <c r="P8" s="63" t="inlineStr">
        <is>
          <t>PENDIENTE</t>
        </is>
      </c>
      <c r="Q8" s="61" t="inlineStr">
        <is>
          <t>AGENDAR FECHA</t>
        </is>
      </c>
    </row>
    <row r="9" ht="33.75" customHeight="1">
      <c r="A9" s="60" t="n">
        <v>7</v>
      </c>
      <c r="B9" s="61" t="inlineStr">
        <is>
          <t>NACIONAL</t>
        </is>
      </c>
      <c r="C9" s="61" t="inlineStr">
        <is>
          <t>ALMUERZO DE TRABAJO</t>
        </is>
      </c>
      <c r="D9" s="48" t="inlineStr">
        <is>
          <t>CONSEJO PARA LA TRASPARECIA</t>
        </is>
      </c>
      <c r="E9" s="48" t="n"/>
      <c r="F9" s="61" t="inlineStr">
        <is>
          <t>ALMIRANTE</t>
        </is>
      </c>
      <c r="G9" s="48" t="inlineStr">
        <is>
          <t>SECRETARIA AYUDOR                                                AUDITGEN                                                             CN AGUILERA</t>
        </is>
      </c>
      <c r="H9" s="62" t="n">
        <v>46188</v>
      </c>
      <c r="I9" s="61" t="n"/>
      <c r="J9" s="61" t="n"/>
      <c r="K9" s="61" t="n"/>
      <c r="L9" s="61" t="n"/>
      <c r="M9" s="61" t="n"/>
      <c r="N9" s="61" t="n"/>
      <c r="O9" s="61" t="inlineStr">
        <is>
          <t>SECRETARIA AYUDOR</t>
        </is>
      </c>
      <c r="P9" s="63" t="inlineStr">
        <is>
          <t>PENDIENTE</t>
        </is>
      </c>
      <c r="Q9" s="48" t="inlineStr">
        <is>
          <t xml:space="preserve">A LA ESPERA DE FECHA DIFINITIVA INVITADOS Y LUGAR </t>
        </is>
      </c>
    </row>
    <row r="10" ht="36" customHeight="1">
      <c r="A10" s="56" t="n">
        <v>8</v>
      </c>
      <c r="B10" s="57" t="inlineStr">
        <is>
          <t>NACIONAL</t>
        </is>
      </c>
      <c r="C10" s="64" t="inlineStr">
        <is>
          <t>ZARPE DEL BUQUE ESCUELA ESMERALDA</t>
        </is>
      </c>
      <c r="D10" s="64" t="inlineStr">
        <is>
          <t>SEPRE                             MINDEF                                                                   MINREL                                                                                                SUBSECRET. DEFENSA SUBSECRETARIO FFAA</t>
        </is>
      </c>
      <c r="E10" s="57" t="inlineStr">
        <is>
          <t>PENDIENTE</t>
        </is>
      </c>
      <c r="F10" s="57" t="inlineStr">
        <is>
          <t>SECRET. AYUDOR</t>
        </is>
      </c>
      <c r="G10" s="57" t="inlineStr">
        <is>
          <t>OPA</t>
        </is>
      </c>
      <c r="H10" s="58" t="n">
        <v>46098</v>
      </c>
      <c r="I10" s="64" t="inlineStr">
        <is>
          <t>PREPARAR INVITACIONES PARA DESPEDIDA DE BUQUE ESCUELA ESMERLADA</t>
        </is>
      </c>
      <c r="J10" s="58" t="n">
        <v>46127</v>
      </c>
      <c r="K10" s="57" t="inlineStr">
        <is>
          <t>EMAIL 18-03-2026</t>
        </is>
      </c>
      <c r="L10" s="57" t="n"/>
      <c r="M10" s="57" t="n"/>
      <c r="N10" s="57" t="n"/>
      <c r="O10" s="57" t="inlineStr">
        <is>
          <t>SANDRA CAMACHO</t>
        </is>
      </c>
      <c r="P10" s="59" t="inlineStr">
        <is>
          <t>PENDIENTE</t>
        </is>
      </c>
      <c r="Q10" s="64" t="inlineStr">
        <is>
          <t>VERIFICAR RESPUESTA</t>
        </is>
      </c>
    </row>
    <row r="11">
      <c r="A11" s="156" t="n">
        <v>9</v>
      </c>
      <c r="B11" s="65" t="n"/>
      <c r="C11" s="65" t="n"/>
      <c r="D11" s="65" t="n"/>
      <c r="E11" s="65" t="n"/>
      <c r="F11" s="65" t="n"/>
      <c r="G11" s="65" t="n"/>
      <c r="H11" s="65" t="n"/>
      <c r="I11" s="65" t="n"/>
      <c r="J11" s="65" t="n"/>
      <c r="K11" s="65" t="n"/>
      <c r="L11" s="65" t="n"/>
      <c r="M11" s="65" t="n"/>
      <c r="N11" s="65" t="n"/>
      <c r="O11" s="65" t="n"/>
      <c r="P11" s="66" t="n"/>
      <c r="Q11" s="65" t="n"/>
    </row>
    <row r="12">
      <c r="A12" s="156" t="n">
        <v>10</v>
      </c>
      <c r="B12" s="65" t="n"/>
      <c r="C12" s="65" t="n"/>
      <c r="D12" s="65" t="n"/>
      <c r="E12" s="65" t="n"/>
      <c r="F12" s="65" t="n"/>
      <c r="G12" s="65" t="n"/>
      <c r="H12" s="65" t="n"/>
      <c r="I12" s="65" t="n"/>
      <c r="J12" s="65" t="n"/>
      <c r="K12" s="65" t="n"/>
      <c r="L12" s="65" t="n"/>
      <c r="M12" s="65" t="n"/>
      <c r="N12" s="65" t="n"/>
      <c r="O12" s="65" t="n"/>
      <c r="P12" s="66" t="n"/>
      <c r="Q12" s="65" t="n"/>
    </row>
    <row r="13">
      <c r="A13" s="156" t="n">
        <v>11</v>
      </c>
      <c r="B13" s="65" t="n"/>
      <c r="C13" s="65" t="n"/>
      <c r="D13" s="65" t="n"/>
      <c r="E13" s="65" t="n"/>
      <c r="F13" s="65" t="n"/>
      <c r="G13" s="65" t="n"/>
      <c r="H13" s="65" t="n"/>
      <c r="I13" s="65" t="n"/>
      <c r="J13" s="65" t="n"/>
      <c r="K13" s="65" t="n"/>
      <c r="L13" s="65" t="n"/>
      <c r="M13" s="65" t="n"/>
      <c r="N13" s="65" t="n"/>
      <c r="O13" s="65" t="n"/>
      <c r="P13" s="66" t="n"/>
      <c r="Q13" s="65" t="n"/>
    </row>
    <row r="14">
      <c r="A14" s="156" t="n">
        <v>12</v>
      </c>
      <c r="B14" s="65" t="n"/>
      <c r="C14" s="65" t="n"/>
      <c r="D14" s="65" t="n"/>
      <c r="E14" s="65" t="n"/>
      <c r="F14" s="65" t="n"/>
      <c r="G14" s="65" t="n"/>
      <c r="H14" s="65" t="n"/>
      <c r="I14" s="65" t="n"/>
      <c r="J14" s="65" t="n"/>
      <c r="K14" s="65" t="n"/>
      <c r="L14" s="65" t="n"/>
      <c r="M14" s="65" t="n"/>
      <c r="N14" s="65" t="n"/>
      <c r="O14" s="65" t="n"/>
      <c r="P14" s="66" t="n"/>
      <c r="Q14" s="65" t="n"/>
    </row>
    <row r="15">
      <c r="A15" s="156" t="n">
        <v>13</v>
      </c>
      <c r="B15" s="65" t="n"/>
      <c r="C15" s="65" t="n"/>
      <c r="D15" s="65" t="n"/>
      <c r="E15" s="65" t="n"/>
      <c r="F15" s="65" t="n"/>
      <c r="G15" s="65" t="n"/>
      <c r="H15" s="65" t="n"/>
      <c r="I15" s="65" t="n"/>
      <c r="J15" s="65" t="n"/>
      <c r="K15" s="65" t="n"/>
      <c r="L15" s="65" t="n"/>
      <c r="M15" s="65" t="n"/>
      <c r="N15" s="65" t="n"/>
      <c r="O15" s="65" t="n"/>
      <c r="P15" s="66" t="n"/>
      <c r="Q15" s="65" t="n"/>
    </row>
    <row r="16">
      <c r="A16" s="156" t="n">
        <v>14</v>
      </c>
      <c r="B16" s="65" t="n"/>
      <c r="C16" s="65" t="n"/>
      <c r="D16" s="65" t="n"/>
      <c r="E16" s="65" t="n"/>
      <c r="F16" s="65" t="n"/>
      <c r="G16" s="65" t="n"/>
      <c r="H16" s="65" t="n"/>
      <c r="I16" s="65" t="n"/>
      <c r="J16" s="65" t="n"/>
      <c r="K16" s="65" t="n"/>
      <c r="L16" s="65" t="n"/>
      <c r="M16" s="65" t="n"/>
      <c r="N16" s="65" t="n"/>
      <c r="O16" s="65" t="n"/>
      <c r="P16" s="66" t="n"/>
      <c r="Q16" s="65" t="n"/>
    </row>
    <row r="17">
      <c r="A17" s="156" t="n">
        <v>15</v>
      </c>
      <c r="B17" s="65" t="n"/>
      <c r="C17" s="65" t="n"/>
      <c r="D17" s="65" t="n"/>
      <c r="E17" s="65" t="n"/>
      <c r="F17" s="65" t="n"/>
      <c r="G17" s="65" t="n"/>
      <c r="H17" s="65" t="n"/>
      <c r="I17" s="65" t="n"/>
      <c r="J17" s="65" t="n"/>
      <c r="K17" s="65" t="n"/>
      <c r="L17" s="65" t="n"/>
      <c r="M17" s="65" t="n"/>
      <c r="N17" s="65" t="n"/>
      <c r="O17" s="65" t="n"/>
      <c r="P17" s="66" t="n"/>
      <c r="Q17" s="65" t="n"/>
    </row>
    <row r="18">
      <c r="A18" s="156" t="n">
        <v>16</v>
      </c>
      <c r="B18" s="65" t="n"/>
      <c r="C18" s="65" t="n"/>
      <c r="D18" s="65" t="n"/>
      <c r="E18" s="65" t="n"/>
      <c r="F18" s="65" t="n"/>
      <c r="G18" s="65" t="n"/>
      <c r="H18" s="65" t="n"/>
      <c r="I18" s="65" t="n"/>
      <c r="J18" s="65" t="n"/>
      <c r="K18" s="65" t="n"/>
      <c r="L18" s="65" t="n"/>
      <c r="M18" s="65" t="n"/>
      <c r="N18" s="65" t="n"/>
      <c r="O18" s="65" t="n"/>
      <c r="P18" s="65" t="n"/>
      <c r="Q18" s="65" t="n"/>
    </row>
    <row r="19">
      <c r="A19" s="156" t="n">
        <v>17</v>
      </c>
      <c r="B19" s="65" t="n"/>
      <c r="C19" s="65" t="n"/>
      <c r="D19" s="65" t="n"/>
      <c r="E19" s="65" t="n"/>
      <c r="F19" s="65" t="n"/>
      <c r="G19" s="65" t="n"/>
      <c r="H19" s="65" t="n"/>
      <c r="I19" s="65" t="n"/>
      <c r="J19" s="65" t="n"/>
      <c r="K19" s="65" t="n"/>
      <c r="L19" s="65" t="n"/>
      <c r="M19" s="65" t="n"/>
      <c r="N19" s="65" t="n"/>
      <c r="O19" s="65" t="n"/>
      <c r="P19" s="65" t="n"/>
      <c r="Q19" s="65" t="n"/>
    </row>
    <row r="20">
      <c r="A20" s="156" t="n">
        <v>18</v>
      </c>
      <c r="B20" s="65" t="n"/>
      <c r="C20" s="65" t="n"/>
      <c r="D20" s="65" t="n"/>
      <c r="E20" s="65" t="n"/>
      <c r="F20" s="65" t="n"/>
      <c r="G20" s="65" t="n"/>
      <c r="H20" s="65" t="n"/>
      <c r="I20" s="65" t="n"/>
      <c r="J20" s="65" t="n"/>
      <c r="K20" s="65" t="n"/>
      <c r="L20" s="65" t="n"/>
      <c r="M20" s="65" t="n"/>
      <c r="N20" s="65" t="n"/>
      <c r="O20" s="65" t="n"/>
      <c r="P20" s="65" t="n"/>
      <c r="Q20" s="65" t="n"/>
    </row>
    <row r="21">
      <c r="A21" s="156" t="n">
        <v>19</v>
      </c>
      <c r="B21" s="65" t="n"/>
      <c r="C21" s="65" t="n"/>
      <c r="D21" s="65" t="n"/>
      <c r="E21" s="65" t="n"/>
      <c r="F21" s="65" t="n"/>
      <c r="G21" s="65" t="n"/>
      <c r="H21" s="65" t="n"/>
      <c r="I21" s="65" t="n"/>
      <c r="J21" s="65" t="n"/>
      <c r="K21" s="65" t="n"/>
      <c r="L21" s="65" t="n"/>
      <c r="M21" s="65" t="n"/>
      <c r="N21" s="65" t="n"/>
      <c r="O21" s="65" t="n"/>
      <c r="P21" s="65" t="n"/>
      <c r="Q21" s="65" t="n"/>
    </row>
    <row r="22">
      <c r="A22" s="156" t="n">
        <v>20</v>
      </c>
      <c r="B22" s="65" t="n"/>
      <c r="C22" s="65" t="n"/>
      <c r="D22" s="65" t="n"/>
      <c r="E22" s="65" t="n"/>
      <c r="F22" s="65" t="n"/>
      <c r="G22" s="65" t="n"/>
      <c r="H22" s="65" t="n"/>
      <c r="I22" s="65" t="n"/>
      <c r="J22" s="65" t="n"/>
      <c r="K22" s="65" t="n"/>
      <c r="L22" s="65" t="n"/>
      <c r="M22" s="65" t="n"/>
      <c r="N22" s="65" t="n"/>
      <c r="O22" s="65" t="n"/>
      <c r="P22" s="65" t="n"/>
      <c r="Q22" s="65" t="n"/>
    </row>
    <row r="23">
      <c r="A23" s="156" t="n">
        <v>21</v>
      </c>
      <c r="B23" s="65" t="n"/>
      <c r="C23" s="65" t="n"/>
      <c r="D23" s="65" t="n"/>
      <c r="E23" s="65" t="n"/>
      <c r="F23" s="65" t="n"/>
      <c r="G23" s="65" t="n"/>
      <c r="H23" s="65" t="n"/>
      <c r="I23" s="65" t="n"/>
      <c r="J23" s="65" t="n"/>
      <c r="K23" s="65" t="n"/>
      <c r="L23" s="65" t="n"/>
      <c r="M23" s="65" t="n"/>
      <c r="N23" s="65" t="n"/>
      <c r="O23" s="65" t="n"/>
      <c r="P23" s="65" t="n"/>
      <c r="Q23" s="65" t="n"/>
    </row>
    <row r="24">
      <c r="A24" s="156" t="n">
        <v>22</v>
      </c>
      <c r="B24" s="65" t="n"/>
      <c r="C24" s="65" t="n"/>
      <c r="D24" s="65" t="n"/>
      <c r="E24" s="65" t="n"/>
      <c r="F24" s="65" t="n"/>
      <c r="G24" s="65" t="n"/>
      <c r="H24" s="65" t="n"/>
      <c r="I24" s="65" t="n"/>
      <c r="J24" s="65" t="n"/>
      <c r="K24" s="65" t="n"/>
      <c r="L24" s="65" t="n"/>
      <c r="M24" s="65" t="n"/>
      <c r="N24" s="65" t="n"/>
      <c r="O24" s="65" t="n"/>
      <c r="P24" s="65" t="n"/>
      <c r="Q24" s="65" t="n"/>
    </row>
    <row r="25">
      <c r="A25" s="156" t="n">
        <v>23</v>
      </c>
      <c r="B25" s="65" t="n"/>
      <c r="C25" s="65" t="n"/>
      <c r="D25" s="65" t="n"/>
      <c r="E25" s="65" t="n"/>
      <c r="F25" s="65" t="n"/>
      <c r="G25" s="65" t="n"/>
      <c r="H25" s="65" t="n"/>
      <c r="I25" s="65" t="n"/>
      <c r="J25" s="65" t="n"/>
      <c r="K25" s="65" t="n"/>
      <c r="L25" s="65" t="n"/>
      <c r="M25" s="65" t="n"/>
      <c r="N25" s="65" t="n"/>
      <c r="O25" s="65" t="n"/>
      <c r="P25" s="65" t="n"/>
      <c r="Q25" s="65" t="n"/>
    </row>
    <row r="26">
      <c r="A26" s="156" t="n">
        <v>24</v>
      </c>
      <c r="B26" s="65" t="n"/>
      <c r="C26" s="65" t="n"/>
      <c r="D26" s="65" t="n"/>
      <c r="E26" s="65" t="n"/>
      <c r="F26" s="65" t="n"/>
      <c r="G26" s="65" t="n"/>
      <c r="H26" s="65" t="n"/>
      <c r="I26" s="65" t="n"/>
      <c r="J26" s="65" t="n"/>
      <c r="K26" s="65" t="n"/>
      <c r="L26" s="65" t="n"/>
      <c r="M26" s="65" t="n"/>
      <c r="N26" s="65" t="n"/>
      <c r="O26" s="65" t="n"/>
      <c r="P26" s="65" t="n"/>
      <c r="Q26" s="65" t="n"/>
    </row>
    <row r="27">
      <c r="A27" s="156" t="n">
        <v>25</v>
      </c>
      <c r="B27" s="65" t="n"/>
      <c r="C27" s="65" t="n"/>
      <c r="D27" s="65" t="n"/>
      <c r="E27" s="65" t="n"/>
      <c r="F27" s="65" t="n"/>
      <c r="G27" s="65" t="n"/>
      <c r="H27" s="65" t="n"/>
      <c r="I27" s="65" t="n"/>
      <c r="J27" s="65" t="n"/>
      <c r="K27" s="65" t="n"/>
      <c r="L27" s="65" t="n"/>
      <c r="M27" s="65" t="n"/>
      <c r="N27" s="65" t="n"/>
      <c r="O27" s="65" t="n"/>
      <c r="P27" s="65" t="n"/>
      <c r="Q27" s="65" t="n"/>
    </row>
  </sheetData>
  <mergeCells count="3">
    <mergeCell ref="L1:M1"/>
    <mergeCell ref="B2:C2"/>
    <mergeCell ref="E1:H1"/>
  </mergeCells>
  <conditionalFormatting sqref="K3:K500">
    <cfRule type="expression" priority="1" dxfId="5">
      <formula>K3="CERRADA"</formula>
    </cfRule>
    <cfRule type="expression" priority="2" dxfId="1">
      <formula>K3="PENDIENTE"</formula>
    </cfRule>
    <cfRule type="expression" priority="3" dxfId="3">
      <formula>K3="TERMINADA"</formula>
    </cfRule>
  </conditionalFormatting>
  <conditionalFormatting sqref="P3:P500">
    <cfRule type="expression" priority="4" dxfId="5">
      <formula>P3="CERRADA"</formula>
    </cfRule>
    <cfRule type="expression" priority="5" dxfId="1">
      <formula>P3="PENDIENTE"</formula>
    </cfRule>
    <cfRule type="expression" priority="6" dxfId="3">
      <formula>P3="TERMINADA"</formula>
    </cfRule>
  </conditionalFormatting>
  <dataValidations count="1">
    <dataValidation sqref="K3:K500 P3:P500" showDropDown="0" showInputMessage="0" showErrorMessage="0" allowBlank="0" type="list">
      <formula1>"CERRADA,PENDIENTE,TERMINADA"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P13"/>
  <sheetViews>
    <sheetView workbookViewId="0">
      <selection activeCell="H26" sqref="H26"/>
    </sheetView>
  </sheetViews>
  <sheetFormatPr baseColWidth="10" defaultColWidth="11.42578125" defaultRowHeight="11.25"/>
  <cols>
    <col width="3.140625" customWidth="1" style="4" min="1" max="1"/>
    <col width="38.85546875" customWidth="1" style="4" min="2" max="2"/>
    <col width="11.42578125" customWidth="1" style="4" min="3" max="3"/>
    <col width="15.28515625" customWidth="1" style="4" min="4" max="4"/>
    <col width="16" customWidth="1" style="4" min="5" max="5"/>
    <col width="17" customWidth="1" style="4" min="6" max="6"/>
    <col width="20.5703125" customWidth="1" style="4" min="7" max="7"/>
    <col width="30.5703125" customWidth="1" style="4" min="8" max="8"/>
    <col width="49.140625" customWidth="1" style="4" min="9" max="9"/>
    <col width="11.42578125" customWidth="1" style="4" min="10" max="10"/>
    <col width="16.7109375" customWidth="1" style="4" min="11" max="11"/>
    <col width="18.5703125" customWidth="1" style="4" min="12" max="12"/>
    <col width="11.42578125" customWidth="1" style="4" min="13" max="13"/>
    <col width="15.28515625" customWidth="1" style="4" min="14" max="15"/>
    <col width="39.85546875" customWidth="1" style="4" min="16" max="16"/>
    <col width="11.42578125" customWidth="1" style="4" min="17" max="16384"/>
  </cols>
  <sheetData>
    <row r="1">
      <c r="E1" s="161" t="inlineStr">
        <is>
          <t>FECHA</t>
        </is>
      </c>
      <c r="F1" s="171" t="n"/>
      <c r="G1" s="3" t="n"/>
      <c r="H1" s="3" t="n"/>
      <c r="I1" s="3" t="n"/>
      <c r="J1" s="161" t="inlineStr">
        <is>
          <t>FECHA</t>
        </is>
      </c>
      <c r="K1" s="171" t="n"/>
    </row>
    <row r="2">
      <c r="A2" s="161" t="inlineStr">
        <is>
          <t>N°</t>
        </is>
      </c>
      <c r="B2" s="161" t="inlineStr">
        <is>
          <t>MOTIVO</t>
        </is>
      </c>
      <c r="C2" s="161" t="inlineStr">
        <is>
          <t>PAIS</t>
        </is>
      </c>
      <c r="D2" s="161" t="inlineStr">
        <is>
          <t>KARDEX</t>
        </is>
      </c>
      <c r="E2" s="161" t="inlineStr">
        <is>
          <t>INGRESO</t>
        </is>
      </c>
      <c r="F2" s="161" t="inlineStr">
        <is>
          <t>CONTROL</t>
        </is>
      </c>
      <c r="G2" s="161" t="inlineStr">
        <is>
          <t>NOTA</t>
        </is>
      </c>
      <c r="H2" s="161" t="inlineStr">
        <is>
          <t>FECHAS DE INVITACIÓN</t>
        </is>
      </c>
      <c r="I2" s="161" t="inlineStr">
        <is>
          <t>NOTA CJA</t>
        </is>
      </c>
      <c r="J2" s="161" t="inlineStr">
        <is>
          <t xml:space="preserve">RESPUESTA </t>
        </is>
      </c>
      <c r="K2" s="161" t="inlineStr">
        <is>
          <t>CONTROL</t>
        </is>
      </c>
      <c r="L2" s="161" t="inlineStr">
        <is>
          <t xml:space="preserve">NOTA </t>
        </is>
      </c>
      <c r="M2" s="161" t="inlineStr">
        <is>
          <t>NOTA CJA</t>
        </is>
      </c>
      <c r="N2" s="161" t="inlineStr">
        <is>
          <t>CONTROL ACTUAL</t>
        </is>
      </c>
      <c r="O2" s="161" t="inlineStr">
        <is>
          <t>ESTADO</t>
        </is>
      </c>
      <c r="P2" s="161" t="inlineStr">
        <is>
          <t>NOTA</t>
        </is>
      </c>
    </row>
    <row r="3">
      <c r="A3" s="13" t="n">
        <v>1</v>
      </c>
      <c r="B3" s="15" t="inlineStr">
        <is>
          <t xml:space="preserve">VISITA OFICIAL </t>
        </is>
      </c>
      <c r="C3" s="15" t="inlineStr">
        <is>
          <t>PERU</t>
        </is>
      </c>
      <c r="D3" s="15" t="inlineStr">
        <is>
          <t>NC</t>
        </is>
      </c>
      <c r="E3" s="15" t="n"/>
      <c r="F3" s="15" t="inlineStr">
        <is>
          <t>SECRETALM</t>
        </is>
      </c>
      <c r="G3" s="15" t="inlineStr">
        <is>
          <t>ASISTE</t>
        </is>
      </c>
      <c r="H3" s="15" t="n"/>
      <c r="I3" s="15" t="n"/>
      <c r="J3" s="15" t="inlineStr">
        <is>
          <t>OK</t>
        </is>
      </c>
      <c r="K3" s="15" t="inlineStr">
        <is>
          <t>OPA</t>
        </is>
      </c>
      <c r="L3" s="15" t="inlineStr">
        <is>
          <t>ENVIADA POR EMGA</t>
        </is>
      </c>
      <c r="M3" s="15" t="n"/>
      <c r="N3" s="15" t="inlineStr">
        <is>
          <t>EMGA</t>
        </is>
      </c>
      <c r="O3" s="15" t="inlineStr">
        <is>
          <t>CERRADA</t>
        </is>
      </c>
      <c r="P3" s="15" t="inlineStr">
        <is>
          <t>TRAMITADA</t>
        </is>
      </c>
    </row>
    <row r="4">
      <c r="A4" s="13" t="n">
        <v>2</v>
      </c>
      <c r="B4" s="15" t="inlineStr">
        <is>
          <t xml:space="preserve">VISITA OFICIAL </t>
        </is>
      </c>
      <c r="C4" s="15" t="inlineStr">
        <is>
          <t>ESPAÑA</t>
        </is>
      </c>
      <c r="D4" s="15" t="inlineStr">
        <is>
          <t>NC</t>
        </is>
      </c>
      <c r="E4" s="15" t="n"/>
      <c r="F4" s="15" t="inlineStr">
        <is>
          <t>SECRETALM</t>
        </is>
      </c>
      <c r="G4" s="15" t="inlineStr">
        <is>
          <t>ASISTE</t>
        </is>
      </c>
      <c r="H4" s="15" t="n"/>
      <c r="I4" s="15" t="n"/>
      <c r="J4" s="15" t="inlineStr">
        <is>
          <t>OK</t>
        </is>
      </c>
      <c r="K4" s="15" t="inlineStr">
        <is>
          <t>OPA</t>
        </is>
      </c>
      <c r="L4" s="15" t="inlineStr">
        <is>
          <t>ENVIADA POR EMGA</t>
        </is>
      </c>
      <c r="M4" s="15" t="n"/>
      <c r="N4" s="15" t="inlineStr">
        <is>
          <t>EMGA</t>
        </is>
      </c>
      <c r="O4" s="15" t="inlineStr">
        <is>
          <t>CERRADA</t>
        </is>
      </c>
      <c r="P4" s="15" t="inlineStr">
        <is>
          <t>TRAMITADA</t>
        </is>
      </c>
    </row>
    <row r="5">
      <c r="A5" s="13" t="n">
        <v>6</v>
      </c>
      <c r="B5" s="15" t="inlineStr">
        <is>
          <t>REVISTA NAVAL INTERNACIONAL</t>
        </is>
      </c>
      <c r="C5" s="15" t="inlineStr">
        <is>
          <t>USA</t>
        </is>
      </c>
      <c r="D5" s="15" t="inlineStr">
        <is>
          <t>SECRETALM-001</t>
        </is>
      </c>
      <c r="E5" s="21" t="n">
        <v>46045</v>
      </c>
      <c r="F5" s="15" t="inlineStr">
        <is>
          <t>SECRETALM-001</t>
        </is>
      </c>
      <c r="G5" s="15" t="inlineStr">
        <is>
          <t>ASISTE</t>
        </is>
      </c>
      <c r="H5" s="15" t="inlineStr">
        <is>
          <t>03-07-2026/09-07-2026</t>
        </is>
      </c>
      <c r="I5" s="15" t="inlineStr">
        <is>
          <t>ASISTE CON SEÑORA Y AYUDOR</t>
        </is>
      </c>
      <c r="J5" s="15" t="inlineStr">
        <is>
          <t>OK</t>
        </is>
      </c>
      <c r="K5" s="15" t="inlineStr">
        <is>
          <t>OPA</t>
        </is>
      </c>
      <c r="L5" s="15" t="inlineStr">
        <is>
          <t>ENVIADA POR EMGA</t>
        </is>
      </c>
      <c r="M5" s="15" t="n"/>
      <c r="N5" s="15" t="inlineStr">
        <is>
          <t>EMGA</t>
        </is>
      </c>
      <c r="O5" s="15" t="inlineStr">
        <is>
          <t>CERRADA</t>
        </is>
      </c>
      <c r="P5" s="15" t="inlineStr">
        <is>
          <t>PREPARA NUEVA CARTA INFORMANDO CAMBIO DE AYUDOR</t>
        </is>
      </c>
    </row>
    <row r="6">
      <c r="A6" s="13" t="n">
        <v>3</v>
      </c>
      <c r="B6" s="18" t="inlineStr">
        <is>
          <t xml:space="preserve">VISITA OFICIAL </t>
        </is>
      </c>
      <c r="C6" s="18" t="inlineStr">
        <is>
          <t>PANAMA</t>
        </is>
      </c>
      <c r="D6" s="18" t="inlineStr">
        <is>
          <t>EXTR-002</t>
        </is>
      </c>
      <c r="E6" s="18" t="n"/>
      <c r="F6" s="18" t="inlineStr">
        <is>
          <t>SECRETALM</t>
        </is>
      </c>
      <c r="G6" s="18" t="inlineStr">
        <is>
          <t>PENDIENTE</t>
        </is>
      </c>
      <c r="H6" s="18" t="n"/>
      <c r="I6" s="18" t="inlineStr">
        <is>
          <t>ESPERANDO MODIFICACION DE CARTA DE INVITACION</t>
        </is>
      </c>
      <c r="J6" s="18" t="inlineStr">
        <is>
          <t>OK</t>
        </is>
      </c>
      <c r="K6" s="18" t="inlineStr">
        <is>
          <t>OPA</t>
        </is>
      </c>
      <c r="L6" s="18" t="n"/>
      <c r="M6" s="18" t="n"/>
      <c r="N6" s="18" t="inlineStr">
        <is>
          <t>EMGA</t>
        </is>
      </c>
      <c r="O6" s="18" t="inlineStr">
        <is>
          <t>PENDIENTE</t>
        </is>
      </c>
      <c r="P6" s="18" t="inlineStr">
        <is>
          <t xml:space="preserve">VERIFICAR RESPUESTA Y CAMBIO DE CARTA </t>
        </is>
      </c>
    </row>
    <row r="7">
      <c r="A7" s="13" t="n">
        <v>4</v>
      </c>
      <c r="B7" s="15" t="inlineStr">
        <is>
          <t>ANIVERSARIO DE LA ARMADA DE COLOMBIA</t>
        </is>
      </c>
      <c r="C7" s="15" t="inlineStr">
        <is>
          <t>COLOMBIA</t>
        </is>
      </c>
      <c r="D7" s="15" t="inlineStr">
        <is>
          <t>NC</t>
        </is>
      </c>
      <c r="E7" s="21" t="n">
        <v>46086</v>
      </c>
      <c r="F7" s="15" t="inlineStr">
        <is>
          <t>SECRETALM</t>
        </is>
      </c>
      <c r="G7" s="15" t="inlineStr">
        <is>
          <t>PENDIENTE</t>
        </is>
      </c>
      <c r="H7" s="15" t="inlineStr">
        <is>
          <t>23-07-2026/26-07-2026</t>
        </is>
      </c>
      <c r="I7" s="15" t="inlineStr">
        <is>
          <t>ESPERANDO MODIFICACION DE CARTA DE INVITACION</t>
        </is>
      </c>
      <c r="J7" s="15" t="inlineStr">
        <is>
          <t>OK</t>
        </is>
      </c>
      <c r="K7" s="15" t="inlineStr">
        <is>
          <t>EMAIL 19-03-2026</t>
        </is>
      </c>
      <c r="L7" s="15" t="inlineStr">
        <is>
          <t>ENVIADA POR EMDA</t>
        </is>
      </c>
      <c r="M7" s="15" t="n"/>
      <c r="N7" s="15" t="inlineStr">
        <is>
          <t>EMGA</t>
        </is>
      </c>
      <c r="O7" s="15" t="inlineStr">
        <is>
          <t>CERRADA</t>
        </is>
      </c>
      <c r="P7" s="15" t="inlineStr">
        <is>
          <t>TRAMITADA</t>
        </is>
      </c>
    </row>
    <row r="8" ht="11.25" customHeight="1">
      <c r="A8" s="13" t="n">
        <v>5</v>
      </c>
      <c r="B8" s="15" t="inlineStr">
        <is>
          <t xml:space="preserve">VISITA OFICIAL </t>
        </is>
      </c>
      <c r="C8" s="15" t="inlineStr">
        <is>
          <t>TURKIA</t>
        </is>
      </c>
      <c r="D8" s="15" t="inlineStr">
        <is>
          <t>NC</t>
        </is>
      </c>
      <c r="E8" s="15" t="inlineStr">
        <is>
          <t>06-03-206</t>
        </is>
      </c>
      <c r="F8" s="15" t="inlineStr">
        <is>
          <t>SECRETALM</t>
        </is>
      </c>
      <c r="G8" s="15" t="inlineStr">
        <is>
          <t>NO ASISTE POR FECHA</t>
        </is>
      </c>
      <c r="H8" s="15" t="inlineStr">
        <is>
          <t>13-04-2026/17-04-2026</t>
        </is>
      </c>
      <c r="I8" s="15" t="inlineStr">
        <is>
          <t>RESPONDER INFORMANDO NUEVA INVITACION 2027-2028</t>
        </is>
      </c>
      <c r="J8" s="15" t="inlineStr">
        <is>
          <t>OK</t>
        </is>
      </c>
      <c r="K8" s="15" t="inlineStr">
        <is>
          <t>OPA</t>
        </is>
      </c>
      <c r="L8" s="15" t="inlineStr">
        <is>
          <t>ENVIADA POR EMGA</t>
        </is>
      </c>
      <c r="M8" s="15" t="n"/>
      <c r="N8" s="15" t="inlineStr">
        <is>
          <t>EMGA</t>
        </is>
      </c>
      <c r="O8" s="15" t="inlineStr">
        <is>
          <t>CERRADA</t>
        </is>
      </c>
      <c r="P8" s="20" t="inlineStr">
        <is>
          <t>TRAMITADA</t>
        </is>
      </c>
    </row>
    <row r="9">
      <c r="A9" s="13" t="n">
        <v>7</v>
      </c>
      <c r="B9" s="18" t="inlineStr">
        <is>
          <t>EJERCICIO EFES-2026</t>
        </is>
      </c>
      <c r="C9" s="18" t="inlineStr">
        <is>
          <t>TURKIA</t>
        </is>
      </c>
      <c r="D9" s="18" t="inlineStr">
        <is>
          <t>SECRETALM-002</t>
        </is>
      </c>
      <c r="E9" s="18" t="inlineStr">
        <is>
          <t>GESTOR 13-03-226</t>
        </is>
      </c>
      <c r="F9" s="18" t="inlineStr">
        <is>
          <t>OFICINA DE PARTE</t>
        </is>
      </c>
      <c r="G9" s="18" t="inlineStr">
        <is>
          <t>NO ASISTE POR FECHA</t>
        </is>
      </c>
      <c r="H9" s="18" t="inlineStr">
        <is>
          <t>20-05-2026/21/05/2026</t>
        </is>
      </c>
      <c r="I9" s="18" t="inlineStr">
        <is>
          <t>PROPUESTA EMGA</t>
        </is>
      </c>
      <c r="J9" s="18" t="n"/>
      <c r="K9" s="18" t="inlineStr">
        <is>
          <t>EMGA</t>
        </is>
      </c>
      <c r="L9" s="18" t="n"/>
      <c r="M9" s="18" t="n"/>
      <c r="N9" s="18" t="inlineStr">
        <is>
          <t xml:space="preserve">EMGA </t>
        </is>
      </c>
      <c r="O9" s="18" t="inlineStr">
        <is>
          <t>PENDIENTE</t>
        </is>
      </c>
      <c r="P9" s="18" t="n"/>
    </row>
    <row r="10">
      <c r="A10" s="13" t="n">
        <v>8</v>
      </c>
      <c r="B10" s="17" t="n"/>
      <c r="C10" s="17" t="inlineStr">
        <is>
          <t>TAHITI</t>
        </is>
      </c>
      <c r="D10" s="17" t="n"/>
      <c r="E10" s="17" t="n"/>
      <c r="F10" s="17" t="n"/>
      <c r="G10" s="17" t="n"/>
      <c r="H10" s="17" t="inlineStr">
        <is>
          <t xml:space="preserve">NOVIEMBRE </t>
        </is>
      </c>
      <c r="I10" s="17" t="n"/>
      <c r="J10" s="17" t="n"/>
      <c r="K10" s="17" t="n"/>
      <c r="L10" s="17" t="n"/>
      <c r="M10" s="17" t="n"/>
      <c r="N10" s="17" t="inlineStr">
        <is>
          <t xml:space="preserve">EMGA </t>
        </is>
      </c>
      <c r="O10" s="17" t="n"/>
      <c r="P10" s="17" t="inlineStr">
        <is>
          <t>VERIFICAR</t>
        </is>
      </c>
    </row>
    <row r="11">
      <c r="A11" s="13" t="n">
        <v>9</v>
      </c>
      <c r="B11" s="5" t="inlineStr">
        <is>
          <t>INDEX</t>
        </is>
      </c>
      <c r="C11" s="5" t="inlineStr">
        <is>
          <t>ASIA</t>
        </is>
      </c>
      <c r="D11" s="5" t="inlineStr">
        <is>
          <t>SECRTEALM-003</t>
        </is>
      </c>
      <c r="E11" s="5" t="inlineStr">
        <is>
          <t>EMAIL 04-05-2026</t>
        </is>
      </c>
      <c r="F11" s="5" t="inlineStr">
        <is>
          <t>OFICINA DE PARTE</t>
        </is>
      </c>
      <c r="G11" s="5" t="n"/>
      <c r="H11" s="5" t="inlineStr">
        <is>
          <t>5 Y 8 MAYO 2027</t>
        </is>
      </c>
      <c r="I11" s="5" t="n"/>
      <c r="J11" s="5" t="n"/>
      <c r="K11" s="5" t="inlineStr">
        <is>
          <t>SECRET.ADM.</t>
        </is>
      </c>
      <c r="L11" s="5" t="n"/>
      <c r="M11" s="5" t="n"/>
      <c r="N11" s="5" t="n"/>
      <c r="O11" s="5" t="n"/>
      <c r="P11" s="5" t="n"/>
    </row>
    <row r="12">
      <c r="A12" s="13" t="n">
        <v>10</v>
      </c>
      <c r="B12" s="5" t="n"/>
      <c r="C12" s="5" t="n"/>
      <c r="D12" s="5" t="n"/>
      <c r="E12" s="5" t="n"/>
      <c r="F12" s="5" t="n"/>
      <c r="G12" s="5" t="n"/>
      <c r="H12" s="5" t="n"/>
      <c r="I12" s="5" t="n"/>
      <c r="J12" s="5" t="n"/>
      <c r="K12" s="5" t="n"/>
      <c r="L12" s="5" t="n"/>
      <c r="M12" s="5" t="n"/>
      <c r="N12" s="5" t="n"/>
      <c r="O12" s="5" t="n"/>
      <c r="P12" s="5" t="n"/>
    </row>
    <row r="13">
      <c r="A13" s="13" t="n">
        <v>11</v>
      </c>
      <c r="B13" s="5" t="n"/>
      <c r="C13" s="5" t="n"/>
      <c r="D13" s="5" t="n"/>
      <c r="E13" s="5" t="n"/>
      <c r="F13" s="5" t="n"/>
      <c r="G13" s="5" t="n"/>
      <c r="H13" s="5" t="n"/>
      <c r="I13" s="5" t="n"/>
      <c r="J13" s="5" t="n"/>
      <c r="K13" s="5" t="n"/>
      <c r="L13" s="5" t="n"/>
      <c r="M13" s="5" t="n"/>
      <c r="N13" s="5" t="n"/>
      <c r="O13" s="5" t="n"/>
      <c r="P13" s="5" t="n"/>
    </row>
  </sheetData>
  <mergeCells count="2">
    <mergeCell ref="J1:K1"/>
    <mergeCell ref="E1:F1"/>
  </mergeCells>
  <conditionalFormatting sqref="O3:O500">
    <cfRule type="expression" priority="1" dxfId="5">
      <formula>O3="CERRADA"</formula>
    </cfRule>
    <cfRule type="expression" priority="2" dxfId="1">
      <formula>O3="PENDIENTE"</formula>
    </cfRule>
    <cfRule type="expression" priority="3" dxfId="3">
      <formula>O3="TERMINADA"</formula>
    </cfRule>
  </conditionalFormatting>
  <dataValidations count="1">
    <dataValidation sqref="O3:O500" showDropDown="0" showInputMessage="0" showErrorMessage="0" allowBlank="0" type="list">
      <formula1>"CERRADA,PENDIENTE,TERMINADA"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M11"/>
  <sheetViews>
    <sheetView workbookViewId="0">
      <selection activeCell="H38" sqref="H38"/>
    </sheetView>
  </sheetViews>
  <sheetFormatPr baseColWidth="10" defaultColWidth="11.42578125" defaultRowHeight="11.25"/>
  <cols>
    <col width="3.140625" customWidth="1" style="1" min="1" max="1"/>
    <col width="30.42578125" customWidth="1" style="1" min="2" max="2"/>
    <col width="13.140625" customWidth="1" style="1" min="3" max="4"/>
    <col width="11.42578125" customWidth="1" style="1" min="5" max="7"/>
    <col width="41.28515625" customWidth="1" style="1" min="8" max="8"/>
    <col width="11.42578125" customWidth="1" style="1" min="9" max="9"/>
    <col width="37.42578125" customWidth="1" style="1" min="10" max="10"/>
    <col width="19.85546875" customWidth="1" style="1" min="11" max="11"/>
    <col width="11.42578125" customWidth="1" style="1" min="12" max="12"/>
    <col width="30.7109375" customWidth="1" style="1" min="13" max="13"/>
    <col width="11.42578125" customWidth="1" style="1" min="14" max="16384"/>
  </cols>
  <sheetData>
    <row r="1">
      <c r="E1" s="162" t="inlineStr">
        <is>
          <t>CONTROL TX</t>
        </is>
      </c>
      <c r="F1" s="171" t="n"/>
      <c r="G1" s="2" t="n"/>
      <c r="H1" s="2" t="n"/>
      <c r="I1" s="162" t="inlineStr">
        <is>
          <t>FECHA</t>
        </is>
      </c>
    </row>
    <row r="2">
      <c r="A2" s="162" t="inlineStr">
        <is>
          <t>N°</t>
        </is>
      </c>
      <c r="B2" s="162" t="inlineStr">
        <is>
          <t>MOTIVO</t>
        </is>
      </c>
      <c r="C2" s="162" t="inlineStr">
        <is>
          <t>IDENTIDAD</t>
        </is>
      </c>
      <c r="D2" s="162" t="inlineStr">
        <is>
          <t>RESPONSABLE</t>
        </is>
      </c>
      <c r="E2" s="162" t="inlineStr">
        <is>
          <t>FECHA</t>
        </is>
      </c>
      <c r="F2" s="162" t="inlineStr">
        <is>
          <t>CONTROL</t>
        </is>
      </c>
      <c r="G2" s="162" t="inlineStr">
        <is>
          <t>NOTA</t>
        </is>
      </c>
      <c r="H2" s="162" t="inlineStr">
        <is>
          <t>NOTA CJA</t>
        </is>
      </c>
      <c r="I2" s="162" t="inlineStr">
        <is>
          <t xml:space="preserve">RESPUESTA </t>
        </is>
      </c>
      <c r="J2" s="162" t="inlineStr">
        <is>
          <t>NOTA CJA</t>
        </is>
      </c>
      <c r="K2" s="162" t="inlineStr">
        <is>
          <t>CONTROL ACTUAL</t>
        </is>
      </c>
      <c r="L2" s="162" t="inlineStr">
        <is>
          <t>ESTADO</t>
        </is>
      </c>
      <c r="M2" s="14" t="inlineStr">
        <is>
          <t>NOTA</t>
        </is>
      </c>
    </row>
    <row r="3">
      <c r="A3" s="24" t="n">
        <v>1</v>
      </c>
      <c r="B3" s="25" t="inlineStr">
        <is>
          <t>INVITACION 21 MAYO -2026</t>
        </is>
      </c>
      <c r="C3" s="25" t="inlineStr">
        <is>
          <t>ARGENTINA</t>
        </is>
      </c>
      <c r="D3" s="25" t="inlineStr">
        <is>
          <t>OPA</t>
        </is>
      </c>
      <c r="E3" s="25" t="inlineStr">
        <is>
          <t>TRAMITADA</t>
        </is>
      </c>
      <c r="F3" s="25" t="inlineStr">
        <is>
          <t>EMGA</t>
        </is>
      </c>
      <c r="G3" s="25" t="n"/>
      <c r="H3" s="25" t="n"/>
      <c r="I3" s="25" t="inlineStr">
        <is>
          <t>ASISTE</t>
        </is>
      </c>
      <c r="J3" s="25" t="n"/>
      <c r="K3" s="25" t="inlineStr">
        <is>
          <t>EMGA</t>
        </is>
      </c>
      <c r="L3" s="25" t="inlineStr">
        <is>
          <t>CERRADA</t>
        </is>
      </c>
      <c r="M3" s="25" t="n"/>
    </row>
    <row r="4">
      <c r="A4" s="24" t="n">
        <v>2</v>
      </c>
      <c r="B4" s="25" t="inlineStr">
        <is>
          <t>INVITACION 21 MAYO -2026</t>
        </is>
      </c>
      <c r="C4" s="25" t="inlineStr">
        <is>
          <t>BRASIL</t>
        </is>
      </c>
      <c r="D4" s="25" t="inlineStr">
        <is>
          <t>OPA</t>
        </is>
      </c>
      <c r="E4" s="25" t="inlineStr">
        <is>
          <t>TRAMITADA</t>
        </is>
      </c>
      <c r="F4" s="25" t="inlineStr">
        <is>
          <t>EMGA</t>
        </is>
      </c>
      <c r="G4" s="25" t="n"/>
      <c r="H4" s="25" t="n"/>
      <c r="I4" s="25" t="inlineStr">
        <is>
          <t>NO ASISTE</t>
        </is>
      </c>
      <c r="J4" s="27" t="inlineStr">
        <is>
          <t>VERIFICAR FECHA PARA INVITAR NUEVAMENTE</t>
        </is>
      </c>
      <c r="K4" s="27" t="inlineStr">
        <is>
          <t>EMGA</t>
        </is>
      </c>
      <c r="L4" s="25" t="inlineStr">
        <is>
          <t>CERRADA</t>
        </is>
      </c>
      <c r="M4" s="25" t="n"/>
    </row>
    <row r="5">
      <c r="A5" s="24" t="n">
        <v>3</v>
      </c>
      <c r="B5" s="25" t="inlineStr">
        <is>
          <t>INVITACION 21 MAYO -2026</t>
        </is>
      </c>
      <c r="C5" s="25" t="inlineStr">
        <is>
          <t>JAPON</t>
        </is>
      </c>
      <c r="D5" s="25" t="inlineStr">
        <is>
          <t>OPA</t>
        </is>
      </c>
      <c r="E5" s="25" t="inlineStr">
        <is>
          <t>TRAMITADA</t>
        </is>
      </c>
      <c r="F5" s="25" t="inlineStr">
        <is>
          <t>EMGA</t>
        </is>
      </c>
      <c r="G5" s="25" t="n"/>
      <c r="H5" s="25" t="n"/>
      <c r="I5" s="25" t="inlineStr">
        <is>
          <t>NO ASISTE</t>
        </is>
      </c>
      <c r="J5" s="25" t="n"/>
      <c r="K5" s="25" t="inlineStr">
        <is>
          <t>EMGA</t>
        </is>
      </c>
      <c r="L5" s="25" t="inlineStr">
        <is>
          <t>CERRADA</t>
        </is>
      </c>
      <c r="M5" s="25" t="n"/>
    </row>
    <row r="6">
      <c r="A6" s="22" t="n">
        <v>4</v>
      </c>
      <c r="B6" s="23" t="inlineStr">
        <is>
          <t>INVITACION 21 MAYO -2027</t>
        </is>
      </c>
      <c r="C6" s="23" t="inlineStr">
        <is>
          <t>TURKIA</t>
        </is>
      </c>
      <c r="D6" s="23" t="inlineStr">
        <is>
          <t>OPA</t>
        </is>
      </c>
      <c r="E6" s="23" t="inlineStr">
        <is>
          <t>TRAMITADA</t>
        </is>
      </c>
      <c r="F6" s="23" t="inlineStr">
        <is>
          <t>EMGA</t>
        </is>
      </c>
      <c r="G6" s="23" t="n"/>
      <c r="H6" s="23" t="n"/>
      <c r="I6" s="23" t="inlineStr">
        <is>
          <t>PENDIENTE</t>
        </is>
      </c>
      <c r="J6" s="23" t="n"/>
      <c r="K6" s="23" t="inlineStr">
        <is>
          <t>EMGA</t>
        </is>
      </c>
      <c r="L6" s="23" t="inlineStr">
        <is>
          <t>PENDIENTE</t>
        </is>
      </c>
      <c r="M6" s="23" t="n"/>
    </row>
    <row r="7">
      <c r="A7" s="22" t="n">
        <v>5</v>
      </c>
      <c r="B7" s="23" t="inlineStr">
        <is>
          <t>INVITACION 21 MAYO -2026</t>
        </is>
      </c>
      <c r="C7" s="23" t="inlineStr">
        <is>
          <t>COLOMBIA</t>
        </is>
      </c>
      <c r="D7" s="23" t="inlineStr">
        <is>
          <t>OPA</t>
        </is>
      </c>
      <c r="E7" s="23" t="inlineStr">
        <is>
          <t>TRAMITADA</t>
        </is>
      </c>
      <c r="F7" s="23" t="inlineStr">
        <is>
          <t>EMGA</t>
        </is>
      </c>
      <c r="G7" s="23" t="n"/>
      <c r="H7" s="23" t="n"/>
      <c r="I7" s="23" t="inlineStr">
        <is>
          <t>PENDIENTE</t>
        </is>
      </c>
      <c r="J7" s="23" t="n"/>
      <c r="K7" s="23" t="inlineStr">
        <is>
          <t>EMGA</t>
        </is>
      </c>
      <c r="L7" s="23" t="inlineStr">
        <is>
          <t>PENDIENTE</t>
        </is>
      </c>
      <c r="M7" s="23" t="n"/>
    </row>
    <row r="8">
      <c r="A8" s="162" t="n">
        <v>6</v>
      </c>
      <c r="B8" s="6" t="inlineStr">
        <is>
          <t>BOTADURA - ASMAR</t>
        </is>
      </c>
      <c r="C8" s="6" t="inlineStr">
        <is>
          <t>AUSTRALIA</t>
        </is>
      </c>
      <c r="D8" s="6" t="inlineStr">
        <is>
          <t>OPA</t>
        </is>
      </c>
      <c r="E8" s="6" t="n"/>
      <c r="F8" s="6" t="inlineStr">
        <is>
          <t>OPA</t>
        </is>
      </c>
      <c r="G8" s="6" t="n"/>
      <c r="H8" s="6" t="n"/>
      <c r="I8" s="6" t="n"/>
      <c r="J8" s="6" t="n"/>
      <c r="K8" s="6" t="inlineStr">
        <is>
          <t>SECRETALM</t>
        </is>
      </c>
      <c r="L8" s="6" t="inlineStr">
        <is>
          <t>PENDIENTE</t>
        </is>
      </c>
      <c r="M8" s="6" t="inlineStr">
        <is>
          <t xml:space="preserve">EN ESPERA DE HORA PARA MANIOBRA </t>
        </is>
      </c>
    </row>
    <row r="9">
      <c r="A9" s="11" t="n">
        <v>7</v>
      </c>
      <c r="B9" s="8" t="inlineStr">
        <is>
          <t>BOTADURA - ASMAR</t>
        </is>
      </c>
      <c r="C9" s="8" t="inlineStr">
        <is>
          <t>CANADA</t>
        </is>
      </c>
      <c r="D9" s="8" t="inlineStr">
        <is>
          <t>OPA</t>
        </is>
      </c>
      <c r="E9" s="8" t="n"/>
      <c r="F9" s="8" t="inlineStr">
        <is>
          <t>OPA</t>
        </is>
      </c>
      <c r="G9" s="8" t="n"/>
      <c r="H9" s="8" t="n"/>
      <c r="I9" s="8" t="n"/>
      <c r="J9" s="8" t="n"/>
      <c r="K9" s="8" t="inlineStr">
        <is>
          <t>SECRETALM</t>
        </is>
      </c>
      <c r="L9" s="8" t="inlineStr">
        <is>
          <t>PENDIENTE</t>
        </is>
      </c>
      <c r="M9" s="6" t="inlineStr">
        <is>
          <t xml:space="preserve">EN ESPERA DE HORA PARA MANIOBRA </t>
        </is>
      </c>
    </row>
    <row r="10">
      <c r="A10" s="26" t="n">
        <v>8</v>
      </c>
      <c r="B10" s="16" t="inlineStr">
        <is>
          <t>INVITACION VISITA OFICIAL</t>
        </is>
      </c>
      <c r="C10" s="16" t="inlineStr">
        <is>
          <t>BRASIL</t>
        </is>
      </c>
      <c r="D10" s="16" t="inlineStr">
        <is>
          <t>OPA</t>
        </is>
      </c>
      <c r="E10" s="16" t="n"/>
      <c r="F10" s="16" t="inlineStr">
        <is>
          <t>OPA</t>
        </is>
      </c>
      <c r="G10" s="16" t="n"/>
      <c r="H10" s="45" t="inlineStr">
        <is>
          <t>VERIFICAR FECHA DE DISPONIBILIDAD POR AGENDA</t>
        </is>
      </c>
      <c r="I10" s="16" t="n"/>
      <c r="J10" s="16" t="n"/>
      <c r="K10" s="16" t="inlineStr">
        <is>
          <t>SECRET. AYUDOR</t>
        </is>
      </c>
      <c r="L10" s="16" t="inlineStr">
        <is>
          <t>PENDIENTE</t>
        </is>
      </c>
      <c r="M10" s="16" t="inlineStr">
        <is>
          <t xml:space="preserve">EN ESPERA DE FECHA C1 SILVA </t>
        </is>
      </c>
    </row>
    <row r="11" ht="22.5" customFormat="1" customHeight="1" s="4">
      <c r="A11" s="37" t="n"/>
      <c r="B11" s="37" t="inlineStr">
        <is>
          <t>CARTA PERU</t>
        </is>
      </c>
      <c r="C11" s="37" t="inlineStr">
        <is>
          <t>PERU</t>
        </is>
      </c>
      <c r="D11" s="37" t="inlineStr">
        <is>
          <t>OPA</t>
        </is>
      </c>
      <c r="E11" s="36" t="inlineStr">
        <is>
          <t>TRAMITADA 08-04-2026</t>
        </is>
      </c>
      <c r="F11" s="37" t="inlineStr">
        <is>
          <t>OPA</t>
        </is>
      </c>
      <c r="G11" s="37" t="n"/>
      <c r="H11" s="37" t="inlineStr">
        <is>
          <t>APOYO DE VELERO PERUANO</t>
        </is>
      </c>
      <c r="I11" s="37" t="inlineStr">
        <is>
          <t>APOYO</t>
        </is>
      </c>
      <c r="J11" s="37" t="n"/>
      <c r="K11" s="37" t="inlineStr">
        <is>
          <t>SECRET-ADM</t>
        </is>
      </c>
      <c r="L11" s="37" t="inlineStr">
        <is>
          <t>CERRADA</t>
        </is>
      </c>
      <c r="M11" s="37" t="n"/>
    </row>
  </sheetData>
  <mergeCells count="1">
    <mergeCell ref="E1:F1"/>
  </mergeCells>
  <conditionalFormatting sqref="L3:L500">
    <cfRule type="expression" priority="1" dxfId="5">
      <formula>L3="CERRADA"</formula>
    </cfRule>
    <cfRule type="expression" priority="2" dxfId="1">
      <formula>L3="PENDIENTE"</formula>
    </cfRule>
    <cfRule type="expression" priority="3" dxfId="3">
      <formula>L3="TERMINADA"</formula>
    </cfRule>
  </conditionalFormatting>
  <dataValidations count="1">
    <dataValidation sqref="L3:L500" showDropDown="0" showInputMessage="0" showErrorMessage="0" allowBlank="0" type="list">
      <formula1>"CERRADA,PENDIENTE,TERMINADA"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G17"/>
  <sheetViews>
    <sheetView workbookViewId="0">
      <selection activeCell="A1" sqref="A1"/>
    </sheetView>
  </sheetViews>
  <sheetFormatPr baseColWidth="10" defaultColWidth="11.42578125" defaultRowHeight="15"/>
  <cols>
    <col width="3" customWidth="1" style="12" min="1" max="1"/>
    <col width="13.5703125" customWidth="1" style="12" min="2" max="2"/>
    <col width="12.85546875" customWidth="1" style="12" min="3" max="3"/>
    <col width="18.42578125" customWidth="1" style="12" min="4" max="4"/>
    <col width="8.28515625" customWidth="1" style="12" min="5" max="5"/>
    <col width="11.42578125" customWidth="1" style="12" min="6" max="16384"/>
  </cols>
  <sheetData>
    <row r="1">
      <c r="A1" s="19" t="inlineStr">
        <is>
          <t>N°</t>
        </is>
      </c>
      <c r="B1" s="19" t="inlineStr">
        <is>
          <t>PAIS</t>
        </is>
      </c>
      <c r="C1" s="19" t="inlineStr">
        <is>
          <t>MOTIVO VISITA</t>
        </is>
      </c>
      <c r="D1" s="19" t="inlineStr">
        <is>
          <t xml:space="preserve">SPONSOR PROPUESTO </t>
        </is>
      </c>
      <c r="E1" s="19" t="inlineStr">
        <is>
          <t>SPONSOR</t>
        </is>
      </c>
      <c r="F1" s="1" t="n"/>
      <c r="G1" s="1" t="n"/>
    </row>
    <row r="2">
      <c r="A2" s="5" t="n">
        <v>1</v>
      </c>
      <c r="B2" s="5" t="inlineStr">
        <is>
          <t>NUEVA ZELANDA</t>
        </is>
      </c>
      <c r="C2" s="5" t="inlineStr">
        <is>
          <t>VISITA OFICIAL</t>
        </is>
      </c>
      <c r="D2" s="5" t="inlineStr">
        <is>
          <t>-</t>
        </is>
      </c>
      <c r="E2" s="5" t="inlineStr">
        <is>
          <t>DGSA</t>
        </is>
      </c>
      <c r="F2" s="1" t="n"/>
      <c r="G2" s="1" t="n"/>
    </row>
    <row r="3" ht="22.5" customHeight="1">
      <c r="A3" s="5" t="n">
        <v>2</v>
      </c>
      <c r="B3" s="5" t="inlineStr">
        <is>
          <t xml:space="preserve">ARGENTINA </t>
        </is>
      </c>
      <c r="C3" s="5" t="inlineStr">
        <is>
          <t>21 DE MAYO</t>
        </is>
      </c>
      <c r="D3" s="7" t="inlineStr">
        <is>
          <t>DEA                                     ASMAR</t>
        </is>
      </c>
      <c r="E3" s="5" t="n"/>
      <c r="F3" s="1" t="n"/>
      <c r="G3" s="1" t="n"/>
    </row>
    <row r="4">
      <c r="A4" s="5" t="n">
        <v>3</v>
      </c>
      <c r="B4" s="5" t="n"/>
      <c r="C4" s="5" t="n"/>
      <c r="D4" s="5" t="n"/>
      <c r="E4" s="5" t="n"/>
      <c r="F4" s="1" t="n"/>
      <c r="G4" s="1" t="n"/>
    </row>
    <row r="5">
      <c r="A5" s="30" t="n">
        <v>4</v>
      </c>
      <c r="B5" s="30" t="n"/>
      <c r="C5" s="30" t="n"/>
      <c r="D5" s="30" t="n"/>
      <c r="E5" s="30" t="n"/>
    </row>
    <row r="6">
      <c r="A6" s="30" t="n">
        <v>5</v>
      </c>
      <c r="B6" s="30" t="n"/>
      <c r="C6" s="30" t="n"/>
      <c r="D6" s="30" t="n"/>
      <c r="E6" s="30" t="n"/>
    </row>
    <row r="7">
      <c r="A7" s="30" t="n">
        <v>6</v>
      </c>
      <c r="B7" s="30" t="n"/>
      <c r="C7" s="30" t="n"/>
      <c r="D7" s="30" t="n"/>
      <c r="E7" s="30" t="n"/>
    </row>
    <row r="8">
      <c r="A8" s="30" t="n">
        <v>7</v>
      </c>
      <c r="B8" s="30" t="n"/>
      <c r="C8" s="30" t="n"/>
      <c r="D8" s="30" t="n"/>
      <c r="E8" s="30" t="n"/>
    </row>
    <row r="9">
      <c r="A9" s="30" t="n">
        <v>8</v>
      </c>
      <c r="B9" s="30" t="n"/>
      <c r="C9" s="30" t="n"/>
      <c r="D9" s="30" t="n"/>
      <c r="E9" s="30" t="n"/>
    </row>
    <row r="10">
      <c r="A10" s="30" t="n">
        <v>9</v>
      </c>
      <c r="B10" s="30" t="n"/>
      <c r="C10" s="30" t="n"/>
      <c r="D10" s="30" t="n"/>
      <c r="E10" s="30" t="n"/>
    </row>
    <row r="11">
      <c r="A11" s="30" t="n">
        <v>10</v>
      </c>
      <c r="B11" s="30" t="n"/>
      <c r="C11" s="30" t="n"/>
      <c r="D11" s="30" t="n"/>
      <c r="E11" s="30" t="n"/>
    </row>
    <row r="12">
      <c r="A12" s="30" t="n">
        <v>11</v>
      </c>
      <c r="B12" s="30" t="n"/>
      <c r="C12" s="30" t="n"/>
      <c r="D12" s="30" t="n"/>
      <c r="E12" s="30" t="n"/>
    </row>
    <row r="13">
      <c r="A13" s="30" t="n">
        <v>12</v>
      </c>
      <c r="B13" s="30" t="n"/>
      <c r="C13" s="30" t="n"/>
      <c r="D13" s="30" t="n"/>
      <c r="E13" s="30" t="n"/>
    </row>
    <row r="14">
      <c r="A14" s="30" t="n">
        <v>13</v>
      </c>
      <c r="B14" s="30" t="n"/>
      <c r="C14" s="30" t="n"/>
      <c r="D14" s="30" t="n"/>
      <c r="E14" s="30" t="n"/>
    </row>
    <row r="15">
      <c r="A15" s="30" t="n">
        <v>14</v>
      </c>
      <c r="B15" s="30" t="n"/>
      <c r="C15" s="30" t="n"/>
      <c r="D15" s="30" t="n"/>
      <c r="E15" s="30" t="n"/>
    </row>
    <row r="16">
      <c r="A16" s="30" t="n">
        <v>15</v>
      </c>
      <c r="B16" s="30" t="n"/>
      <c r="C16" s="30" t="n"/>
      <c r="D16" s="30" t="n"/>
      <c r="E16" s="30" t="n"/>
    </row>
    <row r="17">
      <c r="A17" s="30" t="n">
        <v>16</v>
      </c>
      <c r="B17" s="30" t="n"/>
      <c r="C17" s="30" t="n"/>
      <c r="D17" s="30" t="n"/>
      <c r="E17" s="30" t="n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G21"/>
  <sheetViews>
    <sheetView workbookViewId="0">
      <selection activeCell="A1" sqref="A1"/>
    </sheetView>
  </sheetViews>
  <sheetFormatPr baseColWidth="10" defaultRowHeight="15"/>
  <cols>
    <col width="3" customWidth="1" min="1" max="1"/>
    <col width="13.5703125" customWidth="1" min="2" max="2"/>
    <col width="13.140625" customWidth="1" min="3" max="3"/>
    <col width="15.42578125" customWidth="1" min="4" max="4"/>
    <col width="9.85546875" customWidth="1" min="5" max="5"/>
    <col width="10.7109375" customWidth="1" min="6" max="6"/>
  </cols>
  <sheetData>
    <row r="1">
      <c r="A1" s="19" t="inlineStr">
        <is>
          <t>N°</t>
        </is>
      </c>
      <c r="B1" s="19" t="inlineStr">
        <is>
          <t>SOLICITANTE</t>
        </is>
      </c>
      <c r="C1" s="19" t="inlineStr">
        <is>
          <t>REQUERIMIENTO</t>
        </is>
      </c>
      <c r="D1" s="19" t="inlineStr">
        <is>
          <t xml:space="preserve">ACTIVIDAD </t>
        </is>
      </c>
      <c r="E1" s="19" t="inlineStr">
        <is>
          <t>FECHA</t>
        </is>
      </c>
      <c r="F1" s="19" t="inlineStr">
        <is>
          <t>RESOLUCIÓN</t>
        </is>
      </c>
      <c r="G1" s="1" t="n"/>
    </row>
    <row r="2">
      <c r="A2" s="5" t="n">
        <v>1</v>
      </c>
      <c r="B2" s="5" t="inlineStr">
        <is>
          <t>DIRECABAS</t>
        </is>
      </c>
      <c r="C2" s="5" t="inlineStr">
        <is>
          <t>PARTICIPACIÓN</t>
        </is>
      </c>
      <c r="D2" s="5" t="inlineStr">
        <is>
          <t xml:space="preserve">CEREMONIA NINHUE </t>
        </is>
      </c>
      <c r="E2" s="5" t="n"/>
      <c r="F2" s="5" t="n"/>
      <c r="G2" s="1" t="n"/>
    </row>
    <row r="3">
      <c r="A3" s="5" t="n">
        <v>2</v>
      </c>
      <c r="B3" s="5" t="n"/>
      <c r="C3" s="5" t="n"/>
      <c r="D3" s="7" t="n"/>
      <c r="E3" s="7" t="n"/>
      <c r="F3" s="5" t="n"/>
      <c r="G3" s="1" t="n"/>
    </row>
    <row r="4">
      <c r="A4" s="5" t="n">
        <v>3</v>
      </c>
      <c r="B4" s="5" t="n"/>
      <c r="C4" s="5" t="n"/>
      <c r="D4" s="5" t="n"/>
      <c r="E4" s="5" t="n"/>
      <c r="F4" s="5" t="n"/>
      <c r="G4" s="1" t="n"/>
    </row>
    <row r="5">
      <c r="A5" s="30" t="n">
        <v>4</v>
      </c>
      <c r="B5" s="30" t="n"/>
      <c r="C5" s="30" t="n"/>
      <c r="D5" s="30" t="n"/>
      <c r="E5" s="30" t="n"/>
      <c r="F5" s="30" t="n"/>
      <c r="G5" s="12" t="n"/>
    </row>
    <row r="6">
      <c r="A6" s="30" t="n">
        <v>5</v>
      </c>
      <c r="B6" s="30" t="n"/>
      <c r="C6" s="30" t="n"/>
      <c r="D6" s="30" t="n"/>
      <c r="E6" s="30" t="n"/>
      <c r="F6" s="30" t="n"/>
      <c r="G6" s="12" t="n"/>
    </row>
    <row r="7">
      <c r="A7" s="30" t="n">
        <v>6</v>
      </c>
      <c r="B7" s="30" t="n"/>
      <c r="C7" s="30" t="n"/>
      <c r="D7" s="30" t="n"/>
      <c r="E7" s="30" t="n"/>
      <c r="F7" s="30" t="n"/>
      <c r="G7" s="12" t="n"/>
    </row>
    <row r="8">
      <c r="A8" s="30" t="n">
        <v>7</v>
      </c>
      <c r="B8" s="30" t="n"/>
      <c r="C8" s="30" t="n"/>
      <c r="D8" s="30" t="n"/>
      <c r="E8" s="30" t="n"/>
      <c r="F8" s="30" t="n"/>
      <c r="G8" s="12" t="n"/>
    </row>
    <row r="9">
      <c r="A9" s="30" t="n">
        <v>8</v>
      </c>
      <c r="B9" s="30" t="n"/>
      <c r="C9" s="30" t="n"/>
      <c r="D9" s="30" t="n"/>
      <c r="E9" s="30" t="n"/>
      <c r="F9" s="30" t="n"/>
      <c r="G9" s="12" t="n"/>
    </row>
    <row r="10">
      <c r="A10" s="30" t="n">
        <v>9</v>
      </c>
      <c r="B10" s="30" t="n"/>
      <c r="C10" s="30" t="n"/>
      <c r="D10" s="30" t="n"/>
      <c r="E10" s="30" t="n"/>
      <c r="F10" s="30" t="n"/>
      <c r="G10" s="12" t="n"/>
    </row>
    <row r="11">
      <c r="A11" s="30" t="n">
        <v>10</v>
      </c>
      <c r="B11" s="30" t="n"/>
      <c r="C11" s="30" t="n"/>
      <c r="D11" s="30" t="n"/>
      <c r="E11" s="30" t="n"/>
      <c r="F11" s="30" t="n"/>
      <c r="G11" s="12" t="n"/>
    </row>
    <row r="12">
      <c r="A12" s="30" t="n">
        <v>11</v>
      </c>
      <c r="B12" s="30" t="n"/>
      <c r="C12" s="30" t="n"/>
      <c r="D12" s="30" t="n"/>
      <c r="E12" s="30" t="n"/>
      <c r="F12" s="30" t="n"/>
      <c r="G12" s="12" t="n"/>
    </row>
    <row r="13">
      <c r="A13" s="30" t="n">
        <v>12</v>
      </c>
      <c r="B13" s="30" t="n"/>
      <c r="C13" s="30" t="n"/>
      <c r="D13" s="30" t="n"/>
      <c r="E13" s="30" t="n"/>
      <c r="F13" s="30" t="n"/>
      <c r="G13" s="12" t="n"/>
    </row>
    <row r="14">
      <c r="A14" s="30" t="n">
        <v>13</v>
      </c>
      <c r="B14" s="30" t="n"/>
      <c r="C14" s="30" t="n"/>
      <c r="D14" s="30" t="n"/>
      <c r="E14" s="30" t="n"/>
      <c r="F14" s="30" t="n"/>
      <c r="G14" s="12" t="n"/>
    </row>
    <row r="15">
      <c r="A15" s="30" t="n">
        <v>14</v>
      </c>
      <c r="B15" s="30" t="n"/>
      <c r="C15" s="30" t="n"/>
      <c r="D15" s="30" t="n"/>
      <c r="E15" s="30" t="n"/>
      <c r="F15" s="30" t="n"/>
      <c r="G15" s="12" t="n"/>
    </row>
    <row r="16">
      <c r="A16" s="30" t="n">
        <v>15</v>
      </c>
      <c r="B16" s="30" t="n"/>
      <c r="C16" s="30" t="n"/>
      <c r="D16" s="30" t="n"/>
      <c r="E16" s="30" t="n"/>
      <c r="F16" s="30" t="n"/>
      <c r="G16" s="12" t="n"/>
    </row>
    <row r="17">
      <c r="A17" s="30" t="n">
        <v>16</v>
      </c>
      <c r="B17" s="30" t="n"/>
      <c r="C17" s="30" t="n"/>
      <c r="D17" s="30" t="n"/>
      <c r="E17" s="30" t="n"/>
      <c r="F17" s="30" t="n"/>
      <c r="G17" s="12" t="n"/>
    </row>
    <row r="18">
      <c r="A18" s="12" t="n"/>
      <c r="B18" s="12" t="n"/>
      <c r="C18" s="12" t="n"/>
      <c r="D18" s="12" t="n"/>
      <c r="E18" s="12" t="n"/>
      <c r="F18" s="12" t="n"/>
      <c r="G18" s="12" t="n"/>
    </row>
    <row r="19">
      <c r="A19" s="12" t="n"/>
      <c r="B19" s="12" t="n"/>
      <c r="C19" s="12" t="n"/>
      <c r="D19" s="12" t="n"/>
      <c r="E19" s="12" t="n"/>
      <c r="F19" s="12" t="n"/>
      <c r="G19" s="12" t="n"/>
    </row>
    <row r="20">
      <c r="A20" s="12" t="n"/>
      <c r="B20" s="12" t="n"/>
      <c r="C20" s="12" t="n"/>
      <c r="D20" s="12" t="n"/>
      <c r="E20" s="12" t="n"/>
      <c r="F20" s="12" t="n"/>
      <c r="G20" s="12" t="n"/>
    </row>
    <row r="21">
      <c r="A21" s="12" t="n"/>
      <c r="B21" s="12" t="n"/>
      <c r="C21" s="12" t="n"/>
      <c r="D21" s="12" t="n"/>
      <c r="E21" s="12" t="n"/>
      <c r="F21" s="12" t="n"/>
      <c r="G21" s="12" t="n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O30"/>
  <sheetViews>
    <sheetView workbookViewId="0">
      <selection activeCell="D30" sqref="D30"/>
    </sheetView>
  </sheetViews>
  <sheetFormatPr baseColWidth="10" defaultColWidth="11.42578125" defaultRowHeight="15"/>
  <cols>
    <col width="2.85546875" customWidth="1" style="4" min="1" max="1"/>
    <col width="35.28515625" customWidth="1" style="4" min="2" max="2"/>
    <col width="15.28515625" customWidth="1" style="4" min="3" max="3"/>
    <col width="13" customWidth="1" style="33" min="4" max="4"/>
    <col width="10.28515625" customWidth="1" style="33" min="5" max="5"/>
    <col width="13.5703125" customWidth="1" style="4" min="6" max="6"/>
    <col width="10" customWidth="1" style="4" min="7" max="7"/>
    <col width="16.28515625" customWidth="1" style="4" min="8" max="8"/>
    <col width="18.7109375" customWidth="1" style="4" min="9" max="9"/>
    <col width="12.28515625" customWidth="1" style="4" min="10" max="10"/>
    <col width="9.42578125" customWidth="1" style="4" min="11" max="11"/>
    <col width="14.140625" customWidth="1" style="4" min="12" max="12"/>
    <col width="16.28515625" customWidth="1" style="4" min="13" max="13"/>
    <col width="9.5703125" customWidth="1" style="4" min="14" max="14"/>
    <col width="19" customWidth="1" style="4" min="15" max="15"/>
    <col width="11.42578125" customWidth="1" style="4" min="16" max="16384"/>
  </cols>
  <sheetData>
    <row r="1" ht="11.25" customHeight="1">
      <c r="A1" s="28" t="n"/>
      <c r="B1" s="28" t="n"/>
      <c r="C1" s="28" t="n"/>
      <c r="D1" s="32" t="n"/>
      <c r="E1" s="163" t="inlineStr">
        <is>
          <t>CONTROL RX</t>
        </is>
      </c>
      <c r="F1" s="201" t="n"/>
      <c r="G1" s="171" t="n"/>
      <c r="H1" s="29" t="n"/>
      <c r="I1" s="29" t="n"/>
      <c r="J1" s="163" t="inlineStr">
        <is>
          <t>CONTROL TX</t>
        </is>
      </c>
      <c r="K1" s="171" t="n"/>
      <c r="L1" s="28" t="n"/>
      <c r="M1" s="28" t="n"/>
      <c r="N1" s="28" t="n"/>
      <c r="O1" s="28" t="n"/>
    </row>
    <row r="2" ht="11.25" customHeight="1">
      <c r="A2" s="163" t="inlineStr">
        <is>
          <t>N°</t>
        </is>
      </c>
      <c r="B2" s="163" t="inlineStr">
        <is>
          <t>DETALLE</t>
        </is>
      </c>
      <c r="C2" s="163" t="inlineStr">
        <is>
          <t>PAIS/IDENTIDAD</t>
        </is>
      </c>
      <c r="D2" s="163" t="inlineStr">
        <is>
          <t>RESPONSABLE</t>
        </is>
      </c>
      <c r="E2" s="163" t="inlineStr">
        <is>
          <t>KARDEX</t>
        </is>
      </c>
      <c r="F2" s="163" t="inlineStr">
        <is>
          <t>INGRESO X</t>
        </is>
      </c>
      <c r="G2" s="163" t="inlineStr">
        <is>
          <t>FECHA</t>
        </is>
      </c>
      <c r="H2" s="163" t="inlineStr">
        <is>
          <t xml:space="preserve">FECHA ACTIVIDAD </t>
        </is>
      </c>
      <c r="I2" s="163" t="inlineStr">
        <is>
          <t>NOTA CJA</t>
        </is>
      </c>
      <c r="J2" s="163" t="inlineStr">
        <is>
          <t>EGRESO X</t>
        </is>
      </c>
      <c r="K2" s="163" t="inlineStr">
        <is>
          <t>FECHA</t>
        </is>
      </c>
      <c r="L2" s="163" t="inlineStr">
        <is>
          <t xml:space="preserve">NOTA </t>
        </is>
      </c>
      <c r="M2" s="163" t="inlineStr">
        <is>
          <t>CONTROL ACTUAL</t>
        </is>
      </c>
      <c r="N2" s="163" t="inlineStr">
        <is>
          <t>ESTADO</t>
        </is>
      </c>
      <c r="O2" s="163" t="inlineStr">
        <is>
          <t>NOTA</t>
        </is>
      </c>
    </row>
    <row r="3" ht="11.25" customHeight="1">
      <c r="A3" s="34" t="n">
        <v>1</v>
      </c>
      <c r="B3" s="38" t="inlineStr">
        <is>
          <t>ALMUERZO MARCO FIDAE</t>
        </is>
      </c>
      <c r="C3" s="38" t="inlineStr">
        <is>
          <t>ENAER</t>
        </is>
      </c>
      <c r="D3" s="38" t="inlineStr">
        <is>
          <t>OPA</t>
        </is>
      </c>
      <c r="E3" s="38" t="inlineStr">
        <is>
          <t>FIDAE-001</t>
        </is>
      </c>
      <c r="F3" s="38" t="inlineStr">
        <is>
          <t>CORREO</t>
        </is>
      </c>
      <c r="G3" s="40" t="n">
        <v>46093</v>
      </c>
      <c r="H3" s="38" t="inlineStr">
        <is>
          <t>07-04-2026/1400</t>
        </is>
      </c>
      <c r="I3" s="38" t="inlineStr">
        <is>
          <t>NO ASISTE</t>
        </is>
      </c>
      <c r="J3" s="38" t="inlineStr">
        <is>
          <t xml:space="preserve">EMAIL </t>
        </is>
      </c>
      <c r="K3" s="40" t="n">
        <v>46111</v>
      </c>
      <c r="L3" s="38" t="inlineStr">
        <is>
          <t>TX DGSA</t>
        </is>
      </c>
      <c r="M3" s="44" t="inlineStr">
        <is>
          <t>EMGA</t>
        </is>
      </c>
      <c r="N3" s="38" t="inlineStr">
        <is>
          <t>CERRADA</t>
        </is>
      </c>
      <c r="O3" s="41" t="n"/>
    </row>
    <row r="4" ht="11.25" customHeight="1">
      <c r="A4" s="34" t="n">
        <v>2</v>
      </c>
      <c r="B4" s="38" t="inlineStr">
        <is>
          <t xml:space="preserve">RECEPCION EMBAJADA DE FINLADIA EN CHILE </t>
        </is>
      </c>
      <c r="C4" s="38" t="inlineStr">
        <is>
          <t>EMBAJADA FINLADIA</t>
        </is>
      </c>
      <c r="D4" s="38" t="inlineStr">
        <is>
          <t>OPA</t>
        </is>
      </c>
      <c r="E4" s="38" t="inlineStr">
        <is>
          <t>FIDAE-002</t>
        </is>
      </c>
      <c r="F4" s="38" t="inlineStr">
        <is>
          <t>CORREO</t>
        </is>
      </c>
      <c r="G4" s="40" t="n">
        <v>46091</v>
      </c>
      <c r="H4" s="38" t="inlineStr">
        <is>
          <t>06-04-2026/18:00</t>
        </is>
      </c>
      <c r="I4" s="38" t="inlineStr">
        <is>
          <t>NO PODRE ASISTIR</t>
        </is>
      </c>
      <c r="J4" s="38" t="inlineStr">
        <is>
          <t xml:space="preserve">EMAIL </t>
        </is>
      </c>
      <c r="K4" s="40" t="n">
        <v>46105</v>
      </c>
      <c r="L4" s="38" t="inlineStr">
        <is>
          <t>TX DGSA POR WP</t>
        </is>
      </c>
      <c r="M4" s="44" t="inlineStr">
        <is>
          <t>EMGA</t>
        </is>
      </c>
      <c r="N4" s="38" t="inlineStr">
        <is>
          <t>CERRADA</t>
        </is>
      </c>
      <c r="O4" s="38" t="n"/>
    </row>
    <row r="5" ht="18" customHeight="1">
      <c r="A5" s="34" t="n">
        <v>3</v>
      </c>
      <c r="B5" s="38" t="inlineStr">
        <is>
          <t xml:space="preserve">INVITACION DE AIRBUS </t>
        </is>
      </c>
      <c r="C5" s="38" t="inlineStr">
        <is>
          <t>AIRBUS</t>
        </is>
      </c>
      <c r="D5" s="38" t="inlineStr">
        <is>
          <t>OPA</t>
        </is>
      </c>
      <c r="E5" s="38" t="inlineStr">
        <is>
          <t>FIDAE-003</t>
        </is>
      </c>
      <c r="F5" s="38" t="inlineStr">
        <is>
          <t>CORREO</t>
        </is>
      </c>
      <c r="G5" s="40" t="n">
        <v>46094</v>
      </c>
      <c r="H5" s="38" t="inlineStr">
        <is>
          <t>COORDINAR</t>
        </is>
      </c>
      <c r="I5" s="41" t="inlineStr">
        <is>
          <t xml:space="preserve">DGSA PROPONER MINUTA ASISTE </t>
        </is>
      </c>
      <c r="J5" s="38" t="inlineStr">
        <is>
          <t xml:space="preserve">EMAIL </t>
        </is>
      </c>
      <c r="K5" s="40" t="n">
        <v>46106</v>
      </c>
      <c r="L5" s="38" t="inlineStr">
        <is>
          <t>TX DGSA POR WP</t>
        </is>
      </c>
      <c r="M5" s="44" t="inlineStr">
        <is>
          <t>EMGA</t>
        </is>
      </c>
      <c r="N5" s="38" t="inlineStr">
        <is>
          <t>CERRADA</t>
        </is>
      </c>
      <c r="O5" s="38" t="n"/>
    </row>
    <row r="6" ht="11.25" customHeight="1">
      <c r="A6" s="34" t="n">
        <v>4</v>
      </c>
      <c r="B6" s="38" t="inlineStr">
        <is>
          <t xml:space="preserve">VISITA Y ALMUERZO </t>
        </is>
      </c>
      <c r="C6" s="38" t="inlineStr">
        <is>
          <t>MBDA</t>
        </is>
      </c>
      <c r="D6" s="38" t="inlineStr">
        <is>
          <t>OPA</t>
        </is>
      </c>
      <c r="E6" s="38" t="inlineStr">
        <is>
          <t>FIDAE-004</t>
        </is>
      </c>
      <c r="F6" s="38" t="inlineStr">
        <is>
          <t>OFICINA DE PARTE</t>
        </is>
      </c>
      <c r="G6" s="40" t="n">
        <v>46093</v>
      </c>
      <c r="H6" s="38" t="inlineStr">
        <is>
          <t>07-12 ABR</t>
        </is>
      </c>
      <c r="I6" s="38" t="inlineStr">
        <is>
          <t xml:space="preserve">ASISTE </t>
        </is>
      </c>
      <c r="J6" s="38" t="inlineStr">
        <is>
          <t xml:space="preserve">EMAIL </t>
        </is>
      </c>
      <c r="K6" s="40" t="n">
        <v>46105</v>
      </c>
      <c r="L6" s="38" t="inlineStr">
        <is>
          <t>TX DGSA</t>
        </is>
      </c>
      <c r="M6" s="44" t="inlineStr">
        <is>
          <t>EMGA</t>
        </is>
      </c>
      <c r="N6" s="38" t="inlineStr">
        <is>
          <t>CERRADA</t>
        </is>
      </c>
      <c r="O6" s="38" t="n"/>
    </row>
    <row r="7" ht="11.25" customHeight="1">
      <c r="A7" s="34" t="n">
        <v>5</v>
      </c>
      <c r="B7" s="38" t="inlineStr">
        <is>
          <t>VISITA Y REUNION</t>
        </is>
      </c>
      <c r="C7" s="38" t="inlineStr">
        <is>
          <t>AIRBUS</t>
        </is>
      </c>
      <c r="D7" s="38" t="inlineStr">
        <is>
          <t>OPA</t>
        </is>
      </c>
      <c r="E7" s="38" t="inlineStr">
        <is>
          <t>FIDAE-005</t>
        </is>
      </c>
      <c r="F7" s="38" t="inlineStr">
        <is>
          <t>CORREO</t>
        </is>
      </c>
      <c r="G7" s="40" t="n">
        <v>46079</v>
      </c>
      <c r="H7" s="38" t="inlineStr">
        <is>
          <t>07-12 ABR</t>
        </is>
      </c>
      <c r="I7" s="38" t="inlineStr">
        <is>
          <t xml:space="preserve">ASISTE </t>
        </is>
      </c>
      <c r="J7" s="41" t="inlineStr">
        <is>
          <t xml:space="preserve">EMAIL </t>
        </is>
      </c>
      <c r="K7" s="40" t="n">
        <v>46106</v>
      </c>
      <c r="L7" s="38" t="inlineStr">
        <is>
          <t>TX DGSA</t>
        </is>
      </c>
      <c r="M7" s="44" t="inlineStr">
        <is>
          <t>EMGA</t>
        </is>
      </c>
      <c r="N7" s="38" t="inlineStr">
        <is>
          <t>CERRADA</t>
        </is>
      </c>
      <c r="O7" s="38" t="n"/>
    </row>
    <row r="8" ht="11.25" customHeight="1">
      <c r="A8" s="34" t="n">
        <v>6</v>
      </c>
      <c r="B8" s="38" t="inlineStr">
        <is>
          <t>VISITA Y REUNION</t>
        </is>
      </c>
      <c r="C8" s="38" t="inlineStr">
        <is>
          <t>AEROCARDAL</t>
        </is>
      </c>
      <c r="D8" s="38" t="inlineStr">
        <is>
          <t>OPA</t>
        </is>
      </c>
      <c r="E8" s="38" t="inlineStr">
        <is>
          <t>FIDAE-006</t>
        </is>
      </c>
      <c r="F8" s="38" t="inlineStr">
        <is>
          <t>CORREO</t>
        </is>
      </c>
      <c r="G8" s="38" t="n"/>
      <c r="H8" s="38" t="inlineStr">
        <is>
          <t>07-12 ABR</t>
        </is>
      </c>
      <c r="I8" s="38" t="inlineStr">
        <is>
          <t>NO ASISTE</t>
        </is>
      </c>
      <c r="J8" s="38" t="inlineStr">
        <is>
          <t xml:space="preserve">EMAIL </t>
        </is>
      </c>
      <c r="K8" s="40" t="n">
        <v>46106</v>
      </c>
      <c r="L8" s="38" t="inlineStr">
        <is>
          <t>TX DGSA</t>
        </is>
      </c>
      <c r="M8" s="42" t="inlineStr">
        <is>
          <t>EMGA</t>
        </is>
      </c>
      <c r="N8" s="38" t="inlineStr">
        <is>
          <t>CERRADA</t>
        </is>
      </c>
      <c r="O8" s="38" t="n"/>
    </row>
    <row r="9" ht="11.25" customHeight="1">
      <c r="A9" s="34" t="n">
        <v>7</v>
      </c>
      <c r="B9" s="38" t="inlineStr">
        <is>
          <t xml:space="preserve">CELEBRACION 25 AÑOS </t>
        </is>
      </c>
      <c r="C9" s="38" t="inlineStr">
        <is>
          <t>AIRBUS</t>
        </is>
      </c>
      <c r="D9" s="38" t="inlineStr">
        <is>
          <t>OPA</t>
        </is>
      </c>
      <c r="E9" s="38" t="inlineStr">
        <is>
          <t>FIDAE-008</t>
        </is>
      </c>
      <c r="F9" s="38" t="n"/>
      <c r="G9" s="38" t="n"/>
      <c r="H9" s="38" t="n"/>
      <c r="I9" s="38" t="inlineStr">
        <is>
          <t>NO ASISTE</t>
        </is>
      </c>
      <c r="J9" s="38" t="inlineStr">
        <is>
          <t xml:space="preserve">EMAIL </t>
        </is>
      </c>
      <c r="K9" s="40" t="n">
        <v>46106</v>
      </c>
      <c r="L9" s="38" t="inlineStr">
        <is>
          <t>TX DGSA POR WP</t>
        </is>
      </c>
      <c r="M9" s="42" t="inlineStr">
        <is>
          <t>EMGA</t>
        </is>
      </c>
      <c r="N9" s="38" t="inlineStr">
        <is>
          <t>CERRADA</t>
        </is>
      </c>
      <c r="O9" s="38" t="n"/>
    </row>
    <row r="10" ht="18" customHeight="1">
      <c r="A10" s="88" t="n">
        <v>8</v>
      </c>
      <c r="B10" s="89" t="inlineStr">
        <is>
          <t>KOREA DEFENSEE DAY 2026</t>
        </is>
      </c>
      <c r="C10" s="89" t="inlineStr">
        <is>
          <t>COREA</t>
        </is>
      </c>
      <c r="D10" s="89" t="inlineStr">
        <is>
          <t>OPA</t>
        </is>
      </c>
      <c r="E10" s="89" t="inlineStr">
        <is>
          <t>FIDAE-013</t>
        </is>
      </c>
      <c r="F10" s="89" t="inlineStr">
        <is>
          <t>CORREO</t>
        </is>
      </c>
      <c r="G10" s="92" t="n">
        <v>46107</v>
      </c>
      <c r="H10" s="92" t="n">
        <v>46119</v>
      </c>
      <c r="I10" s="90" t="inlineStr">
        <is>
          <t>NO ASISTE
DRUA - ASISTE</t>
        </is>
      </c>
      <c r="J10" s="89" t="n"/>
      <c r="K10" s="89" t="n"/>
      <c r="L10" s="89" t="inlineStr">
        <is>
          <t>TX DGSA</t>
        </is>
      </c>
      <c r="M10" s="89" t="inlineStr">
        <is>
          <t>COLLAO</t>
        </is>
      </c>
      <c r="N10" s="89" t="inlineStr">
        <is>
          <t>PENDIENTE</t>
        </is>
      </c>
      <c r="O10" s="89" t="inlineStr">
        <is>
          <t>TRAMITAR A DGSA</t>
        </is>
      </c>
    </row>
    <row r="11" ht="27" customHeight="1">
      <c r="A11" s="34" t="n">
        <v>9</v>
      </c>
      <c r="B11" s="41" t="inlineStr">
        <is>
          <t>SOLICITUD DE AUDIENCIA DELEGACION INTEGRADA POR JEFA DE DEPTO DE INTEGRACION DE DEFENSA DE TURQUIA</t>
        </is>
      </c>
      <c r="C11" s="38" t="inlineStr">
        <is>
          <t>TURKIA</t>
        </is>
      </c>
      <c r="D11" s="39" t="inlineStr">
        <is>
          <t>OPA</t>
        </is>
      </c>
      <c r="E11" s="39" t="inlineStr">
        <is>
          <t>FIDAE-007</t>
        </is>
      </c>
      <c r="F11" s="38" t="inlineStr">
        <is>
          <t>CORREO</t>
        </is>
      </c>
      <c r="G11" s="40" t="n">
        <v>46099</v>
      </c>
      <c r="H11" s="38" t="inlineStr">
        <is>
          <t>07-10 ABR</t>
        </is>
      </c>
      <c r="I11" s="41" t="inlineStr">
        <is>
          <t>AGENDAR AUDIENCIA CON DIPRIDA / DGSA / O ALGUNO DE AREA</t>
        </is>
      </c>
      <c r="J11" s="38" t="inlineStr">
        <is>
          <t xml:space="preserve">EMAIL </t>
        </is>
      </c>
      <c r="K11" s="40" t="n">
        <v>46113</v>
      </c>
      <c r="L11" s="38" t="inlineStr">
        <is>
          <t>TX DGSA POR WP</t>
        </is>
      </c>
      <c r="M11" s="42" t="inlineStr">
        <is>
          <t>EMGA</t>
        </is>
      </c>
      <c r="N11" s="38" t="inlineStr">
        <is>
          <t>CERRADA</t>
        </is>
      </c>
      <c r="O11" s="41" t="inlineStr">
        <is>
          <t>ENVIADO CORREO DE AUDIENCIA</t>
        </is>
      </c>
    </row>
    <row r="12" ht="11.25" customHeight="1">
      <c r="A12" s="34" t="n">
        <v>10</v>
      </c>
      <c r="B12" s="38" t="inlineStr">
        <is>
          <t>CONOCER EL CHALET A1-B2 EMPRESA EMBRAER</t>
        </is>
      </c>
      <c r="C12" s="38" t="inlineStr">
        <is>
          <t>EMBRAER</t>
        </is>
      </c>
      <c r="D12" s="39" t="inlineStr">
        <is>
          <t>OPA</t>
        </is>
      </c>
      <c r="E12" s="39" t="inlineStr">
        <is>
          <t>FIDAE-010</t>
        </is>
      </c>
      <c r="F12" s="38" t="inlineStr">
        <is>
          <t>CORREO</t>
        </is>
      </c>
      <c r="G12" s="40" t="n">
        <v>46100</v>
      </c>
      <c r="H12" s="38" t="inlineStr">
        <is>
          <t>07 AL 12 ABRIL</t>
        </is>
      </c>
      <c r="I12" s="38" t="inlineStr">
        <is>
          <t>NO ASISTE</t>
        </is>
      </c>
      <c r="J12" s="38" t="inlineStr">
        <is>
          <t xml:space="preserve">EMAIL </t>
        </is>
      </c>
      <c r="K12" s="40" t="n">
        <v>46105</v>
      </c>
      <c r="L12" s="38" t="inlineStr">
        <is>
          <t>TX DGSA POR WP</t>
        </is>
      </c>
      <c r="M12" s="42" t="inlineStr">
        <is>
          <t>EMGA</t>
        </is>
      </c>
      <c r="N12" s="38" t="inlineStr">
        <is>
          <t>CERRADA</t>
        </is>
      </c>
      <c r="O12" s="38" t="n"/>
    </row>
    <row r="13" ht="11.25" customHeight="1">
      <c r="A13" s="34" t="n">
        <v>11</v>
      </c>
      <c r="B13" s="38" t="inlineStr">
        <is>
          <t>RECEPCION EN MARCO DE LA FIDAE</t>
        </is>
      </c>
      <c r="C13" s="38" t="inlineStr">
        <is>
          <t>EMBAJADA BRITANICA</t>
        </is>
      </c>
      <c r="D13" s="39" t="inlineStr">
        <is>
          <t>OPA</t>
        </is>
      </c>
      <c r="E13" s="39" t="inlineStr">
        <is>
          <t>FIDAE-009</t>
        </is>
      </c>
      <c r="F13" s="38" t="inlineStr">
        <is>
          <t>CORREO</t>
        </is>
      </c>
      <c r="G13" s="40" t="n">
        <v>46100</v>
      </c>
      <c r="H13" s="40" t="n">
        <v>46118</v>
      </c>
      <c r="I13" s="38" t="inlineStr">
        <is>
          <t>NO ASISTE</t>
        </is>
      </c>
      <c r="J13" s="38" t="inlineStr">
        <is>
          <t xml:space="preserve">EMAIL </t>
        </is>
      </c>
      <c r="K13" s="40" t="n">
        <v>46105</v>
      </c>
      <c r="L13" s="38" t="inlineStr">
        <is>
          <t>TX DGSA POR WP</t>
        </is>
      </c>
      <c r="M13" s="42" t="inlineStr">
        <is>
          <t>EMGA</t>
        </is>
      </c>
      <c r="N13" s="38" t="inlineStr">
        <is>
          <t>CERRADA</t>
        </is>
      </c>
      <c r="O13" s="38" t="n"/>
    </row>
    <row r="14" ht="11.25" customHeight="1">
      <c r="A14" s="34" t="n">
        <v>12</v>
      </c>
      <c r="B14" s="43" t="inlineStr">
        <is>
          <t xml:space="preserve">INVITACION A SATND </t>
        </is>
      </c>
      <c r="C14" s="38" t="inlineStr">
        <is>
          <t>LEONARDO</t>
        </is>
      </c>
      <c r="D14" s="39" t="inlineStr">
        <is>
          <t>OPA</t>
        </is>
      </c>
      <c r="E14" s="39" t="inlineStr">
        <is>
          <t>FIDAE-011</t>
        </is>
      </c>
      <c r="F14" s="38" t="inlineStr">
        <is>
          <t>CARTA</t>
        </is>
      </c>
      <c r="G14" s="40" t="n">
        <v>46105</v>
      </c>
      <c r="H14" s="38" t="inlineStr">
        <is>
          <t xml:space="preserve">07 AL 12 ABRIL </t>
        </is>
      </c>
      <c r="I14" s="38" t="inlineStr">
        <is>
          <t xml:space="preserve">ASISTE </t>
        </is>
      </c>
      <c r="J14" s="38" t="inlineStr">
        <is>
          <t xml:space="preserve">EMAIL </t>
        </is>
      </c>
      <c r="K14" s="40" t="n">
        <v>46105</v>
      </c>
      <c r="L14" s="38" t="n"/>
      <c r="M14" s="38" t="inlineStr">
        <is>
          <t xml:space="preserve">EMGA </t>
        </is>
      </c>
      <c r="N14" s="38" t="inlineStr">
        <is>
          <t>CERRADA</t>
        </is>
      </c>
      <c r="O14" s="38" t="n"/>
    </row>
    <row r="15" ht="11.25" customHeight="1">
      <c r="A15" s="34" t="n">
        <v>13</v>
      </c>
      <c r="B15" s="38" t="inlineStr">
        <is>
          <t>ACTO INAGURAL</t>
        </is>
      </c>
      <c r="C15" s="38" t="inlineStr">
        <is>
          <t>FIDAE</t>
        </is>
      </c>
      <c r="D15" s="39" t="inlineStr">
        <is>
          <t>OPA</t>
        </is>
      </c>
      <c r="E15" s="39" t="inlineStr">
        <is>
          <t>FIDAE-020</t>
        </is>
      </c>
      <c r="F15" s="38" t="inlineStr">
        <is>
          <t>CARTA</t>
        </is>
      </c>
      <c r="G15" s="40" t="n">
        <v>46113</v>
      </c>
      <c r="H15" s="38" t="inlineStr">
        <is>
          <t>07 DE ABRIL</t>
        </is>
      </c>
      <c r="I15" s="38" t="inlineStr">
        <is>
          <t xml:space="preserve">ASISTE </t>
        </is>
      </c>
      <c r="J15" s="38" t="inlineStr">
        <is>
          <t xml:space="preserve">EMAIL </t>
        </is>
      </c>
      <c r="K15" s="40" t="n">
        <v>46119</v>
      </c>
      <c r="L15" s="38" t="n"/>
      <c r="M15" s="38" t="inlineStr">
        <is>
          <t>OPA</t>
        </is>
      </c>
      <c r="N15" s="38" t="inlineStr">
        <is>
          <t>CERRADA</t>
        </is>
      </c>
      <c r="O15" s="38" t="n"/>
    </row>
    <row r="16" ht="18" customHeight="1">
      <c r="A16" s="34" t="n">
        <v>14</v>
      </c>
      <c r="B16" s="41" t="inlineStr">
        <is>
          <t>ALMUERZO CAMARADERIA VIGESIMA CUARTA FIDAE 2026</t>
        </is>
      </c>
      <c r="C16" s="38" t="inlineStr">
        <is>
          <t>CJ FACH</t>
        </is>
      </c>
      <c r="D16" s="39" t="inlineStr">
        <is>
          <t>OPA</t>
        </is>
      </c>
      <c r="E16" s="39" t="inlineStr">
        <is>
          <t>FIDAE-012</t>
        </is>
      </c>
      <c r="F16" s="38" t="inlineStr">
        <is>
          <t>CORREO</t>
        </is>
      </c>
      <c r="G16" s="40" t="n">
        <v>46106</v>
      </c>
      <c r="H16" s="38" t="inlineStr">
        <is>
          <t>07 DE ABRIL</t>
        </is>
      </c>
      <c r="I16" s="38" t="inlineStr">
        <is>
          <t xml:space="preserve">ASISTE </t>
        </is>
      </c>
      <c r="J16" s="38" t="inlineStr">
        <is>
          <t xml:space="preserve">EMAIL </t>
        </is>
      </c>
      <c r="K16" s="40" t="n">
        <v>46111</v>
      </c>
      <c r="L16" s="38" t="inlineStr">
        <is>
          <t>TX DGSA</t>
        </is>
      </c>
      <c r="M16" s="38" t="inlineStr">
        <is>
          <t>EMGA</t>
        </is>
      </c>
      <c r="N16" s="38" t="inlineStr">
        <is>
          <t>CERRADA</t>
        </is>
      </c>
      <c r="O16" s="38" t="n"/>
    </row>
    <row r="17" ht="11.25" customHeight="1">
      <c r="A17" s="34" t="n">
        <v>15</v>
      </c>
      <c r="B17" s="38" t="inlineStr">
        <is>
          <t>INVITACION VISISTA STAND HALLB BOOTH B110</t>
        </is>
      </c>
      <c r="C17" s="38" t="inlineStr">
        <is>
          <t>INDRA</t>
        </is>
      </c>
      <c r="D17" s="39" t="inlineStr">
        <is>
          <t>OPA</t>
        </is>
      </c>
      <c r="E17" s="39" t="inlineStr">
        <is>
          <t>FIDAE-013</t>
        </is>
      </c>
      <c r="F17" s="38" t="inlineStr">
        <is>
          <t>CORREO</t>
        </is>
      </c>
      <c r="G17" s="40" t="n">
        <v>46107</v>
      </c>
      <c r="H17" s="38" t="inlineStr">
        <is>
          <t>07 AL 12 DE ABRIL</t>
        </is>
      </c>
      <c r="I17" s="38" t="inlineStr">
        <is>
          <t>EXCUSAR</t>
        </is>
      </c>
      <c r="J17" s="38" t="inlineStr">
        <is>
          <t xml:space="preserve">EMAIL </t>
        </is>
      </c>
      <c r="K17" s="40" t="n">
        <v>46119</v>
      </c>
      <c r="L17" s="38" t="inlineStr">
        <is>
          <t>TX DGSA</t>
        </is>
      </c>
      <c r="M17" s="38" t="inlineStr">
        <is>
          <t>EMGA</t>
        </is>
      </c>
      <c r="N17" s="38" t="inlineStr">
        <is>
          <t>CERRADA</t>
        </is>
      </c>
      <c r="O17" s="38" t="n"/>
    </row>
    <row r="18" ht="11.25" customHeight="1">
      <c r="A18" s="34" t="n">
        <v>16</v>
      </c>
      <c r="B18" s="38" t="inlineStr">
        <is>
          <t>INVITACION AMBASSADE DE FRANCE AU CHILI</t>
        </is>
      </c>
      <c r="C18" s="38" t="inlineStr">
        <is>
          <t xml:space="preserve">FRANCE </t>
        </is>
      </c>
      <c r="D18" s="39" t="inlineStr">
        <is>
          <t>OPA</t>
        </is>
      </c>
      <c r="E18" s="39" t="inlineStr">
        <is>
          <t>FIDAE-014</t>
        </is>
      </c>
      <c r="F18" s="38" t="inlineStr">
        <is>
          <t>CORREO</t>
        </is>
      </c>
      <c r="G18" s="40" t="n">
        <v>46107</v>
      </c>
      <c r="H18" s="38" t="inlineStr">
        <is>
          <t>07 AL 12 DE ABRIL</t>
        </is>
      </c>
      <c r="I18" s="38" t="inlineStr">
        <is>
          <t>RECIBE DIRECSERV</t>
        </is>
      </c>
      <c r="J18" s="38" t="inlineStr">
        <is>
          <t xml:space="preserve">EMAIL </t>
        </is>
      </c>
      <c r="K18" s="40" t="n">
        <v>46118</v>
      </c>
      <c r="L18" s="38" t="inlineStr">
        <is>
          <t>TX DGSA</t>
        </is>
      </c>
      <c r="M18" s="38" t="inlineStr">
        <is>
          <t>EMGA</t>
        </is>
      </c>
      <c r="N18" s="38" t="inlineStr">
        <is>
          <t xml:space="preserve">CERRADA </t>
        </is>
      </c>
      <c r="O18" s="41" t="inlineStr">
        <is>
          <t>DIRECSERV</t>
        </is>
      </c>
    </row>
    <row r="19" ht="11.25" customHeight="1">
      <c r="A19" s="34" t="n">
        <v>17</v>
      </c>
      <c r="B19" s="38" t="inlineStr">
        <is>
          <t>COCTEL DE CELEBRACION PARTICIPACION BRASIL</t>
        </is>
      </c>
      <c r="C19" s="38" t="inlineStr">
        <is>
          <t>BRASIL</t>
        </is>
      </c>
      <c r="D19" s="39" t="inlineStr">
        <is>
          <t>OPA</t>
        </is>
      </c>
      <c r="E19" s="39" t="inlineStr">
        <is>
          <t>FIDAE-015</t>
        </is>
      </c>
      <c r="F19" s="38" t="inlineStr">
        <is>
          <t>CORREO</t>
        </is>
      </c>
      <c r="G19" s="40" t="n">
        <v>46108</v>
      </c>
      <c r="H19" s="38" t="inlineStr">
        <is>
          <t>07 DE ABRIL</t>
        </is>
      </c>
      <c r="I19" s="38" t="n"/>
      <c r="J19" s="38" t="inlineStr">
        <is>
          <t>EMAIL</t>
        </is>
      </c>
      <c r="K19" s="40" t="n">
        <v>46120</v>
      </c>
      <c r="L19" s="38" t="inlineStr">
        <is>
          <t>TX DGSA</t>
        </is>
      </c>
      <c r="M19" s="38" t="inlineStr">
        <is>
          <t>OPA</t>
        </is>
      </c>
      <c r="N19" s="38" t="inlineStr">
        <is>
          <t>CERRADA</t>
        </is>
      </c>
      <c r="O19" s="38" t="n"/>
    </row>
    <row r="20" ht="11.25" customHeight="1">
      <c r="A20" s="35" t="n">
        <v>18</v>
      </c>
      <c r="B20" s="38" t="inlineStr">
        <is>
          <t>INVITACION STAND</t>
        </is>
      </c>
      <c r="C20" s="38" t="inlineStr">
        <is>
          <t>CHINA - NORINCO</t>
        </is>
      </c>
      <c r="D20" s="39" t="inlineStr">
        <is>
          <t>OPA</t>
        </is>
      </c>
      <c r="E20" s="39" t="inlineStr">
        <is>
          <t>FIDAE-016</t>
        </is>
      </c>
      <c r="F20" s="38" t="inlineStr">
        <is>
          <t>CORREO</t>
        </is>
      </c>
      <c r="G20" s="40" t="n">
        <v>46108</v>
      </c>
      <c r="H20" s="38" t="inlineStr">
        <is>
          <t>07 AL 12 DE ABRIL</t>
        </is>
      </c>
      <c r="I20" s="38" t="inlineStr">
        <is>
          <t xml:space="preserve">NO VOY </t>
        </is>
      </c>
      <c r="J20" s="38" t="inlineStr">
        <is>
          <t xml:space="preserve">EMAIL </t>
        </is>
      </c>
      <c r="K20" s="40" t="n">
        <v>46112</v>
      </c>
      <c r="L20" s="38" t="inlineStr">
        <is>
          <t>TX DGSA</t>
        </is>
      </c>
      <c r="M20" s="38" t="inlineStr">
        <is>
          <t>EMGA</t>
        </is>
      </c>
      <c r="N20" s="38" t="inlineStr">
        <is>
          <t>CERRADA</t>
        </is>
      </c>
      <c r="O20" s="38" t="n"/>
    </row>
    <row r="21" ht="11.25" customHeight="1">
      <c r="A21" s="34" t="n">
        <v>19</v>
      </c>
      <c r="B21" s="38" t="inlineStr">
        <is>
          <t>INVITACION A LA US AND CANDA VIP RECEPCTION</t>
        </is>
      </c>
      <c r="C21" s="38" t="inlineStr">
        <is>
          <t>KALLMAN</t>
        </is>
      </c>
      <c r="D21" s="39" t="inlineStr">
        <is>
          <t>OPA</t>
        </is>
      </c>
      <c r="E21" s="39" t="inlineStr">
        <is>
          <t>FIDAE-017</t>
        </is>
      </c>
      <c r="F21" s="38" t="inlineStr">
        <is>
          <t>CORREO</t>
        </is>
      </c>
      <c r="G21" s="40" t="n">
        <v>46111</v>
      </c>
      <c r="H21" s="38" t="inlineStr">
        <is>
          <t>07 DE ABRIL</t>
        </is>
      </c>
      <c r="I21" s="38" t="inlineStr">
        <is>
          <t xml:space="preserve">NO VOY </t>
        </is>
      </c>
      <c r="J21" s="38" t="inlineStr">
        <is>
          <t xml:space="preserve">EMAIL </t>
        </is>
      </c>
      <c r="K21" s="40" t="n">
        <v>46112</v>
      </c>
      <c r="L21" s="38" t="inlineStr">
        <is>
          <t>TX DGSA</t>
        </is>
      </c>
      <c r="M21" s="38" t="inlineStr">
        <is>
          <t xml:space="preserve">EMGA </t>
        </is>
      </c>
      <c r="N21" s="38" t="inlineStr">
        <is>
          <t>CERRADA</t>
        </is>
      </c>
      <c r="O21" s="38" t="inlineStr">
        <is>
          <t xml:space="preserve">RESPONDER QUE NO ASISTE </t>
        </is>
      </c>
    </row>
    <row r="22" ht="11.25" customHeight="1">
      <c r="A22" s="88" t="n">
        <v>20</v>
      </c>
      <c r="B22" s="89" t="inlineStr">
        <is>
          <t>COCTEL DE CAMARADERIA CEO RAM</t>
        </is>
      </c>
      <c r="C22" s="90" t="inlineStr">
        <is>
          <t>RAM</t>
        </is>
      </c>
      <c r="D22" s="91" t="inlineStr">
        <is>
          <t>OPA</t>
        </is>
      </c>
      <c r="E22" s="91" t="inlineStr">
        <is>
          <t>FIDAE-018</t>
        </is>
      </c>
      <c r="F22" s="89" t="inlineStr">
        <is>
          <t>CORREO</t>
        </is>
      </c>
      <c r="G22" s="92" t="n">
        <v>46111</v>
      </c>
      <c r="H22" s="89" t="inlineStr">
        <is>
          <t>09 DE ABRIL</t>
        </is>
      </c>
      <c r="I22" s="89" t="inlineStr">
        <is>
          <t xml:space="preserve">NO VOY </t>
        </is>
      </c>
      <c r="J22" s="89" t="n"/>
      <c r="K22" s="89" t="n"/>
      <c r="L22" s="89" t="n"/>
      <c r="M22" s="89" t="inlineStr">
        <is>
          <t>COLLAO</t>
        </is>
      </c>
      <c r="N22" s="89" t="inlineStr">
        <is>
          <t>PENDIENTE</t>
        </is>
      </c>
      <c r="O22" s="89" t="n"/>
    </row>
    <row r="23" ht="11.25" customHeight="1">
      <c r="A23" s="34" t="n">
        <v>21</v>
      </c>
      <c r="B23" s="38" t="inlineStr">
        <is>
          <t>RECEPCION CON MOTIVO ESPAÑA EN FIDAE 2026</t>
        </is>
      </c>
      <c r="C23" s="38" t="inlineStr">
        <is>
          <t>EMBAJADORA ESPAÑA</t>
        </is>
      </c>
      <c r="D23" s="39" t="inlineStr">
        <is>
          <t>OPA</t>
        </is>
      </c>
      <c r="E23" s="39" t="inlineStr">
        <is>
          <t>FIDAE-019</t>
        </is>
      </c>
      <c r="F23" s="38" t="inlineStr">
        <is>
          <t>CORREO</t>
        </is>
      </c>
      <c r="G23" s="40" t="n">
        <v>46112</v>
      </c>
      <c r="H23" s="38" t="inlineStr">
        <is>
          <t>09 DE ABRIL</t>
        </is>
      </c>
      <c r="I23" s="38" t="inlineStr">
        <is>
          <t>NO VOY</t>
        </is>
      </c>
      <c r="J23" s="38" t="inlineStr">
        <is>
          <t xml:space="preserve">EMAIL </t>
        </is>
      </c>
      <c r="K23" s="40" t="n">
        <v>46119</v>
      </c>
      <c r="L23" s="38" t="inlineStr">
        <is>
          <t>TX DGSA</t>
        </is>
      </c>
      <c r="M23" s="38" t="inlineStr">
        <is>
          <t>OPA</t>
        </is>
      </c>
      <c r="N23" s="38" t="inlineStr">
        <is>
          <t>CERRADA</t>
        </is>
      </c>
      <c r="O23" s="38" t="n"/>
    </row>
    <row r="24" ht="18" customHeight="1">
      <c r="A24" s="34" t="n">
        <v>22</v>
      </c>
      <c r="B24" s="41" t="inlineStr">
        <is>
          <t>EXHIBICION DE SAAB, SISTEMA DE DEFEBSA Y SEGURIDAD</t>
        </is>
      </c>
      <c r="C24" s="37" t="inlineStr">
        <is>
          <t>SAAB</t>
        </is>
      </c>
      <c r="D24" s="39" t="inlineStr">
        <is>
          <t>OPA</t>
        </is>
      </c>
      <c r="E24" s="39" t="inlineStr">
        <is>
          <t>FIDAE-021</t>
        </is>
      </c>
      <c r="F24" s="38" t="inlineStr">
        <is>
          <t>CORREO</t>
        </is>
      </c>
      <c r="G24" s="40" t="n">
        <v>46113</v>
      </c>
      <c r="H24" s="38" t="inlineStr">
        <is>
          <t>7 AL 10 DE ABRIL</t>
        </is>
      </c>
      <c r="I24" s="38" t="inlineStr">
        <is>
          <t>EXCUSAR</t>
        </is>
      </c>
      <c r="J24" s="38" t="inlineStr">
        <is>
          <t xml:space="preserve">EMAIL </t>
        </is>
      </c>
      <c r="K24" s="40" t="n">
        <v>46119</v>
      </c>
      <c r="L24" s="38" t="n"/>
      <c r="M24" s="38" t="inlineStr">
        <is>
          <t>OPA</t>
        </is>
      </c>
      <c r="N24" s="38" t="inlineStr">
        <is>
          <t>CERRADA</t>
        </is>
      </c>
      <c r="O24" s="38" t="n"/>
    </row>
    <row r="25" ht="11.25" customHeight="1">
      <c r="A25" s="34" t="n">
        <v>23</v>
      </c>
      <c r="B25" s="38" t="inlineStr">
        <is>
          <t>TOUR DE AERONAVE ESTADOS UNIDOS</t>
        </is>
      </c>
      <c r="C25" s="38" t="inlineStr">
        <is>
          <t>EMBAJADA USA</t>
        </is>
      </c>
      <c r="D25" s="39" t="inlineStr">
        <is>
          <t>OPA</t>
        </is>
      </c>
      <c r="E25" s="39" t="inlineStr">
        <is>
          <t>FIDAE -022</t>
        </is>
      </c>
      <c r="F25" s="38" t="inlineStr">
        <is>
          <t>CORREO</t>
        </is>
      </c>
      <c r="G25" s="40" t="n">
        <v>46119</v>
      </c>
      <c r="H25" s="40" t="n">
        <v>46120</v>
      </c>
      <c r="I25" s="38" t="inlineStr">
        <is>
          <t>EXCUSAR</t>
        </is>
      </c>
      <c r="J25" s="38" t="inlineStr">
        <is>
          <t>EMAIL</t>
        </is>
      </c>
      <c r="K25" s="40" t="n">
        <v>46120</v>
      </c>
      <c r="L25" s="38" t="n"/>
      <c r="M25" s="38" t="inlineStr">
        <is>
          <t>OPA</t>
        </is>
      </c>
      <c r="N25" s="38" t="inlineStr">
        <is>
          <t>CERRADA</t>
        </is>
      </c>
      <c r="O25" s="38" t="n"/>
    </row>
    <row r="26" ht="18" customHeight="1">
      <c r="A26" s="34" t="n">
        <v>24</v>
      </c>
      <c r="B26" s="38" t="inlineStr">
        <is>
          <t>ENBAJADORA RUPUBLICA CHECA COCKTEL</t>
        </is>
      </c>
      <c r="C26" s="41" t="inlineStr">
        <is>
          <t>EMBAJADORA REPUBLICA CHECKA</t>
        </is>
      </c>
      <c r="D26" s="39" t="inlineStr">
        <is>
          <t>OPA</t>
        </is>
      </c>
      <c r="E26" s="39" t="inlineStr">
        <is>
          <t>FIDAE -023</t>
        </is>
      </c>
      <c r="F26" s="38" t="inlineStr">
        <is>
          <t>CORREO</t>
        </is>
      </c>
      <c r="G26" s="40" t="n">
        <v>46119</v>
      </c>
      <c r="H26" s="40" t="n">
        <v>46121</v>
      </c>
      <c r="I26" s="38" t="inlineStr">
        <is>
          <t>EXCUSAR</t>
        </is>
      </c>
      <c r="J26" s="38" t="inlineStr">
        <is>
          <t>EMAIL</t>
        </is>
      </c>
      <c r="K26" s="40" t="n">
        <v>46119</v>
      </c>
      <c r="L26" s="38" t="n"/>
      <c r="M26" s="38" t="inlineStr">
        <is>
          <t>OPA</t>
        </is>
      </c>
      <c r="N26" s="38" t="inlineStr">
        <is>
          <t>CERRADA</t>
        </is>
      </c>
      <c r="O26" s="38" t="n"/>
    </row>
    <row r="27" ht="27" customHeight="1">
      <c r="A27" s="34" t="n">
        <v>25</v>
      </c>
      <c r="B27" s="38" t="inlineStr">
        <is>
          <t>RECEPCION INAGURAL FIDAE</t>
        </is>
      </c>
      <c r="C27" s="38" t="inlineStr">
        <is>
          <t>FECH</t>
        </is>
      </c>
      <c r="D27" s="39" t="inlineStr">
        <is>
          <t>OPA</t>
        </is>
      </c>
      <c r="E27" s="39" t="inlineStr">
        <is>
          <t>FIDAE-024</t>
        </is>
      </c>
      <c r="F27" s="38" t="inlineStr">
        <is>
          <t>CORREO</t>
        </is>
      </c>
      <c r="G27" s="40" t="n">
        <v>46119</v>
      </c>
      <c r="H27" s="40" t="n">
        <v>46120</v>
      </c>
      <c r="I27" s="41" t="inlineStr">
        <is>
          <t>EXUCSAR / REPRESENTA VA
VA MARIN</t>
        </is>
      </c>
      <c r="J27" s="38" t="inlineStr">
        <is>
          <t>EMAIL</t>
        </is>
      </c>
      <c r="K27" s="40" t="n">
        <v>46119</v>
      </c>
      <c r="L27" s="38" t="n"/>
      <c r="M27" s="38" t="inlineStr">
        <is>
          <t>OPA</t>
        </is>
      </c>
      <c r="N27" s="38" t="inlineStr">
        <is>
          <t>CERRADA</t>
        </is>
      </c>
      <c r="O27" s="38" t="n"/>
    </row>
    <row r="28" ht="11.25" customHeight="1">
      <c r="A28" s="28" t="n"/>
      <c r="B28" s="28" t="n"/>
      <c r="C28" s="28" t="n"/>
      <c r="D28" s="32" t="n"/>
      <c r="E28" s="32" t="n"/>
      <c r="F28" s="28" t="n"/>
      <c r="G28" s="28" t="n"/>
      <c r="H28" s="28" t="n"/>
      <c r="I28" s="28" t="n"/>
      <c r="J28" s="28" t="n"/>
      <c r="K28" s="28" t="n"/>
      <c r="L28" s="28" t="n"/>
      <c r="M28" s="28" t="n"/>
      <c r="N28" s="28" t="n"/>
      <c r="O28" s="28" t="n"/>
    </row>
    <row r="29" ht="11.25" customHeight="1">
      <c r="A29" s="28" t="n"/>
      <c r="B29" s="28" t="n"/>
      <c r="C29" s="28" t="n"/>
      <c r="D29" s="32" t="n"/>
      <c r="E29" s="32" t="n"/>
      <c r="F29" s="28" t="n"/>
      <c r="G29" s="28" t="n"/>
      <c r="H29" s="28" t="n"/>
      <c r="I29" s="28" t="n"/>
      <c r="J29" s="28" t="n"/>
      <c r="K29" s="28" t="n"/>
      <c r="L29" s="28" t="n"/>
      <c r="M29" s="28" t="n"/>
      <c r="N29" s="28" t="n"/>
      <c r="O29" s="28" t="n"/>
    </row>
    <row r="30" ht="11.25" customHeight="1">
      <c r="A30" s="28" t="n"/>
      <c r="B30" s="28" t="n"/>
      <c r="C30" s="28" t="n"/>
      <c r="D30" s="32" t="n"/>
      <c r="E30" s="32" t="n"/>
      <c r="F30" s="28" t="n"/>
      <c r="G30" s="28" t="n"/>
      <c r="H30" s="28" t="n"/>
      <c r="I30" s="28" t="n"/>
      <c r="J30" s="28" t="n"/>
      <c r="K30" s="28" t="n"/>
      <c r="L30" s="28" t="n"/>
      <c r="M30" s="28" t="n"/>
      <c r="N30" s="28" t="n"/>
      <c r="O30" s="28" t="n"/>
    </row>
  </sheetData>
  <autoFilter ref="A2:P2"/>
  <mergeCells count="2">
    <mergeCell ref="J1:K1"/>
    <mergeCell ref="E1:G1"/>
  </mergeCells>
  <conditionalFormatting sqref="N3:N498">
    <cfRule type="expression" priority="1" dxfId="2">
      <formula>N3="CERRADA"</formula>
    </cfRule>
    <cfRule type="expression" priority="2" dxfId="1">
      <formula>N3="PENDIENTE"</formula>
    </cfRule>
    <cfRule type="expression" priority="3" dxfId="0">
      <formula>N3="TERMINADA"</formula>
    </cfRule>
  </conditionalFormatting>
  <dataValidations count="1">
    <dataValidation sqref="N3:N498" showDropDown="0" showInputMessage="0" showErrorMessage="0" allowBlank="0" type="list">
      <formula1>"CERRADA,PENDIENTE,TERMINADA"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Carter Mena Matias Andrés</dc:creator>
  <dcterms:created xmlns:dcterms="http://purl.org/dc/terms/" xmlns:xsi="http://www.w3.org/2001/XMLSchema-instance" xsi:type="dcterms:W3CDTF">2026-05-27T18:48:16Z</dcterms:created>
  <dcterms:modified xmlns:dcterms="http://purl.org/dc/terms/" xmlns:xsi="http://www.w3.org/2001/XMLSchema-instance" xsi:type="dcterms:W3CDTF">2026-06-04T14:11:17Z</dcterms:modified>
  <cp:lastModifiedBy>Carter Mena Matias Andrés</cp:lastModifiedBy>
  <cp:lastPrinted>2026-06-02T15:46:13Z</cp:lastPrinted>
</cp:coreProperties>
</file>