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H29" i="2"/>
  <c r="I29"/>
  <c r="J29"/>
  <c r="K29"/>
  <c r="I30"/>
  <c r="I31"/>
  <c r="I32"/>
  <c r="I33"/>
  <c r="I34"/>
  <c r="I35"/>
  <c r="I36"/>
  <c r="J30"/>
  <c r="J31"/>
  <c r="J32"/>
  <c r="J33"/>
  <c r="J34"/>
  <c r="J35"/>
  <c r="J36"/>
  <c r="K30"/>
  <c r="K31"/>
  <c r="K32"/>
  <c r="K33"/>
  <c r="K34"/>
  <c r="K35"/>
  <c r="K36"/>
  <c r="H30"/>
  <c r="H31"/>
  <c r="H32"/>
  <c r="H33"/>
  <c r="H34"/>
  <c r="H35"/>
  <c r="H36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<sst xmlns="http://schemas.openxmlformats.org/spreadsheetml/2006/main" count="129" uniqueCount="86">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</sst>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\ #,##0.00"/>
    <numFmt numFmtId="167" formatCode="0.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0" fillId="0" borderId="0" xfId="0" applyBorder="1"/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165" fontId="0" fillId="0" borderId="0" xfId="2" applyNumberFormat="1" applyFont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821055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H27" sqref="H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>
      <c r="B27" s="13" t="s">
        <v>14</v>
      </c>
      <c r="C27" s="13" t="s">
        <v>15</v>
      </c>
      <c r="D27" s="13">
        <v>8</v>
      </c>
      <c r="E27" s="13">
        <v>9.5</v>
      </c>
      <c r="F27" s="13">
        <v>5.8</v>
      </c>
      <c r="G27" s="13">
        <v>7.5</v>
      </c>
      <c r="H27" s="13"/>
    </row>
    <row r="28" spans="1:11">
      <c r="B28" t="s">
        <v>16</v>
      </c>
      <c r="C28" t="s">
        <v>17</v>
      </c>
      <c r="D28">
        <v>5.7</v>
      </c>
      <c r="E28">
        <v>8.8000000000000007</v>
      </c>
      <c r="F28">
        <v>6.8</v>
      </c>
      <c r="G28">
        <v>8.9</v>
      </c>
    </row>
    <row r="29" spans="1:11">
      <c r="B29" t="s">
        <v>18</v>
      </c>
      <c r="C29" t="s">
        <v>19</v>
      </c>
      <c r="D29">
        <v>6.8</v>
      </c>
      <c r="E29">
        <v>6.7</v>
      </c>
      <c r="F29">
        <v>7.8</v>
      </c>
      <c r="G29">
        <v>5.8</v>
      </c>
    </row>
    <row r="30" spans="1:11">
      <c r="B30" t="s">
        <v>20</v>
      </c>
      <c r="C30" t="s">
        <v>21</v>
      </c>
      <c r="D30">
        <v>8.6999999999999993</v>
      </c>
      <c r="E30">
        <v>7.8</v>
      </c>
      <c r="F30">
        <v>6.9</v>
      </c>
      <c r="G30">
        <v>8.9</v>
      </c>
    </row>
    <row r="31" spans="1:11">
      <c r="B31" t="s">
        <v>22</v>
      </c>
      <c r="C31" t="s">
        <v>23</v>
      </c>
      <c r="D31">
        <v>5.9</v>
      </c>
      <c r="E31">
        <v>6.9</v>
      </c>
      <c r="F31">
        <v>7.9</v>
      </c>
      <c r="G31">
        <v>7.9</v>
      </c>
    </row>
    <row r="32" spans="1:11">
      <c r="B32" t="s">
        <v>24</v>
      </c>
      <c r="C32" t="s">
        <v>25</v>
      </c>
      <c r="D32">
        <v>5.8</v>
      </c>
      <c r="E32">
        <v>7.9</v>
      </c>
      <c r="F32">
        <v>8.9</v>
      </c>
      <c r="G32">
        <v>6.8</v>
      </c>
    </row>
    <row r="33" spans="2:7">
      <c r="B33" t="s">
        <v>26</v>
      </c>
      <c r="C33" t="s">
        <v>27</v>
      </c>
      <c r="D33">
        <v>7.9</v>
      </c>
      <c r="E33">
        <v>6.9</v>
      </c>
      <c r="F33">
        <v>9.6999999999999993</v>
      </c>
      <c r="G33">
        <v>4.5999999999999996</v>
      </c>
    </row>
    <row r="34" spans="2:7">
      <c r="B34" t="s">
        <v>28</v>
      </c>
      <c r="C34" t="s">
        <v>29</v>
      </c>
      <c r="D34">
        <v>8.9</v>
      </c>
      <c r="E34">
        <v>8</v>
      </c>
      <c r="F34">
        <v>8.9</v>
      </c>
      <c r="G34">
        <v>6.7</v>
      </c>
    </row>
    <row r="35" spans="2:7">
      <c r="D35" s="3"/>
      <c r="E35" s="3"/>
      <c r="F35" s="3"/>
      <c r="G35" s="3"/>
    </row>
  </sheetData>
  <mergeCells count="1">
    <mergeCell ref="A3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J1" workbookViewId="0">
      <selection activeCell="Q12" sqref="Q12"/>
    </sheetView>
  </sheetViews>
  <sheetFormatPr baseColWidth="10" defaultRowHeight="15.75"/>
  <cols>
    <col min="5" max="5" width="13.8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>
      <c r="H22" s="18"/>
    </row>
    <row r="23" spans="1:14">
      <c r="H23" s="18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9" t="s">
        <v>33</v>
      </c>
      <c r="D28" s="19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85</v>
      </c>
      <c r="K28" s="20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17">
        <f>G29+10%*F29*G29</f>
        <v>816000</v>
      </c>
      <c r="I29" s="16">
        <f>IF(E29="FONASA",H29*$G$24,H29*$G$25)</f>
        <v>57120.000000000007</v>
      </c>
      <c r="J29" s="16">
        <f>H29*$G$26</f>
        <v>97920</v>
      </c>
      <c r="K29" s="16">
        <f>H29-I29</f>
        <v>758880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16">
        <v>780000</v>
      </c>
      <c r="H30" s="17">
        <f t="shared" ref="H30:H36" si="0">G30+10%*F30*G30</f>
        <v>1014000</v>
      </c>
      <c r="I30" s="16">
        <f t="shared" ref="I30:I36" si="1">IF(E30="FONASA",H30*$G$24,H30*$G$25)</f>
        <v>81120</v>
      </c>
      <c r="J30" s="16">
        <f t="shared" ref="J30:J36" si="2">H30*$G$26</f>
        <v>121680</v>
      </c>
      <c r="K30" s="16">
        <f t="shared" ref="K30:K36" si="3">H30-I30</f>
        <v>932880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16">
        <v>1200000</v>
      </c>
      <c r="H31" s="17">
        <f t="shared" si="0"/>
        <v>1320000</v>
      </c>
      <c r="I31" s="16">
        <f t="shared" si="1"/>
        <v>105600</v>
      </c>
      <c r="J31" s="16">
        <f t="shared" si="2"/>
        <v>158400</v>
      </c>
      <c r="K31" s="16">
        <f t="shared" si="3"/>
        <v>1214400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16">
        <v>890000</v>
      </c>
      <c r="H32" s="17">
        <f t="shared" si="0"/>
        <v>1157000</v>
      </c>
      <c r="I32" s="16">
        <f t="shared" si="1"/>
        <v>80990.000000000015</v>
      </c>
      <c r="J32" s="16">
        <f t="shared" si="2"/>
        <v>138840</v>
      </c>
      <c r="K32" s="16">
        <f t="shared" si="3"/>
        <v>1076010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16">
        <v>680000</v>
      </c>
      <c r="H33" s="17">
        <f t="shared" si="0"/>
        <v>816000</v>
      </c>
      <c r="I33" s="16">
        <f t="shared" si="1"/>
        <v>57120.000000000007</v>
      </c>
      <c r="J33" s="16">
        <f t="shared" si="2"/>
        <v>97920</v>
      </c>
      <c r="K33" s="16">
        <f t="shared" si="3"/>
        <v>758880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16">
        <v>580000</v>
      </c>
      <c r="H34" s="17">
        <f t="shared" si="0"/>
        <v>812000</v>
      </c>
      <c r="I34" s="16">
        <f t="shared" si="1"/>
        <v>64960</v>
      </c>
      <c r="J34" s="16">
        <f t="shared" si="2"/>
        <v>97440</v>
      </c>
      <c r="K34" s="16">
        <f t="shared" si="3"/>
        <v>747040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16">
        <v>780000</v>
      </c>
      <c r="H35" s="17">
        <f t="shared" si="0"/>
        <v>1014000</v>
      </c>
      <c r="I35" s="16">
        <f t="shared" si="1"/>
        <v>81120</v>
      </c>
      <c r="J35" s="16">
        <f t="shared" si="2"/>
        <v>121680</v>
      </c>
      <c r="K35" s="16">
        <f t="shared" si="3"/>
        <v>932880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16">
        <v>890000</v>
      </c>
      <c r="H36" s="17">
        <f t="shared" si="0"/>
        <v>1335000</v>
      </c>
      <c r="I36" s="16">
        <f t="shared" si="1"/>
        <v>106800</v>
      </c>
      <c r="J36" s="16">
        <f t="shared" si="2"/>
        <v>160200</v>
      </c>
      <c r="K36" s="16">
        <f t="shared" si="3"/>
        <v>1228200</v>
      </c>
    </row>
  </sheetData>
  <mergeCells count="2">
    <mergeCell ref="A6:A16"/>
    <mergeCell ref="C28:D2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7" sqref="L7"/>
    </sheetView>
  </sheetViews>
  <sheetFormatPr baseColWidth="10" defaultRowHeight="15.75"/>
  <cols>
    <col min="10" max="10" width="19.875" customWidth="1"/>
    <col min="12" max="12" width="11.125" bestFit="1" customWidth="1"/>
    <col min="13" max="13" width="16.25" customWidth="1"/>
  </cols>
  <sheetData>
    <row r="4" spans="2:13">
      <c r="F4" s="22" t="s">
        <v>45</v>
      </c>
      <c r="G4" s="22"/>
      <c r="H4" s="22"/>
      <c r="I4" s="22"/>
      <c r="J4" s="22"/>
      <c r="K4" s="25">
        <v>0.4</v>
      </c>
    </row>
    <row r="6" spans="2:13">
      <c r="B6" s="21" t="s">
        <v>46</v>
      </c>
      <c r="C6" s="21"/>
      <c r="D6" s="21" t="s">
        <v>47</v>
      </c>
      <c r="E6" s="21" t="s">
        <v>48</v>
      </c>
      <c r="F6" s="21" t="s">
        <v>49</v>
      </c>
      <c r="G6" s="21" t="s">
        <v>50</v>
      </c>
      <c r="H6" s="21" t="s">
        <v>51</v>
      </c>
      <c r="I6" s="21" t="s">
        <v>52</v>
      </c>
      <c r="J6" s="21" t="s">
        <v>53</v>
      </c>
      <c r="K6" s="21" t="s">
        <v>54</v>
      </c>
      <c r="L6" s="21" t="s">
        <v>55</v>
      </c>
      <c r="M6" s="21" t="s">
        <v>56</v>
      </c>
    </row>
    <row r="7" spans="2:13">
      <c r="B7" s="22" t="s">
        <v>14</v>
      </c>
      <c r="C7" s="22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7">
        <f>(D7+E7+F7+G7+H7)/5</f>
        <v>8.08</v>
      </c>
      <c r="J7" s="23" t="str">
        <f>IF(I7&gt;8,"EXIMIDO","EXAMEN")</f>
        <v>EXIMIDO</v>
      </c>
      <c r="K7" s="27">
        <f>I7</f>
        <v>8.08</v>
      </c>
      <c r="L7" s="24" t="e">
        <f>si</f>
        <v>#NAME?</v>
      </c>
      <c r="M7" s="23" t="e">
        <f>IF(L7&gt;=6,"APROBADO","REPROBADO")</f>
        <v>#NAME?</v>
      </c>
    </row>
    <row r="8" spans="2:13">
      <c r="B8" s="22" t="s">
        <v>16</v>
      </c>
      <c r="C8" s="22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7">
        <f t="shared" ref="I8:I25" si="0">(D8+E8+F8+G8+H8)/5</f>
        <v>5.4799999999999995</v>
      </c>
      <c r="J8" s="23" t="str">
        <f t="shared" ref="J8:J25" si="1">IF(I8&gt;8,"EXIMIDO","EXAMEN")</f>
        <v>EXAMEN</v>
      </c>
      <c r="K8" s="27">
        <v>8.4</v>
      </c>
      <c r="L8" s="24"/>
      <c r="M8" s="23"/>
    </row>
    <row r="9" spans="2:13">
      <c r="B9" s="22" t="s">
        <v>18</v>
      </c>
      <c r="C9" s="22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7">
        <f t="shared" si="0"/>
        <v>6.9799999999999995</v>
      </c>
      <c r="J9" s="23" t="str">
        <f t="shared" si="1"/>
        <v>EXAMEN</v>
      </c>
      <c r="K9" s="27">
        <v>9</v>
      </c>
      <c r="L9" s="24"/>
      <c r="M9" s="23"/>
    </row>
    <row r="10" spans="2:13">
      <c r="B10" s="22" t="s">
        <v>20</v>
      </c>
      <c r="C10" s="22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7">
        <f t="shared" si="0"/>
        <v>6.9</v>
      </c>
      <c r="J10" s="23" t="str">
        <f t="shared" si="1"/>
        <v>EXAMEN</v>
      </c>
      <c r="K10" s="27">
        <v>7.5</v>
      </c>
      <c r="L10" s="24"/>
      <c r="M10" s="23"/>
    </row>
    <row r="11" spans="2:13">
      <c r="B11" s="22" t="s">
        <v>22</v>
      </c>
      <c r="C11" s="22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7">
        <f t="shared" si="0"/>
        <v>7.0400000000000009</v>
      </c>
      <c r="J11" s="23" t="str">
        <f t="shared" si="1"/>
        <v>EXAMEN</v>
      </c>
      <c r="K11" s="27">
        <v>8.1999999999999993</v>
      </c>
      <c r="L11" s="24"/>
      <c r="M11" s="23"/>
    </row>
    <row r="12" spans="2:13">
      <c r="B12" s="22" t="s">
        <v>24</v>
      </c>
      <c r="C12" s="22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7">
        <f t="shared" si="0"/>
        <v>7.62</v>
      </c>
      <c r="J12" s="23" t="str">
        <f t="shared" si="1"/>
        <v>EXAMEN</v>
      </c>
      <c r="K12" s="27">
        <v>9.5</v>
      </c>
      <c r="L12" s="24"/>
      <c r="M12" s="23"/>
    </row>
    <row r="13" spans="2:13">
      <c r="B13" s="22" t="s">
        <v>26</v>
      </c>
      <c r="C13" s="22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7">
        <f t="shared" si="0"/>
        <v>6.7200000000000006</v>
      </c>
      <c r="J13" s="23" t="str">
        <f t="shared" si="1"/>
        <v>EXAMEN</v>
      </c>
      <c r="K13" s="27">
        <v>8.5</v>
      </c>
      <c r="L13" s="24"/>
      <c r="M13" s="23"/>
    </row>
    <row r="14" spans="2:13">
      <c r="B14" s="22" t="s">
        <v>28</v>
      </c>
      <c r="C14" s="22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7">
        <f t="shared" si="0"/>
        <v>6.7</v>
      </c>
      <c r="J14" s="23" t="str">
        <f t="shared" si="1"/>
        <v>EXAMEN</v>
      </c>
      <c r="K14" s="27">
        <v>8.4</v>
      </c>
      <c r="L14" s="24"/>
      <c r="M14" s="23"/>
    </row>
    <row r="15" spans="2:13">
      <c r="B15" s="22" t="s">
        <v>74</v>
      </c>
      <c r="C15" s="22" t="s">
        <v>57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7">
        <f t="shared" si="0"/>
        <v>8.3800000000000008</v>
      </c>
      <c r="J15" s="23" t="str">
        <f t="shared" si="1"/>
        <v>EXIMIDO</v>
      </c>
      <c r="K15" s="27">
        <f>I15</f>
        <v>8.3800000000000008</v>
      </c>
      <c r="L15" s="24"/>
      <c r="M15" s="23"/>
    </row>
    <row r="16" spans="2:13">
      <c r="B16" s="22" t="s">
        <v>75</v>
      </c>
      <c r="C16" s="22" t="s">
        <v>58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7">
        <f t="shared" si="0"/>
        <v>7.9599999999999991</v>
      </c>
      <c r="J16" s="23" t="str">
        <f t="shared" si="1"/>
        <v>EXAMEN</v>
      </c>
      <c r="K16" s="27">
        <v>7.9</v>
      </c>
      <c r="L16" s="24"/>
      <c r="M16" s="23"/>
    </row>
    <row r="17" spans="2:13">
      <c r="B17" s="22" t="s">
        <v>76</v>
      </c>
      <c r="C17" s="22" t="s">
        <v>59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7">
        <f t="shared" si="0"/>
        <v>6.1</v>
      </c>
      <c r="J17" s="23" t="str">
        <f t="shared" si="1"/>
        <v>EXAMEN</v>
      </c>
      <c r="K17" s="27">
        <v>8.9</v>
      </c>
      <c r="L17" s="24"/>
      <c r="M17" s="23"/>
    </row>
    <row r="18" spans="2:13">
      <c r="B18" s="22" t="s">
        <v>77</v>
      </c>
      <c r="C18" s="22" t="s">
        <v>60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7">
        <f t="shared" si="0"/>
        <v>4.6599999999999993</v>
      </c>
      <c r="J18" s="23" t="str">
        <f t="shared" si="1"/>
        <v>EXAMEN</v>
      </c>
      <c r="K18" s="27">
        <v>4.5</v>
      </c>
      <c r="L18" s="24"/>
      <c r="M18" s="23"/>
    </row>
    <row r="19" spans="2:13">
      <c r="B19" s="22" t="s">
        <v>78</v>
      </c>
      <c r="C19" s="22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7">
        <f t="shared" si="0"/>
        <v>8.0400000000000009</v>
      </c>
      <c r="J19" s="23" t="str">
        <f t="shared" si="1"/>
        <v>EXIMIDO</v>
      </c>
      <c r="K19" s="27">
        <f>I19</f>
        <v>8.0400000000000009</v>
      </c>
      <c r="L19" s="24"/>
      <c r="M19" s="23"/>
    </row>
    <row r="20" spans="2:13">
      <c r="B20" s="22" t="s">
        <v>79</v>
      </c>
      <c r="C20" s="22" t="s">
        <v>61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7">
        <f t="shared" si="0"/>
        <v>4.4800000000000004</v>
      </c>
      <c r="J20" s="23" t="str">
        <f t="shared" si="1"/>
        <v>EXAMEN</v>
      </c>
      <c r="K20" s="27">
        <v>4.8</v>
      </c>
      <c r="L20" s="24"/>
      <c r="M20" s="23"/>
    </row>
    <row r="21" spans="2:13">
      <c r="B21" s="22" t="s">
        <v>80</v>
      </c>
      <c r="C21" s="22" t="s">
        <v>62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7">
        <f t="shared" si="0"/>
        <v>4.16</v>
      </c>
      <c r="J21" s="23" t="str">
        <f t="shared" si="1"/>
        <v>EXAMEN</v>
      </c>
      <c r="K21" s="27">
        <v>5.5</v>
      </c>
      <c r="L21" s="24"/>
      <c r="M21" s="23"/>
    </row>
    <row r="22" spans="2:13">
      <c r="B22" s="22" t="s">
        <v>81</v>
      </c>
      <c r="C22" s="22" t="s">
        <v>63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7">
        <f t="shared" si="0"/>
        <v>6.7799999999999994</v>
      </c>
      <c r="J22" s="23" t="str">
        <f t="shared" si="1"/>
        <v>EXAMEN</v>
      </c>
      <c r="K22" s="27">
        <v>9.4</v>
      </c>
      <c r="L22" s="24"/>
      <c r="M22" s="23"/>
    </row>
    <row r="23" spans="2:13">
      <c r="B23" s="22" t="s">
        <v>82</v>
      </c>
      <c r="C23" s="22" t="s">
        <v>64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7">
        <f t="shared" si="0"/>
        <v>8.58</v>
      </c>
      <c r="J23" s="23" t="str">
        <f t="shared" si="1"/>
        <v>EXIMIDO</v>
      </c>
      <c r="K23" s="27">
        <f>I23</f>
        <v>8.58</v>
      </c>
      <c r="L23" s="24"/>
      <c r="M23" s="23"/>
    </row>
    <row r="24" spans="2:13">
      <c r="B24" s="22" t="s">
        <v>83</v>
      </c>
      <c r="C24" s="22" t="s">
        <v>65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7">
        <f t="shared" si="0"/>
        <v>2.4799999999999995</v>
      </c>
      <c r="J24" s="23" t="str">
        <f t="shared" si="1"/>
        <v>EXAMEN</v>
      </c>
      <c r="K24" s="27">
        <v>4.3</v>
      </c>
      <c r="L24" s="24"/>
      <c r="M24" s="23"/>
    </row>
    <row r="25" spans="2:13">
      <c r="B25" s="22" t="s">
        <v>84</v>
      </c>
      <c r="C25" s="22" t="s">
        <v>66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7">
        <f t="shared" si="0"/>
        <v>8.379999999999999</v>
      </c>
      <c r="J25" s="23" t="str">
        <f t="shared" si="1"/>
        <v>EXIMIDO</v>
      </c>
      <c r="K25" s="27">
        <f>I25</f>
        <v>8.379999999999999</v>
      </c>
      <c r="L25" s="24"/>
      <c r="M25" s="23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2024-04-10T13:36:42Z</dcterms:modified>
</cp:coreProperties>
</file>