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484724-1\Desktop\PUELCHE BRAVO 2025\"/>
    </mc:Choice>
  </mc:AlternateContent>
  <bookViews>
    <workbookView xWindow="0" yWindow="0" windowWidth="28800" windowHeight="11880"/>
  </bookViews>
  <sheets>
    <sheet name="Hoja1" sheetId="1" r:id="rId1"/>
    <sheet name="Hoja2" sheetId="2" r:id="rId2"/>
    <sheet name="Hoja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2" i="1" l="1"/>
  <c r="O40" i="1"/>
  <c r="K41" i="1"/>
  <c r="K40" i="1"/>
  <c r="K39" i="1"/>
  <c r="E13" i="2"/>
  <c r="E12" i="2"/>
  <c r="E11" i="2"/>
  <c r="E8" i="2"/>
  <c r="E7" i="2"/>
  <c r="L34" i="1" l="1"/>
  <c r="L30" i="1"/>
  <c r="M30" i="1" s="1"/>
  <c r="P6" i="1"/>
  <c r="N7" i="1"/>
  <c r="P7" i="1" s="1"/>
  <c r="N6" i="1"/>
  <c r="P27" i="1"/>
  <c r="Q27" i="1" s="1"/>
  <c r="Q26" i="1"/>
  <c r="Q25" i="1"/>
</calcChain>
</file>

<file path=xl/sharedStrings.xml><?xml version="1.0" encoding="utf-8"?>
<sst xmlns="http://schemas.openxmlformats.org/spreadsheetml/2006/main" count="97" uniqueCount="62">
  <si>
    <t>COA 1</t>
  </si>
  <si>
    <t>PIM</t>
  </si>
  <si>
    <t>ETA</t>
  </si>
  <si>
    <t>PUERTO/LUGAR</t>
  </si>
  <si>
    <t>ETD</t>
  </si>
  <si>
    <t>VALPARAISO</t>
  </si>
  <si>
    <t>IQUIQUE</t>
  </si>
  <si>
    <t>COQUIMBO</t>
  </si>
  <si>
    <t>COA 2</t>
  </si>
  <si>
    <t>COA 3</t>
  </si>
  <si>
    <t>CALDERA</t>
  </si>
  <si>
    <t>103 M3</t>
  </si>
  <si>
    <t>COA 4</t>
  </si>
  <si>
    <t>30 M3</t>
  </si>
  <si>
    <t>57 M3</t>
  </si>
  <si>
    <t>PROPUESTA PIM PUELCHE BRAVO MOTES 2025</t>
  </si>
  <si>
    <t>REF: COA ENTREGADO POR AQUILES 2024</t>
  </si>
  <si>
    <t>REF: CALCULOS T1 SILVA</t>
  </si>
  <si>
    <t>COA 5</t>
  </si>
  <si>
    <t>ROBINSON CRUSOE</t>
  </si>
  <si>
    <t>FIESTA MÚSICA</t>
  </si>
  <si>
    <t>CADETE DESIGNADO</t>
  </si>
  <si>
    <t>PEDIR AMPLIFICACIÓN</t>
  </si>
  <si>
    <t>FIESTA TRASLADO</t>
  </si>
  <si>
    <t>FIESTA BANQUETERA</t>
  </si>
  <si>
    <t>VALLE DEL ELQUI TRASLADO</t>
  </si>
  <si>
    <t>VALLE DEL ELQUI ENTRADA MUSEO VICUÑA</t>
  </si>
  <si>
    <t>VALLE DEL ELQUI ENTRADA MUSEO CAPEL</t>
  </si>
  <si>
    <t>CONSIDERAR COLACIONES TIPO RANCHO</t>
  </si>
  <si>
    <t>REMOLCADORES</t>
  </si>
  <si>
    <t>MUELLE</t>
  </si>
  <si>
    <t>MILLAS</t>
  </si>
  <si>
    <t>TPO</t>
  </si>
  <si>
    <t>COQ-R,.C</t>
  </si>
  <si>
    <t>R.C.-VLP</t>
  </si>
  <si>
    <t>VLP-COQ</t>
  </si>
  <si>
    <t>65 M3</t>
  </si>
  <si>
    <t xml:space="preserve">VIERNES </t>
  </si>
  <si>
    <t xml:space="preserve">SÁBADO </t>
  </si>
  <si>
    <t xml:space="preserve">DOMINGO </t>
  </si>
  <si>
    <t>HORAS TOTALES</t>
  </si>
  <si>
    <t>NAVEGACIÓN</t>
  </si>
  <si>
    <t>ACTIVIDADES CULTURALES/PROFESIONALES</t>
  </si>
  <si>
    <t>ACTIVIDADES RECREATIVAS</t>
  </si>
  <si>
    <t>FRANCO</t>
  </si>
  <si>
    <t xml:space="preserve">LUNES </t>
  </si>
  <si>
    <t xml:space="preserve">MARTES </t>
  </si>
  <si>
    <t xml:space="preserve">MIÉRCOLES </t>
  </si>
  <si>
    <t xml:space="preserve">JUEVES </t>
  </si>
  <si>
    <t>0900-20:00 VISITA MUSEO GABRIELA MISTRAL, MUSEO DEL PISCO Y VALLE DEL ELQUI</t>
  </si>
  <si>
    <t>08:00 RECALADA ROBINSON CRUSOE</t>
  </si>
  <si>
    <t>1830 CONFERENCIA 3</t>
  </si>
  <si>
    <t>1830 CONFERENCIA 4</t>
  </si>
  <si>
    <t>08:00 RECALADA COQUIMBO</t>
  </si>
  <si>
    <t>11:00 - 15:00 SUBIDA A MIRADOR ALEJANDRO SELKIRK</t>
  </si>
  <si>
    <t>1830 
CONFERENCIA 2</t>
  </si>
  <si>
    <t>19:00 
FIESTA EN COQUIMBO</t>
  </si>
  <si>
    <t>12:00 
ZARPE</t>
  </si>
  <si>
    <t>1830 
CONFERENCIA 1</t>
  </si>
  <si>
    <t>01:00 
ZARPE ROBINSON CRUSOE</t>
  </si>
  <si>
    <t>12:00 
RECALADA</t>
  </si>
  <si>
    <t>14:00 
ZARPE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</si>
</sst>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4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2" fontId="0" fillId="0" borderId="0" xfId="1" applyFont="1"/>
    <xf numFmtId="2" fontId="2" fillId="0" borderId="0" xfId="0" applyNumberFormat="1" applyFon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3"/>
  <sheetViews>
    <sheetView tabSelected="1" topLeftCell="A10" workbookViewId="0">
      <selection activeCell="I39" sqref="I39"/>
    </sheetView>
  </sheetViews>
  <sheetFormatPr baseColWidth="10" defaultRowHeight="14.25" x14ac:dyDescent="0.2"/>
  <cols>
    <col min="1" max="1" width="7.28515625" style="1" bestFit="1" customWidth="1"/>
    <col min="2" max="2" width="11.85546875" style="5" customWidth="1"/>
    <col min="3" max="3" width="22.140625" style="5" bestFit="1" customWidth="1"/>
    <col min="4" max="4" width="15" style="5" customWidth="1"/>
    <col min="5" max="16384" width="11.42578125" style="1"/>
  </cols>
  <sheetData>
    <row r="2" spans="1:16" ht="15.75" x14ac:dyDescent="0.25">
      <c r="A2" s="21" t="s">
        <v>15</v>
      </c>
      <c r="B2" s="21"/>
      <c r="C2" s="21"/>
      <c r="D2" s="21"/>
      <c r="E2" s="21"/>
    </row>
    <row r="4" spans="1:16" ht="15" x14ac:dyDescent="0.25">
      <c r="B4" s="23" t="s">
        <v>1</v>
      </c>
      <c r="C4" s="23"/>
      <c r="D4" s="23"/>
    </row>
    <row r="5" spans="1:16" x14ac:dyDescent="0.2">
      <c r="A5" s="17" t="s">
        <v>0</v>
      </c>
      <c r="B5" s="3" t="s">
        <v>2</v>
      </c>
      <c r="C5" s="3" t="s">
        <v>3</v>
      </c>
      <c r="D5" s="3" t="s">
        <v>4</v>
      </c>
      <c r="E5" s="22" t="s">
        <v>11</v>
      </c>
    </row>
    <row r="6" spans="1:16" x14ac:dyDescent="0.2">
      <c r="A6" s="17"/>
      <c r="B6" s="4"/>
      <c r="C6" s="4" t="s">
        <v>5</v>
      </c>
      <c r="D6" s="4">
        <v>210900</v>
      </c>
      <c r="E6" s="22"/>
      <c r="K6" s="1">
        <v>6</v>
      </c>
      <c r="L6" s="1">
        <v>5</v>
      </c>
      <c r="M6" s="1">
        <v>54</v>
      </c>
      <c r="N6" s="1">
        <f>K6*24+L6+M6/60</f>
        <v>149.9</v>
      </c>
      <c r="O6" s="1">
        <v>99.942279940000006</v>
      </c>
      <c r="P6" s="1">
        <f>O6/N6</f>
        <v>0.66672635050033358</v>
      </c>
    </row>
    <row r="7" spans="1:16" x14ac:dyDescent="0.2">
      <c r="A7" s="17"/>
      <c r="B7" s="4">
        <v>240900</v>
      </c>
      <c r="C7" s="4" t="s">
        <v>6</v>
      </c>
      <c r="D7" s="4">
        <v>250900</v>
      </c>
      <c r="E7" s="22"/>
      <c r="K7" s="1">
        <v>6</v>
      </c>
      <c r="L7" s="1">
        <v>4</v>
      </c>
      <c r="M7" s="1">
        <v>57</v>
      </c>
      <c r="N7" s="1">
        <f t="shared" ref="N7" si="0">K7*24+L7+M7/60</f>
        <v>148.94999999999999</v>
      </c>
      <c r="O7" s="1">
        <v>99.307359309999995</v>
      </c>
      <c r="P7" s="1">
        <f t="shared" ref="P7" si="1">O7/N7</f>
        <v>0.66671607458878823</v>
      </c>
    </row>
    <row r="8" spans="1:16" x14ac:dyDescent="0.2">
      <c r="A8" s="17"/>
      <c r="B8" s="4">
        <v>271900</v>
      </c>
      <c r="C8" s="4" t="s">
        <v>7</v>
      </c>
      <c r="D8" s="4">
        <v>281400</v>
      </c>
      <c r="E8" s="22"/>
    </row>
    <row r="9" spans="1:16" x14ac:dyDescent="0.2">
      <c r="A9" s="17"/>
      <c r="B9" s="4">
        <v>291000</v>
      </c>
      <c r="C9" s="4" t="s">
        <v>5</v>
      </c>
      <c r="D9" s="4"/>
      <c r="E9" s="22"/>
    </row>
    <row r="10" spans="1:16" x14ac:dyDescent="0.2">
      <c r="B10" s="6" t="s">
        <v>16</v>
      </c>
    </row>
    <row r="13" spans="1:16" ht="15" x14ac:dyDescent="0.25">
      <c r="B13" s="23" t="s">
        <v>1</v>
      </c>
      <c r="C13" s="23"/>
      <c r="D13" s="23"/>
    </row>
    <row r="14" spans="1:16" x14ac:dyDescent="0.2">
      <c r="A14" s="17" t="s">
        <v>8</v>
      </c>
      <c r="B14" s="3" t="s">
        <v>2</v>
      </c>
      <c r="C14" s="3" t="s">
        <v>3</v>
      </c>
      <c r="D14" s="3" t="s">
        <v>4</v>
      </c>
      <c r="E14" s="22" t="s">
        <v>11</v>
      </c>
    </row>
    <row r="15" spans="1:16" x14ac:dyDescent="0.2">
      <c r="A15" s="17"/>
      <c r="B15" s="4"/>
      <c r="C15" s="4" t="s">
        <v>5</v>
      </c>
      <c r="D15" s="4">
        <v>202000</v>
      </c>
      <c r="E15" s="22"/>
    </row>
    <row r="16" spans="1:16" x14ac:dyDescent="0.2">
      <c r="A16" s="17"/>
      <c r="B16" s="4">
        <v>232000</v>
      </c>
      <c r="C16" s="4" t="s">
        <v>6</v>
      </c>
      <c r="D16" s="4">
        <v>251630</v>
      </c>
      <c r="E16" s="22"/>
    </row>
    <row r="17" spans="1:17" x14ac:dyDescent="0.2">
      <c r="A17" s="17"/>
      <c r="B17" s="4">
        <v>270800</v>
      </c>
      <c r="C17" s="4" t="s">
        <v>10</v>
      </c>
      <c r="D17" s="4">
        <v>272100</v>
      </c>
      <c r="E17" s="22"/>
    </row>
    <row r="18" spans="1:17" x14ac:dyDescent="0.2">
      <c r="A18" s="17"/>
      <c r="B18" s="4">
        <v>291000</v>
      </c>
      <c r="C18" s="4" t="s">
        <v>5</v>
      </c>
      <c r="D18" s="4"/>
      <c r="E18" s="22"/>
    </row>
    <row r="19" spans="1:17" x14ac:dyDescent="0.2">
      <c r="B19" s="6" t="s">
        <v>16</v>
      </c>
    </row>
    <row r="20" spans="1:17" x14ac:dyDescent="0.2">
      <c r="I20" s="1">
        <v>207.6</v>
      </c>
    </row>
    <row r="21" spans="1:17" x14ac:dyDescent="0.2">
      <c r="I21" s="1">
        <v>422.2</v>
      </c>
    </row>
    <row r="22" spans="1:17" ht="15" x14ac:dyDescent="0.25">
      <c r="B22" s="23" t="s">
        <v>1</v>
      </c>
      <c r="C22" s="23"/>
      <c r="D22" s="23"/>
      <c r="I22" s="1">
        <v>786.8</v>
      </c>
    </row>
    <row r="23" spans="1:17" x14ac:dyDescent="0.2">
      <c r="A23" s="17" t="s">
        <v>9</v>
      </c>
      <c r="B23" s="3" t="s">
        <v>2</v>
      </c>
      <c r="C23" s="3" t="s">
        <v>3</v>
      </c>
      <c r="D23" s="3" t="s">
        <v>4</v>
      </c>
      <c r="E23" s="18" t="s">
        <v>14</v>
      </c>
    </row>
    <row r="24" spans="1:17" x14ac:dyDescent="0.2">
      <c r="A24" s="17"/>
      <c r="B24" s="4"/>
      <c r="C24" s="4" t="s">
        <v>5</v>
      </c>
      <c r="D24" s="4">
        <v>221800</v>
      </c>
      <c r="E24" s="19"/>
    </row>
    <row r="25" spans="1:17" x14ac:dyDescent="0.2">
      <c r="A25" s="17"/>
      <c r="B25" s="4">
        <v>230900</v>
      </c>
      <c r="C25" s="4" t="s">
        <v>10</v>
      </c>
      <c r="D25" s="4">
        <v>241500</v>
      </c>
      <c r="E25" s="19"/>
      <c r="P25" s="1">
        <v>195</v>
      </c>
      <c r="Q25" s="1">
        <f>P25/10.5</f>
        <v>18.571428571428573</v>
      </c>
    </row>
    <row r="26" spans="1:17" x14ac:dyDescent="0.2">
      <c r="A26" s="17"/>
      <c r="B26" s="4">
        <v>250900</v>
      </c>
      <c r="C26" s="4" t="s">
        <v>7</v>
      </c>
      <c r="D26" s="4">
        <v>271300</v>
      </c>
      <c r="E26" s="19"/>
      <c r="P26" s="1">
        <v>210</v>
      </c>
      <c r="Q26" s="1">
        <f>P26/10.5</f>
        <v>20</v>
      </c>
    </row>
    <row r="27" spans="1:17" x14ac:dyDescent="0.2">
      <c r="A27" s="17"/>
      <c r="B27" s="4">
        <v>280900</v>
      </c>
      <c r="C27" s="4" t="s">
        <v>5</v>
      </c>
      <c r="D27" s="4"/>
      <c r="E27" s="20"/>
      <c r="P27" s="1">
        <f>P25+P26</f>
        <v>405</v>
      </c>
      <c r="Q27" s="1">
        <f>P27/10.5</f>
        <v>38.571428571428569</v>
      </c>
    </row>
    <row r="28" spans="1:17" x14ac:dyDescent="0.2">
      <c r="B28" s="6" t="s">
        <v>17</v>
      </c>
      <c r="L28" s="1">
        <v>39</v>
      </c>
    </row>
    <row r="29" spans="1:17" x14ac:dyDescent="0.2">
      <c r="L29" s="1">
        <v>39</v>
      </c>
    </row>
    <row r="30" spans="1:17" x14ac:dyDescent="0.2">
      <c r="L30" s="1">
        <f>L28+L29</f>
        <v>78</v>
      </c>
      <c r="M30" s="1">
        <f>L30*P6</f>
        <v>52.004655339026016</v>
      </c>
    </row>
    <row r="31" spans="1:17" ht="15" x14ac:dyDescent="0.25">
      <c r="B31" s="23" t="s">
        <v>1</v>
      </c>
      <c r="C31" s="23"/>
      <c r="D31" s="23"/>
    </row>
    <row r="32" spans="1:17" x14ac:dyDescent="0.2">
      <c r="A32" s="17" t="s">
        <v>12</v>
      </c>
      <c r="B32" s="3" t="s">
        <v>2</v>
      </c>
      <c r="C32" s="3" t="s">
        <v>3</v>
      </c>
      <c r="D32" s="3" t="s">
        <v>4</v>
      </c>
      <c r="E32" s="18" t="s">
        <v>13</v>
      </c>
    </row>
    <row r="33" spans="1:15" x14ac:dyDescent="0.2">
      <c r="A33" s="17"/>
      <c r="B33" s="4"/>
      <c r="C33" s="4" t="s">
        <v>5</v>
      </c>
      <c r="D33" s="4">
        <v>231400</v>
      </c>
      <c r="E33" s="19"/>
    </row>
    <row r="34" spans="1:15" x14ac:dyDescent="0.2">
      <c r="A34" s="17"/>
      <c r="B34" s="4">
        <v>241000</v>
      </c>
      <c r="C34" s="4" t="s">
        <v>7</v>
      </c>
      <c r="D34" s="4">
        <v>261400</v>
      </c>
      <c r="E34" s="19"/>
      <c r="L34" s="1">
        <f>40*P6</f>
        <v>26.669054020013341</v>
      </c>
    </row>
    <row r="35" spans="1:15" x14ac:dyDescent="0.2">
      <c r="A35" s="17"/>
      <c r="B35" s="4">
        <v>271000</v>
      </c>
      <c r="C35" s="4" t="s">
        <v>5</v>
      </c>
      <c r="D35" s="4"/>
      <c r="E35" s="20"/>
    </row>
    <row r="36" spans="1:15" ht="15" x14ac:dyDescent="0.2">
      <c r="A36" s="2"/>
      <c r="B36" s="6" t="s">
        <v>17</v>
      </c>
    </row>
    <row r="38" spans="1:15" x14ac:dyDescent="0.2">
      <c r="J38" s="1" t="s">
        <v>31</v>
      </c>
      <c r="K38" s="1" t="s">
        <v>32</v>
      </c>
    </row>
    <row r="39" spans="1:15" x14ac:dyDescent="0.2">
      <c r="A39" s="17" t="s">
        <v>18</v>
      </c>
      <c r="B39" s="3" t="s">
        <v>2</v>
      </c>
      <c r="C39" s="3" t="s">
        <v>3</v>
      </c>
      <c r="D39" s="3" t="s">
        <v>4</v>
      </c>
      <c r="E39" s="18" t="s">
        <v>36</v>
      </c>
      <c r="I39" s="1" t="s">
        <v>35</v>
      </c>
      <c r="J39" s="1">
        <v>210</v>
      </c>
      <c r="K39" s="8">
        <f>J39/10.5</f>
        <v>20</v>
      </c>
      <c r="M39" s="1">
        <v>20</v>
      </c>
    </row>
    <row r="40" spans="1:15" x14ac:dyDescent="0.2">
      <c r="A40" s="17"/>
      <c r="B40" s="4"/>
      <c r="C40" s="4" t="s">
        <v>5</v>
      </c>
      <c r="D40" s="4">
        <v>211200</v>
      </c>
      <c r="E40" s="19"/>
      <c r="I40" s="1" t="s">
        <v>33</v>
      </c>
      <c r="J40" s="1">
        <v>435</v>
      </c>
      <c r="K40" s="8">
        <f>J40/10.5</f>
        <v>41.428571428571431</v>
      </c>
      <c r="M40" s="1">
        <v>42</v>
      </c>
      <c r="O40" s="1">
        <f>42-8</f>
        <v>34</v>
      </c>
    </row>
    <row r="41" spans="1:15" x14ac:dyDescent="0.2">
      <c r="A41" s="17"/>
      <c r="B41" s="4">
        <v>220800</v>
      </c>
      <c r="C41" s="4" t="s">
        <v>7</v>
      </c>
      <c r="D41" s="4">
        <v>241400</v>
      </c>
      <c r="E41" s="19"/>
      <c r="I41" s="1" t="s">
        <v>34</v>
      </c>
      <c r="J41" s="1">
        <v>365</v>
      </c>
      <c r="K41" s="8">
        <f>J41/10.5</f>
        <v>34.761904761904759</v>
      </c>
      <c r="M41" s="1">
        <v>34</v>
      </c>
    </row>
    <row r="42" spans="1:15" x14ac:dyDescent="0.2">
      <c r="A42" s="17"/>
      <c r="B42" s="4">
        <v>260800</v>
      </c>
      <c r="C42" s="4" t="s">
        <v>19</v>
      </c>
      <c r="D42" s="4">
        <v>270100</v>
      </c>
      <c r="E42" s="19"/>
      <c r="M42" s="1">
        <f>SUM(M39:M41)*0.66</f>
        <v>63.36</v>
      </c>
    </row>
    <row r="43" spans="1:15" x14ac:dyDescent="0.2">
      <c r="A43" s="17"/>
      <c r="B43" s="4">
        <v>281200</v>
      </c>
      <c r="C43" s="4" t="s">
        <v>5</v>
      </c>
      <c r="D43" s="4"/>
      <c r="E43" s="20"/>
    </row>
  </sheetData>
  <mergeCells count="15">
    <mergeCell ref="A39:A43"/>
    <mergeCell ref="E39:E43"/>
    <mergeCell ref="A2:E2"/>
    <mergeCell ref="E5:E9"/>
    <mergeCell ref="E14:E18"/>
    <mergeCell ref="B31:D31"/>
    <mergeCell ref="A32:A35"/>
    <mergeCell ref="E32:E35"/>
    <mergeCell ref="E23:E27"/>
    <mergeCell ref="B4:D4"/>
    <mergeCell ref="A5:A9"/>
    <mergeCell ref="B13:D13"/>
    <mergeCell ref="A14:A18"/>
    <mergeCell ref="B22:D22"/>
    <mergeCell ref="A23:A2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18"/>
  <sheetViews>
    <sheetView workbookViewId="0">
      <selection activeCell="C30" sqref="C30"/>
    </sheetView>
  </sheetViews>
  <sheetFormatPr baseColWidth="10" defaultRowHeight="15" x14ac:dyDescent="0.25"/>
  <cols>
    <col min="2" max="2" width="39.28515625" bestFit="1" customWidth="1"/>
    <col min="3" max="3" width="18.85546875" bestFit="1" customWidth="1"/>
  </cols>
  <sheetData>
    <row r="6" spans="2:5" x14ac:dyDescent="0.25">
      <c r="B6" t="s">
        <v>20</v>
      </c>
      <c r="C6" t="s">
        <v>21</v>
      </c>
      <c r="D6" t="s">
        <v>22</v>
      </c>
    </row>
    <row r="7" spans="2:5" x14ac:dyDescent="0.25">
      <c r="B7" t="s">
        <v>23</v>
      </c>
      <c r="C7" s="7">
        <v>1200000</v>
      </c>
      <c r="D7">
        <v>1</v>
      </c>
      <c r="E7" s="7">
        <f>C7*D7</f>
        <v>1200000</v>
      </c>
    </row>
    <row r="8" spans="2:5" x14ac:dyDescent="0.25">
      <c r="B8" t="s">
        <v>24</v>
      </c>
      <c r="C8" s="7">
        <v>5100000</v>
      </c>
      <c r="D8">
        <v>1</v>
      </c>
      <c r="E8" s="7">
        <f>C8*D8</f>
        <v>5100000</v>
      </c>
    </row>
    <row r="9" spans="2:5" x14ac:dyDescent="0.25">
      <c r="C9" s="7"/>
      <c r="E9" s="7"/>
    </row>
    <row r="10" spans="2:5" x14ac:dyDescent="0.25">
      <c r="C10" s="7"/>
      <c r="E10" s="7"/>
    </row>
    <row r="11" spans="2:5" x14ac:dyDescent="0.25">
      <c r="B11" t="s">
        <v>25</v>
      </c>
      <c r="C11" s="7">
        <v>1980000</v>
      </c>
      <c r="D11">
        <v>1</v>
      </c>
      <c r="E11" s="7">
        <f>C11*D11</f>
        <v>1980000</v>
      </c>
    </row>
    <row r="12" spans="2:5" x14ac:dyDescent="0.25">
      <c r="B12" t="s">
        <v>26</v>
      </c>
      <c r="C12" s="7">
        <v>0</v>
      </c>
      <c r="D12">
        <v>160</v>
      </c>
      <c r="E12" s="7">
        <f>C12*D12</f>
        <v>0</v>
      </c>
    </row>
    <row r="13" spans="2:5" x14ac:dyDescent="0.25">
      <c r="B13" t="s">
        <v>27</v>
      </c>
      <c r="C13" s="7">
        <v>3000</v>
      </c>
      <c r="D13">
        <v>160</v>
      </c>
      <c r="E13" s="7">
        <f>C13*D13</f>
        <v>480000</v>
      </c>
    </row>
    <row r="14" spans="2:5" x14ac:dyDescent="0.25">
      <c r="B14" t="s">
        <v>28</v>
      </c>
      <c r="C14" s="7"/>
      <c r="E14" s="7"/>
    </row>
    <row r="15" spans="2:5" x14ac:dyDescent="0.25">
      <c r="C15" s="7"/>
      <c r="E15" s="7"/>
    </row>
    <row r="16" spans="2:5" x14ac:dyDescent="0.25">
      <c r="B16" t="s">
        <v>29</v>
      </c>
      <c r="C16" s="7"/>
      <c r="E16" s="7">
        <v>3800000</v>
      </c>
    </row>
    <row r="17" spans="2:5" x14ac:dyDescent="0.25">
      <c r="B17" t="s">
        <v>30</v>
      </c>
      <c r="E17" s="7">
        <v>2800000</v>
      </c>
    </row>
    <row r="18" spans="2:5" x14ac:dyDescent="0.25">
      <c r="E18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21"/>
  <sheetViews>
    <sheetView topLeftCell="A4" workbookViewId="0">
      <selection activeCell="E15" sqref="E15:E20"/>
    </sheetView>
  </sheetViews>
  <sheetFormatPr baseColWidth="10" defaultRowHeight="15" x14ac:dyDescent="0.25"/>
  <cols>
    <col min="2" max="2" width="11.7109375" customWidth="1"/>
    <col min="3" max="3" width="17.7109375" customWidth="1"/>
    <col min="4" max="4" width="15.7109375" customWidth="1"/>
    <col min="6" max="6" width="15.85546875" customWidth="1"/>
    <col min="7" max="7" width="18.140625" customWidth="1"/>
  </cols>
  <sheetData>
    <row r="5" spans="2:12" x14ac:dyDescent="0.25">
      <c r="F5" s="9" t="s">
        <v>37</v>
      </c>
      <c r="G5" s="9" t="s">
        <v>38</v>
      </c>
      <c r="H5" s="9" t="s">
        <v>39</v>
      </c>
    </row>
    <row r="6" spans="2:12" ht="45" x14ac:dyDescent="0.25">
      <c r="B6" t="s">
        <v>40</v>
      </c>
      <c r="C6" t="s">
        <v>41</v>
      </c>
      <c r="D6">
        <v>96</v>
      </c>
      <c r="F6" s="10"/>
      <c r="G6" s="10"/>
      <c r="H6" s="12" t="s">
        <v>53</v>
      </c>
    </row>
    <row r="7" spans="2:12" x14ac:dyDescent="0.25">
      <c r="C7" t="s">
        <v>42</v>
      </c>
      <c r="D7">
        <v>15</v>
      </c>
      <c r="F7" s="10"/>
      <c r="G7" s="10"/>
      <c r="H7" s="24" t="s">
        <v>49</v>
      </c>
      <c r="L7">
        <v>20</v>
      </c>
    </row>
    <row r="8" spans="2:12" ht="30" x14ac:dyDescent="0.25">
      <c r="C8" t="s">
        <v>43</v>
      </c>
      <c r="D8">
        <v>8</v>
      </c>
      <c r="F8" s="10"/>
      <c r="G8" s="11" t="s">
        <v>57</v>
      </c>
      <c r="H8" s="25"/>
    </row>
    <row r="9" spans="2:12" x14ac:dyDescent="0.25">
      <c r="C9" t="s">
        <v>44</v>
      </c>
      <c r="D9">
        <v>14</v>
      </c>
      <c r="F9" s="10"/>
      <c r="G9" s="11"/>
      <c r="H9" s="25"/>
    </row>
    <row r="10" spans="2:12" ht="30" customHeight="1" x14ac:dyDescent="0.25">
      <c r="F10" s="10"/>
      <c r="G10" s="11" t="s">
        <v>58</v>
      </c>
      <c r="H10" s="25"/>
    </row>
    <row r="11" spans="2:12" ht="48" customHeight="1" x14ac:dyDescent="0.25">
      <c r="F11" s="10"/>
      <c r="G11" s="11"/>
      <c r="H11" s="26"/>
    </row>
    <row r="12" spans="2:12" x14ac:dyDescent="0.25">
      <c r="F12" s="10"/>
      <c r="G12" s="13"/>
      <c r="H12" s="14"/>
    </row>
    <row r="13" spans="2:12" x14ac:dyDescent="0.25">
      <c r="B13" s="9" t="s">
        <v>45</v>
      </c>
      <c r="C13" s="9" t="s">
        <v>46</v>
      </c>
      <c r="D13" s="9" t="s">
        <v>47</v>
      </c>
      <c r="E13" s="9" t="s">
        <v>48</v>
      </c>
      <c r="F13" s="9" t="s">
        <v>37</v>
      </c>
      <c r="G13" s="9" t="s">
        <v>38</v>
      </c>
      <c r="H13" s="9" t="s">
        <v>39</v>
      </c>
    </row>
    <row r="14" spans="2:12" ht="60" x14ac:dyDescent="0.25">
      <c r="B14" s="12"/>
      <c r="C14" s="12"/>
      <c r="D14" s="11"/>
      <c r="E14" s="15" t="s">
        <v>50</v>
      </c>
      <c r="F14" s="15" t="s">
        <v>59</v>
      </c>
      <c r="G14" s="11"/>
      <c r="H14" s="16"/>
    </row>
    <row r="15" spans="2:12" x14ac:dyDescent="0.25">
      <c r="B15" s="24"/>
      <c r="C15" s="12"/>
      <c r="D15" s="11"/>
      <c r="E15" s="27" t="s">
        <v>54</v>
      </c>
      <c r="F15" s="11"/>
      <c r="G15" s="11"/>
      <c r="H15" s="16"/>
    </row>
    <row r="16" spans="2:12" ht="30" x14ac:dyDescent="0.25">
      <c r="B16" s="25"/>
      <c r="C16" s="11" t="s">
        <v>61</v>
      </c>
      <c r="D16" s="11"/>
      <c r="E16" s="28"/>
      <c r="F16" s="11"/>
      <c r="G16" s="11" t="s">
        <v>60</v>
      </c>
      <c r="H16" s="16"/>
    </row>
    <row r="17" spans="2:8" x14ac:dyDescent="0.25">
      <c r="B17" s="25"/>
      <c r="C17" s="11"/>
      <c r="D17" s="11"/>
      <c r="E17" s="28"/>
      <c r="F17" s="11"/>
      <c r="G17" s="16"/>
      <c r="H17" s="16"/>
    </row>
    <row r="18" spans="2:8" x14ac:dyDescent="0.25">
      <c r="B18" s="25"/>
      <c r="C18" s="11"/>
      <c r="D18" s="11"/>
      <c r="E18" s="28"/>
      <c r="F18" s="11"/>
      <c r="G18" s="16"/>
      <c r="H18" s="16"/>
    </row>
    <row r="19" spans="2:8" x14ac:dyDescent="0.25">
      <c r="B19" s="26"/>
      <c r="C19" s="11"/>
      <c r="D19" s="11"/>
      <c r="E19" s="28"/>
      <c r="F19" s="11"/>
      <c r="G19" s="16"/>
      <c r="H19" s="16"/>
    </row>
    <row r="20" spans="2:8" ht="30" x14ac:dyDescent="0.25">
      <c r="B20" s="12"/>
      <c r="C20" s="11" t="s">
        <v>55</v>
      </c>
      <c r="D20" s="11" t="s">
        <v>51</v>
      </c>
      <c r="E20" s="29"/>
      <c r="F20" s="11" t="s">
        <v>52</v>
      </c>
      <c r="G20" s="16"/>
      <c r="H20" s="16"/>
    </row>
    <row r="21" spans="2:8" ht="45" x14ac:dyDescent="0.25">
      <c r="B21" s="12" t="s">
        <v>56</v>
      </c>
      <c r="C21" s="11"/>
      <c r="D21" s="11"/>
      <c r="E21" s="15"/>
      <c r="F21" s="11"/>
      <c r="G21" s="16"/>
      <c r="H21" s="16"/>
    </row>
  </sheetData>
  <mergeCells count="3">
    <mergeCell ref="B15:B19"/>
    <mergeCell ref="H7:H11"/>
    <mergeCell ref="E15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16484724-1</dc:creator>
  <cp:lastModifiedBy>16484724-1</cp:lastModifiedBy>
  <cp:lastPrinted>2025-05-08T00:55:08Z</cp:lastPrinted>
  <dcterms:created xsi:type="dcterms:W3CDTF">2025-05-08T00:21:07Z</dcterms:created>
  <dcterms:modified xsi:type="dcterms:W3CDTF">2025-06-10T15:44:29Z</dcterms:modified>
</cp:coreProperties>
</file>