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<sst xmlns="http://schemas.openxmlformats.org/spreadsheetml/2006/main" count="129" uniqueCount="86">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</sst>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70" formatCode="&quot;$&quot;\ #,##0"/>
    <numFmt numFmtId="171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5" borderId="5" xfId="0" applyFill="1" applyBorder="1" applyAlignment="1">
      <alignment vertical="center"/>
    </xf>
    <xf numFmtId="9" fontId="0" fillId="0" borderId="0" xfId="0" applyNumberFormat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2" fontId="0" fillId="0" borderId="8" xfId="0" applyNumberFormat="1" applyBorder="1" applyAlignment="1">
      <alignment vertical="center"/>
    </xf>
    <xf numFmtId="170" fontId="0" fillId="0" borderId="0" xfId="0" applyNumberFormat="1" applyAlignment="1">
      <alignment vertical="center"/>
    </xf>
    <xf numFmtId="0" fontId="0" fillId="0" borderId="2" xfId="0" applyBorder="1"/>
    <xf numFmtId="9" fontId="0" fillId="0" borderId="2" xfId="0" applyNumberFormat="1" applyBorder="1" applyAlignment="1">
      <alignment horizontal="center"/>
    </xf>
    <xf numFmtId="171" fontId="0" fillId="0" borderId="2" xfId="0" applyNumberFormat="1" applyBorder="1" applyAlignment="1">
      <alignment horizontal="right"/>
    </xf>
    <xf numFmtId="171" fontId="0" fillId="0" borderId="2" xfId="0" applyNumberFormat="1" applyBorder="1"/>
    <xf numFmtId="2" fontId="0" fillId="0" borderId="2" xfId="0" applyNumberFormat="1" applyBorder="1" applyAlignment="1">
      <alignment horizontal="right"/>
    </xf>
    <xf numFmtId="0" fontId="5" fillId="5" borderId="2" xfId="0" applyFont="1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8" tint="-0.24994659260841701"/>
        </patternFill>
      </fill>
    </dxf>
    <dxf>
      <fill>
        <patternFill>
          <bgColor rgb="FF002060"/>
        </patternFill>
      </fill>
    </dxf>
    <dxf>
      <font>
        <color rgb="FFFF0000"/>
      </font>
    </dxf>
    <dxf>
      <fill>
        <patternFill>
          <bgColor rgb="FF00206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H27" sqref="H27:H2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A25" s="7"/>
      <c r="B25" s="7"/>
      <c r="C25" s="7"/>
      <c r="D25" s="18">
        <v>0.35</v>
      </c>
      <c r="E25" s="18">
        <v>0.25</v>
      </c>
      <c r="F25" s="18">
        <v>0.1</v>
      </c>
      <c r="G25" s="18">
        <v>0.3</v>
      </c>
      <c r="H25" s="7"/>
    </row>
    <row r="26" spans="1:11" ht="24.95" customHeight="1" thickTop="1" thickBot="1">
      <c r="A26" s="17"/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Top="1" thickBot="1">
      <c r="A27" s="7"/>
      <c r="B27" s="19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3">
        <f>D27*$D$25+E27*$E$25+F27*$F$25+G27*$G$25</f>
        <v>8.3550000000000004</v>
      </c>
    </row>
    <row r="28" spans="1:11" ht="24.95" customHeight="1" thickBot="1">
      <c r="A28" s="7"/>
      <c r="B28" s="21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1" ht="24.95" customHeight="1" thickBot="1">
      <c r="A29" s="7"/>
      <c r="B29" s="21" t="s">
        <v>14</v>
      </c>
      <c r="C29" s="22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1" ht="24.95" customHeight="1" thickBot="1">
      <c r="A30" s="7"/>
      <c r="B30" s="21" t="s">
        <v>16</v>
      </c>
      <c r="C30" s="22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24.95" customHeight="1" thickBot="1">
      <c r="A31" s="7"/>
      <c r="B31" s="21" t="s">
        <v>22</v>
      </c>
      <c r="C31" s="22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24.95" customHeight="1" thickBot="1">
      <c r="A32" s="7"/>
      <c r="B32" s="21" t="s">
        <v>24</v>
      </c>
      <c r="C32" s="22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1:8" ht="24.95" customHeight="1" thickBot="1">
      <c r="A33" s="7"/>
      <c r="B33" s="21" t="s">
        <v>26</v>
      </c>
      <c r="C33" s="22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1:8" ht="24.95" customHeight="1" thickBot="1">
      <c r="A34" s="7"/>
      <c r="B34" s="21" t="s">
        <v>18</v>
      </c>
      <c r="C34" s="22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F10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85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4">
        <v>680000</v>
      </c>
      <c r="H29" s="24">
        <f>G29+G29*10%*F29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H29-I29-$G$26</f>
        <v>758879.88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4">
        <v>780000</v>
      </c>
      <c r="H30" s="24">
        <f t="shared" ref="H30:H36" si="0">G30+G30*10%*F30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H30-I30-$G$26</f>
        <v>932879.88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1214399.8799999999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1076009.8799999999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758879.88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747039.88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932879.88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1228199.8799999999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N33"/>
  <sheetViews>
    <sheetView tabSelected="1" workbookViewId="0">
      <selection activeCell="B6" sqref="B6:M6"/>
    </sheetView>
  </sheetViews>
  <sheetFormatPr baseColWidth="10" defaultRowHeight="15.75"/>
  <sheetData>
    <row r="3" spans="2:14" ht="16.5" thickBot="1"/>
    <row r="4" spans="2:14" ht="16.5" thickBot="1">
      <c r="B4" s="25"/>
      <c r="C4" s="25"/>
      <c r="D4" s="25"/>
      <c r="E4" s="25"/>
      <c r="F4" s="25" t="s">
        <v>45</v>
      </c>
      <c r="G4" s="25"/>
      <c r="H4" s="25"/>
      <c r="I4" s="25"/>
      <c r="J4" s="25"/>
      <c r="K4" s="26">
        <v>0.4</v>
      </c>
      <c r="L4" s="25"/>
      <c r="M4" s="25"/>
      <c r="N4" s="25"/>
    </row>
    <row r="5" spans="2:14" ht="16.5" thickBot="1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2:14" ht="16.5" thickBot="1">
      <c r="B6" s="30" t="s">
        <v>46</v>
      </c>
      <c r="C6" s="30"/>
      <c r="D6" s="30" t="s">
        <v>47</v>
      </c>
      <c r="E6" s="30" t="s">
        <v>48</v>
      </c>
      <c r="F6" s="30" t="s">
        <v>49</v>
      </c>
      <c r="G6" s="30" t="s">
        <v>50</v>
      </c>
      <c r="H6" s="30" t="s">
        <v>51</v>
      </c>
      <c r="I6" s="30" t="s">
        <v>52</v>
      </c>
      <c r="J6" s="30" t="s">
        <v>53</v>
      </c>
      <c r="K6" s="30" t="s">
        <v>54</v>
      </c>
      <c r="L6" s="30" t="s">
        <v>55</v>
      </c>
      <c r="M6" s="30" t="s">
        <v>56</v>
      </c>
      <c r="N6" s="25"/>
    </row>
    <row r="7" spans="2:14" ht="16.5" thickBot="1">
      <c r="B7" s="25" t="s">
        <v>14</v>
      </c>
      <c r="C7" s="25" t="s">
        <v>15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7">
        <f>AVERAGE(D7:H7)</f>
        <v>8.08</v>
      </c>
      <c r="J7" s="27" t="str">
        <f>IF(I7&gt;=8,"eximido","no eximido")</f>
        <v>eximido</v>
      </c>
      <c r="K7" s="27"/>
      <c r="L7" s="25">
        <f>IF(I7&gt;=8,I7,I7*60%+K7*$K$4)</f>
        <v>8.08</v>
      </c>
      <c r="M7" s="25" t="str">
        <f>IF(L7&gt;=6,"aprobado","reprobado")</f>
        <v>aprobado</v>
      </c>
      <c r="N7" s="25"/>
    </row>
    <row r="8" spans="2:14" ht="16.5" thickBot="1">
      <c r="B8" s="25" t="s">
        <v>16</v>
      </c>
      <c r="C8" s="25" t="s">
        <v>17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7">
        <f t="shared" ref="I8:I25" si="0">AVERAGE(D8:H8)</f>
        <v>5.4799999999999995</v>
      </c>
      <c r="J8" s="27" t="str">
        <f t="shared" ref="J8:J25" si="1">IF(I8&gt;=8,"eximido","no eximido")</f>
        <v>no eximido</v>
      </c>
      <c r="K8" s="27">
        <v>8.4</v>
      </c>
      <c r="L8" s="25">
        <f t="shared" ref="L8:L25" si="2">IF(I8&gt;=8,I8,I8*60%+K8*$K$4)</f>
        <v>6.6479999999999997</v>
      </c>
      <c r="M8" s="25" t="str">
        <f t="shared" ref="M8:M25" si="3">IF(L8&gt;=6,"aprobado","reprobado")</f>
        <v>aprobado</v>
      </c>
      <c r="N8" s="25"/>
    </row>
    <row r="9" spans="2:14" ht="16.5" thickBot="1">
      <c r="B9" s="25" t="s">
        <v>18</v>
      </c>
      <c r="C9" s="25" t="s">
        <v>19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7">
        <f t="shared" si="0"/>
        <v>6.9799999999999995</v>
      </c>
      <c r="J9" s="27" t="str">
        <f t="shared" si="1"/>
        <v>no eximido</v>
      </c>
      <c r="K9" s="27">
        <v>9</v>
      </c>
      <c r="L9" s="25">
        <f t="shared" si="2"/>
        <v>7.7880000000000003</v>
      </c>
      <c r="M9" s="25" t="str">
        <f t="shared" si="3"/>
        <v>aprobado</v>
      </c>
      <c r="N9" s="25"/>
    </row>
    <row r="10" spans="2:14" ht="16.5" thickBot="1">
      <c r="B10" s="25" t="s">
        <v>20</v>
      </c>
      <c r="C10" s="25" t="s">
        <v>21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7">
        <f t="shared" si="0"/>
        <v>6.9</v>
      </c>
      <c r="J10" s="27" t="str">
        <f t="shared" si="1"/>
        <v>no eximido</v>
      </c>
      <c r="K10" s="27">
        <v>7.5</v>
      </c>
      <c r="L10" s="25">
        <f t="shared" si="2"/>
        <v>7.14</v>
      </c>
      <c r="M10" s="25" t="str">
        <f t="shared" si="3"/>
        <v>aprobado</v>
      </c>
      <c r="N10" s="25"/>
    </row>
    <row r="11" spans="2:14" ht="16.5" thickBot="1">
      <c r="B11" s="25" t="s">
        <v>22</v>
      </c>
      <c r="C11" s="25" t="s">
        <v>23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7">
        <f t="shared" si="0"/>
        <v>7.0400000000000009</v>
      </c>
      <c r="J11" s="27" t="str">
        <f t="shared" si="1"/>
        <v>no eximido</v>
      </c>
      <c r="K11" s="27">
        <v>8.1999999999999993</v>
      </c>
      <c r="L11" s="25">
        <f t="shared" si="2"/>
        <v>7.5039999999999996</v>
      </c>
      <c r="M11" s="25" t="str">
        <f t="shared" si="3"/>
        <v>aprobado</v>
      </c>
      <c r="N11" s="25"/>
    </row>
    <row r="12" spans="2:14" ht="16.5" thickBot="1">
      <c r="B12" s="25" t="s">
        <v>24</v>
      </c>
      <c r="C12" s="25" t="s">
        <v>25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7">
        <f t="shared" si="0"/>
        <v>7.62</v>
      </c>
      <c r="J12" s="27" t="str">
        <f t="shared" si="1"/>
        <v>no eximido</v>
      </c>
      <c r="K12" s="27">
        <v>9.5</v>
      </c>
      <c r="L12" s="25">
        <f t="shared" si="2"/>
        <v>8.3719999999999999</v>
      </c>
      <c r="M12" s="25" t="str">
        <f t="shared" si="3"/>
        <v>aprobado</v>
      </c>
      <c r="N12" s="25"/>
    </row>
    <row r="13" spans="2:14" ht="16.5" thickBot="1">
      <c r="B13" s="25" t="s">
        <v>26</v>
      </c>
      <c r="C13" s="25" t="s">
        <v>27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7">
        <f t="shared" si="0"/>
        <v>6.7200000000000006</v>
      </c>
      <c r="J13" s="27" t="str">
        <f t="shared" si="1"/>
        <v>no eximido</v>
      </c>
      <c r="K13" s="27">
        <v>8.5</v>
      </c>
      <c r="L13" s="25">
        <f t="shared" si="2"/>
        <v>7.4320000000000004</v>
      </c>
      <c r="M13" s="25" t="str">
        <f t="shared" si="3"/>
        <v>aprobado</v>
      </c>
      <c r="N13" s="25"/>
    </row>
    <row r="14" spans="2:14" ht="16.5" thickBot="1">
      <c r="B14" s="25" t="s">
        <v>28</v>
      </c>
      <c r="C14" s="25" t="s">
        <v>29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7">
        <f t="shared" si="0"/>
        <v>6.7</v>
      </c>
      <c r="J14" s="27" t="str">
        <f t="shared" si="1"/>
        <v>no eximido</v>
      </c>
      <c r="K14" s="27">
        <v>8.4</v>
      </c>
      <c r="L14" s="25">
        <f t="shared" si="2"/>
        <v>7.38</v>
      </c>
      <c r="M14" s="25" t="str">
        <f t="shared" si="3"/>
        <v>aprobado</v>
      </c>
      <c r="N14" s="25"/>
    </row>
    <row r="15" spans="2:14" ht="16.5" thickBot="1">
      <c r="B15" s="25" t="s">
        <v>74</v>
      </c>
      <c r="C15" s="25" t="s">
        <v>57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7">
        <f t="shared" si="0"/>
        <v>8.3800000000000008</v>
      </c>
      <c r="J15" s="27" t="str">
        <f t="shared" si="1"/>
        <v>eximido</v>
      </c>
      <c r="K15" s="27"/>
      <c r="L15" s="25">
        <f t="shared" si="2"/>
        <v>8.3800000000000008</v>
      </c>
      <c r="M15" s="25" t="str">
        <f t="shared" si="3"/>
        <v>aprobado</v>
      </c>
      <c r="N15" s="25"/>
    </row>
    <row r="16" spans="2:14" ht="16.5" thickBot="1">
      <c r="B16" s="25" t="s">
        <v>75</v>
      </c>
      <c r="C16" s="25" t="s">
        <v>58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9">
        <f t="shared" si="0"/>
        <v>7.9599999999999991</v>
      </c>
      <c r="J16" s="27" t="str">
        <f t="shared" si="1"/>
        <v>no eximido</v>
      </c>
      <c r="K16" s="27">
        <v>7.9</v>
      </c>
      <c r="L16" s="25">
        <f t="shared" si="2"/>
        <v>7.9359999999999991</v>
      </c>
      <c r="M16" s="25" t="str">
        <f t="shared" si="3"/>
        <v>aprobado</v>
      </c>
      <c r="N16" s="25"/>
    </row>
    <row r="17" spans="2:14" ht="16.5" thickBot="1">
      <c r="B17" s="25" t="s">
        <v>76</v>
      </c>
      <c r="C17" s="25" t="s">
        <v>59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7">
        <f t="shared" si="0"/>
        <v>6.1</v>
      </c>
      <c r="J17" s="27" t="str">
        <f t="shared" si="1"/>
        <v>no eximido</v>
      </c>
      <c r="K17" s="27">
        <v>8.9</v>
      </c>
      <c r="L17" s="25">
        <f t="shared" si="2"/>
        <v>7.2200000000000006</v>
      </c>
      <c r="M17" s="25" t="str">
        <f t="shared" si="3"/>
        <v>aprobado</v>
      </c>
      <c r="N17" s="25"/>
    </row>
    <row r="18" spans="2:14" ht="16.5" thickBot="1">
      <c r="B18" s="25" t="s">
        <v>77</v>
      </c>
      <c r="C18" s="25" t="s">
        <v>60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7">
        <f t="shared" si="0"/>
        <v>4.6599999999999993</v>
      </c>
      <c r="J18" s="27" t="str">
        <f t="shared" si="1"/>
        <v>no eximido</v>
      </c>
      <c r="K18" s="27">
        <v>4.5</v>
      </c>
      <c r="L18" s="25">
        <f t="shared" si="2"/>
        <v>4.5959999999999992</v>
      </c>
      <c r="M18" s="25" t="str">
        <f t="shared" si="3"/>
        <v>reprobado</v>
      </c>
      <c r="N18" s="25"/>
    </row>
    <row r="19" spans="2:14" ht="16.5" thickBot="1">
      <c r="B19" s="25" t="s">
        <v>78</v>
      </c>
      <c r="C19" s="25" t="s">
        <v>21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7">
        <f t="shared" si="0"/>
        <v>8.0400000000000009</v>
      </c>
      <c r="J19" s="27" t="str">
        <f t="shared" si="1"/>
        <v>eximido</v>
      </c>
      <c r="K19" s="27"/>
      <c r="L19" s="25">
        <f t="shared" si="2"/>
        <v>8.0400000000000009</v>
      </c>
      <c r="M19" s="25" t="str">
        <f t="shared" si="3"/>
        <v>aprobado</v>
      </c>
      <c r="N19" s="25"/>
    </row>
    <row r="20" spans="2:14" ht="16.5" thickBot="1">
      <c r="B20" s="25" t="s">
        <v>79</v>
      </c>
      <c r="C20" s="25" t="s">
        <v>61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7">
        <f t="shared" si="0"/>
        <v>4.4800000000000004</v>
      </c>
      <c r="J20" s="27" t="str">
        <f t="shared" si="1"/>
        <v>no eximido</v>
      </c>
      <c r="K20" s="27">
        <v>4.8</v>
      </c>
      <c r="L20" s="25">
        <f t="shared" si="2"/>
        <v>4.6080000000000005</v>
      </c>
      <c r="M20" s="25" t="str">
        <f t="shared" si="3"/>
        <v>reprobado</v>
      </c>
      <c r="N20" s="25"/>
    </row>
    <row r="21" spans="2:14" ht="16.5" thickBot="1">
      <c r="B21" s="25" t="s">
        <v>80</v>
      </c>
      <c r="C21" s="25" t="s">
        <v>62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7">
        <f t="shared" si="0"/>
        <v>4.16</v>
      </c>
      <c r="J21" s="27" t="str">
        <f t="shared" si="1"/>
        <v>no eximido</v>
      </c>
      <c r="K21" s="27">
        <v>5.5</v>
      </c>
      <c r="L21" s="25">
        <f t="shared" si="2"/>
        <v>4.6959999999999997</v>
      </c>
      <c r="M21" s="25" t="str">
        <f t="shared" si="3"/>
        <v>reprobado</v>
      </c>
      <c r="N21" s="25"/>
    </row>
    <row r="22" spans="2:14" ht="16.5" thickBot="1">
      <c r="B22" s="25" t="s">
        <v>81</v>
      </c>
      <c r="C22" s="25" t="s">
        <v>63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7">
        <f t="shared" si="0"/>
        <v>6.7799999999999994</v>
      </c>
      <c r="J22" s="27" t="str">
        <f t="shared" si="1"/>
        <v>no eximido</v>
      </c>
      <c r="K22" s="27">
        <v>9.4</v>
      </c>
      <c r="L22" s="25">
        <f t="shared" si="2"/>
        <v>7.8279999999999994</v>
      </c>
      <c r="M22" s="25" t="str">
        <f t="shared" si="3"/>
        <v>aprobado</v>
      </c>
      <c r="N22" s="25"/>
    </row>
    <row r="23" spans="2:14" ht="16.5" thickBot="1">
      <c r="B23" s="25" t="s">
        <v>82</v>
      </c>
      <c r="C23" s="25" t="s">
        <v>64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7">
        <f t="shared" si="0"/>
        <v>8.58</v>
      </c>
      <c r="J23" s="27" t="str">
        <f t="shared" si="1"/>
        <v>eximido</v>
      </c>
      <c r="K23" s="27"/>
      <c r="L23" s="25">
        <f t="shared" si="2"/>
        <v>8.58</v>
      </c>
      <c r="M23" s="25" t="str">
        <f t="shared" si="3"/>
        <v>aprobado</v>
      </c>
      <c r="N23" s="25"/>
    </row>
    <row r="24" spans="2:14" ht="16.5" thickBot="1">
      <c r="B24" s="25" t="s">
        <v>83</v>
      </c>
      <c r="C24" s="25" t="s">
        <v>65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7">
        <f t="shared" si="0"/>
        <v>2.4799999999999995</v>
      </c>
      <c r="J24" s="27" t="str">
        <f t="shared" si="1"/>
        <v>no eximido</v>
      </c>
      <c r="K24" s="27">
        <v>4.3</v>
      </c>
      <c r="L24" s="25">
        <f t="shared" si="2"/>
        <v>3.2079999999999997</v>
      </c>
      <c r="M24" s="25" t="str">
        <f t="shared" si="3"/>
        <v>reprobado</v>
      </c>
      <c r="N24" s="25"/>
    </row>
    <row r="25" spans="2:14" ht="16.5" thickBot="1">
      <c r="B25" s="25" t="s">
        <v>84</v>
      </c>
      <c r="C25" s="25" t="s">
        <v>66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7">
        <f t="shared" si="0"/>
        <v>8.379999999999999</v>
      </c>
      <c r="J25" s="27" t="str">
        <f t="shared" si="1"/>
        <v>eximido</v>
      </c>
      <c r="K25" s="27"/>
      <c r="L25" s="25">
        <f t="shared" si="2"/>
        <v>8.379999999999999</v>
      </c>
      <c r="M25" s="25" t="str">
        <f t="shared" si="3"/>
        <v>aprobado</v>
      </c>
      <c r="N25" s="25"/>
    </row>
    <row r="26" spans="2:14" ht="16.5" thickBot="1">
      <c r="B26" s="25"/>
      <c r="C26" s="25"/>
      <c r="D26" s="28"/>
      <c r="E26" s="28"/>
      <c r="F26" s="28"/>
      <c r="G26" s="28"/>
      <c r="H26" s="28"/>
      <c r="I26" s="28"/>
      <c r="J26" s="28"/>
      <c r="K26" s="28"/>
      <c r="L26" s="25"/>
      <c r="M26" s="25"/>
      <c r="N26" s="25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2024-04-11T14:12:51Z</dcterms:modified>
</cp:coreProperties>
</file>