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/>
  </bookViews>
  <sheets>
    <sheet name="ACTIVIDAD 1" sheetId="1" r:id="rId1"/>
    <sheet name="ACTIVIDAD 2" sheetId="2" r:id="rId2"/>
  </sheets>
  <definedNames>
    <definedName name="tabl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1" i="2"/>
  <c r="G12"/>
  <c r="G9"/>
  <c r="G10"/>
  <c r="G11"/>
  <c r="G8"/>
  <c r="G7"/>
  <c r="T14" i="1"/>
  <c r="S14"/>
  <c r="R14"/>
  <c r="L20"/>
  <c r="M20" s="1"/>
  <c r="L15"/>
  <c r="M15" s="1"/>
  <c r="M16"/>
  <c r="M17"/>
  <c r="M18"/>
  <c r="M19"/>
  <c r="D8" i="2"/>
  <c r="D9" s="1"/>
  <c r="D10" s="1"/>
  <c r="D11" s="1"/>
  <c r="D7"/>
  <c r="C12"/>
  <c r="E9" l="1"/>
  <c r="E10"/>
  <c r="E11"/>
  <c r="E7"/>
  <c r="F7" s="1"/>
  <c r="F8" s="1"/>
  <c r="F9" s="1"/>
  <c r="F10" s="1"/>
  <c r="F11" s="1"/>
  <c r="E8"/>
  <c r="N15" i="1"/>
  <c r="N16" s="1"/>
  <c r="N17" s="1"/>
  <c r="N18" s="1"/>
  <c r="N19" s="1"/>
  <c r="N20" s="1"/>
  <c r="O15" s="1"/>
  <c r="M21"/>
  <c r="T15" s="1"/>
  <c r="O20" l="1"/>
  <c r="O18"/>
  <c r="O19"/>
  <c r="O17"/>
  <c r="O16"/>
  <c r="P15"/>
  <c r="P16" l="1"/>
  <c r="P17" s="1"/>
  <c r="P18" s="1"/>
  <c r="P19" s="1"/>
  <c r="P20" s="1"/>
</calcChain>
</file>

<file path=xl/sharedStrings.xml><?xml version="1.0" encoding="utf-8"?>
<sst xmlns="http://schemas.openxmlformats.org/spreadsheetml/2006/main" count="56" uniqueCount="54">
  <si>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</si>
  <si>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</si>
  <si>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</si>
  <si>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</si>
  <si>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</si>
  <si>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</si>
  <si>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</si>
  <si>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</si>
  <si>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</si>
  <si>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</si>
  <si>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</si>
  <si>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</si>
  <si>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</si>
  <si>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</si>
  <si>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</si>
  <si>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</si>
  <si>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</si>
  <si>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</si>
  <si>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</si>
  <si>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</si>
  <si>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</si>
  <si>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</si>
  <si>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</si>
  <si>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</si>
  <si>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</si>
  <si>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</si>
  <si>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</si>
  <si>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</si>
  <si>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</si>
  <si>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</si>
  <si>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absoluta</t>
  </si>
  <si>
    <t>Frecuencia Absoluta Acumulada</t>
  </si>
  <si>
    <t>Frecuencia Relativa</t>
  </si>
  <si>
    <t>Frecuencia Relativa Acumulada</t>
  </si>
  <si>
    <t>Hay 6 trabajadores que arman 5 piezas en 12 horas</t>
  </si>
  <si>
    <t>Un 12,5% de trabajadores arman 5 piezas en 12 horas</t>
  </si>
  <si>
    <t>El 58,3% arma entre 4 y 6 piezas en 12 horas</t>
  </si>
  <si>
    <t>Check</t>
  </si>
  <si>
    <t>Mediana</t>
  </si>
  <si>
    <t>Moda</t>
  </si>
  <si>
    <t>Media</t>
  </si>
  <si>
    <t>Hay 28 trabajadores en total que arman entre 4 y 6 piezas en 12 horas</t>
  </si>
  <si>
    <t>n =</t>
  </si>
  <si>
    <t>Hay 5 familias que tienen 3 hijos</t>
  </si>
  <si>
    <t>Hay 42 familias que tienen entre 0 y 2 hijos</t>
  </si>
  <si>
    <t>Hay un 28% de familias que tiene sólo 1 hijo</t>
  </si>
  <si>
    <t>Un 84% de familias que tienen entre 0 y 2 hijos</t>
  </si>
  <si>
    <t>En promedio se fabrican 6 piezas en 12 horas</t>
  </si>
  <si>
    <t>El 50% de los trabajadores fabrica a lo menos 6 piezas</t>
  </si>
  <si>
    <t>La mayoría de los trabajadores fabrica 4 piezas</t>
  </si>
  <si>
    <t>La mayoría de las familias tiene 2 hijos</t>
  </si>
  <si>
    <t>El 50% tiene a lo más 1 hijo</t>
  </si>
  <si>
    <t>En promedio las familias tienen 2 hijos</t>
  </si>
  <si>
    <t>xi*fi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</si>
</sst>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%"/>
  </numFmts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8" fillId="2" borderId="2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3" xfId="0" applyBorder="1"/>
    <xf numFmtId="0" fontId="15" fillId="4" borderId="2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15" fillId="4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 readingOrder="1"/>
    </xf>
    <xf numFmtId="0" fontId="8" fillId="2" borderId="8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0" fontId="3" fillId="3" borderId="10" xfId="0" applyFont="1" applyFill="1" applyBorder="1" applyAlignment="1">
      <alignment horizontal="center" vertical="center" wrapText="1" readingOrder="1"/>
    </xf>
    <xf numFmtId="0" fontId="3" fillId="3" borderId="11" xfId="0" applyFont="1" applyFill="1" applyBorder="1" applyAlignment="1">
      <alignment horizontal="center" vertical="center" wrapText="1" readingOrder="1"/>
    </xf>
    <xf numFmtId="0" fontId="3" fillId="3" borderId="13" xfId="0" applyFont="1" applyFill="1" applyBorder="1" applyAlignment="1">
      <alignment horizontal="center" vertical="center" wrapText="1" readingOrder="1"/>
    </xf>
    <xf numFmtId="0" fontId="3" fillId="3" borderId="15" xfId="0" applyFont="1" applyFill="1" applyBorder="1" applyAlignment="1">
      <alignment horizontal="center" vertical="center" wrapText="1" readingOrder="1"/>
    </xf>
    <xf numFmtId="0" fontId="3" fillId="3" borderId="16" xfId="0" applyFont="1" applyFill="1" applyBorder="1" applyAlignment="1">
      <alignment horizontal="center" vertical="center" wrapText="1" readingOrder="1"/>
    </xf>
    <xf numFmtId="9" fontId="3" fillId="3" borderId="11" xfId="1" applyFont="1" applyFill="1" applyBorder="1" applyAlignment="1">
      <alignment horizontal="center" vertical="center" wrapText="1" readingOrder="1"/>
    </xf>
    <xf numFmtId="9" fontId="3" fillId="3" borderId="1" xfId="1" applyFont="1" applyFill="1" applyBorder="1" applyAlignment="1">
      <alignment horizontal="center" vertical="center" wrapText="1" readingOrder="1"/>
    </xf>
    <xf numFmtId="9" fontId="3" fillId="3" borderId="16" xfId="1" applyFont="1" applyFill="1" applyBorder="1" applyAlignment="1">
      <alignment horizontal="center" vertical="center" wrapText="1" readingOrder="1"/>
    </xf>
    <xf numFmtId="0" fontId="0" fillId="0" borderId="18" xfId="0" applyBorder="1"/>
    <xf numFmtId="0" fontId="0" fillId="0" borderId="19" xfId="0" applyBorder="1"/>
    <xf numFmtId="0" fontId="0" fillId="4" borderId="7" xfId="0" applyFill="1" applyBorder="1" applyAlignment="1">
      <alignment horizontal="right"/>
    </xf>
    <xf numFmtId="0" fontId="0" fillId="4" borderId="6" xfId="0" applyFill="1" applyBorder="1"/>
    <xf numFmtId="0" fontId="5" fillId="6" borderId="0" xfId="0" applyFont="1" applyFill="1"/>
    <xf numFmtId="0" fontId="6" fillId="6" borderId="0" xfId="0" applyFont="1" applyFill="1"/>
    <xf numFmtId="0" fontId="0" fillId="6" borderId="0" xfId="0" applyFill="1"/>
    <xf numFmtId="165" fontId="0" fillId="0" borderId="3" xfId="1" applyNumberFormat="1" applyFont="1" applyBorder="1"/>
    <xf numFmtId="165" fontId="0" fillId="0" borderId="1" xfId="1" applyNumberFormat="1" applyFont="1" applyBorder="1"/>
    <xf numFmtId="164" fontId="0" fillId="0" borderId="0" xfId="0" applyNumberFormat="1"/>
    <xf numFmtId="0" fontId="3" fillId="3" borderId="12" xfId="1" applyNumberFormat="1" applyFont="1" applyFill="1" applyBorder="1" applyAlignment="1">
      <alignment horizontal="center" vertical="center" wrapText="1" readingOrder="1"/>
    </xf>
    <xf numFmtId="0" fontId="3" fillId="3" borderId="14" xfId="1" applyNumberFormat="1" applyFont="1" applyFill="1" applyBorder="1" applyAlignment="1">
      <alignment horizontal="center" vertical="center" wrapText="1" readingOrder="1"/>
    </xf>
    <xf numFmtId="0" fontId="3" fillId="3" borderId="17" xfId="1" applyNumberFormat="1" applyFont="1" applyFill="1" applyBorder="1" applyAlignment="1">
      <alignment horizontal="center" vertical="center" wrapText="1" readingOrder="1"/>
    </xf>
    <xf numFmtId="0" fontId="3" fillId="3" borderId="2" xfId="1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3"/>
  <sheetViews>
    <sheetView tabSelected="1" topLeftCell="E4" zoomScale="90" zoomScaleNormal="90" workbookViewId="0">
      <selection activeCell="P20" sqref="P20"/>
    </sheetView>
  </sheetViews>
  <sheetFormatPr baseColWidth="10" defaultRowHeight="15.75"/>
  <sheetData>
    <row r="6" spans="2:20" ht="18">
      <c r="C6" s="16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2" spans="2:20" ht="16.5" thickBot="1"/>
    <row r="13" spans="2:20" ht="48" thickBot="1">
      <c r="L13" s="19" t="s">
        <v>29</v>
      </c>
      <c r="M13" s="19" t="s">
        <v>30</v>
      </c>
      <c r="N13" s="19" t="s">
        <v>31</v>
      </c>
      <c r="O13" s="19" t="s">
        <v>32</v>
      </c>
      <c r="P13" s="19" t="s">
        <v>33</v>
      </c>
      <c r="R13" s="23" t="s">
        <v>38</v>
      </c>
      <c r="S13" s="23" t="s">
        <v>39</v>
      </c>
      <c r="T13" s="19" t="s">
        <v>40</v>
      </c>
    </row>
    <row r="14" spans="2:20" ht="18.75" thickBot="1">
      <c r="C14" s="3" t="s">
        <v>1</v>
      </c>
      <c r="L14" s="20" t="s">
        <v>24</v>
      </c>
      <c r="M14" s="21" t="s">
        <v>25</v>
      </c>
      <c r="N14" s="21" t="s">
        <v>26</v>
      </c>
      <c r="O14" s="21" t="s">
        <v>27</v>
      </c>
      <c r="P14" s="22" t="s">
        <v>28</v>
      </c>
      <c r="R14">
        <f>MEDIAN(tabla)</f>
        <v>6</v>
      </c>
      <c r="S14">
        <f>MODE(tabla)</f>
        <v>4</v>
      </c>
      <c r="T14" s="46">
        <f>AVERAGE(tabla)</f>
        <v>6.208333333333333</v>
      </c>
    </row>
    <row r="15" spans="2:20" ht="18.75">
      <c r="B15" s="4">
        <v>1</v>
      </c>
      <c r="C15" s="6" t="s">
        <v>2</v>
      </c>
      <c r="D15" s="6"/>
      <c r="E15" s="6"/>
      <c r="F15" s="7" t="s">
        <v>37</v>
      </c>
      <c r="L15" s="18">
        <f>MIN(tabla)</f>
        <v>4</v>
      </c>
      <c r="M15" s="18">
        <f t="shared" ref="M15:M20" si="0">COUNTIF(tabla,L15)</f>
        <v>12</v>
      </c>
      <c r="N15" s="18">
        <f>M15</f>
        <v>12</v>
      </c>
      <c r="O15" s="44">
        <f t="shared" ref="O15:O20" si="1">M15/$N$20</f>
        <v>0.25</v>
      </c>
      <c r="P15" s="44">
        <f>O15</f>
        <v>0.25</v>
      </c>
      <c r="T15" s="46">
        <f>AVERAGE((L15*M15+L16*M16+L17*M17+L18*M18+L19*M19+L20*M20)/M21)</f>
        <v>6.208333333333333</v>
      </c>
    </row>
    <row r="16" spans="2:20" ht="21">
      <c r="B16" s="4">
        <v>2</v>
      </c>
      <c r="C16" s="5" t="s">
        <v>6</v>
      </c>
      <c r="D16" s="6"/>
      <c r="E16" s="41" t="s">
        <v>34</v>
      </c>
      <c r="F16" s="42"/>
      <c r="G16" s="43"/>
      <c r="H16" s="43"/>
      <c r="I16" s="43"/>
      <c r="L16" s="17">
        <v>5</v>
      </c>
      <c r="M16" s="18">
        <f t="shared" si="0"/>
        <v>6</v>
      </c>
      <c r="N16" s="17">
        <f>N15+M16</f>
        <v>18</v>
      </c>
      <c r="O16" s="45">
        <f t="shared" si="1"/>
        <v>0.125</v>
      </c>
      <c r="P16" s="45">
        <f>P15+O16</f>
        <v>0.375</v>
      </c>
    </row>
    <row r="17" spans="2:16" ht="18.75">
      <c r="B17" s="4">
        <v>3</v>
      </c>
      <c r="C17" s="5" t="s">
        <v>7</v>
      </c>
      <c r="D17" s="6"/>
      <c r="E17" s="41" t="s">
        <v>41</v>
      </c>
      <c r="F17" s="42"/>
      <c r="G17" s="43"/>
      <c r="H17" s="43"/>
      <c r="I17" s="43"/>
      <c r="J17" s="43"/>
      <c r="K17" s="43"/>
      <c r="L17" s="17">
        <v>6</v>
      </c>
      <c r="M17" s="18">
        <f t="shared" si="0"/>
        <v>10</v>
      </c>
      <c r="N17" s="17">
        <f t="shared" ref="N17:N20" si="2">N16+M17</f>
        <v>28</v>
      </c>
      <c r="O17" s="45">
        <f t="shared" si="1"/>
        <v>0.20833333333333334</v>
      </c>
      <c r="P17" s="45">
        <f t="shared" ref="P17:P20" si="3">P16+O17</f>
        <v>0.58333333333333337</v>
      </c>
    </row>
    <row r="18" spans="2:16" ht="21">
      <c r="B18" s="4">
        <v>4</v>
      </c>
      <c r="C18" s="5" t="s">
        <v>8</v>
      </c>
      <c r="D18" s="6"/>
      <c r="E18" s="41" t="s">
        <v>35</v>
      </c>
      <c r="F18" s="42"/>
      <c r="G18" s="43"/>
      <c r="H18" s="43"/>
      <c r="I18" s="43"/>
      <c r="J18" s="43"/>
      <c r="L18" s="17">
        <v>7</v>
      </c>
      <c r="M18" s="18">
        <f t="shared" si="0"/>
        <v>8</v>
      </c>
      <c r="N18" s="17">
        <f t="shared" si="2"/>
        <v>36</v>
      </c>
      <c r="O18" s="45">
        <f t="shared" si="1"/>
        <v>0.16666666666666666</v>
      </c>
      <c r="P18" s="45">
        <f t="shared" si="3"/>
        <v>0.75</v>
      </c>
    </row>
    <row r="19" spans="2:16" ht="21">
      <c r="B19" s="4">
        <v>5</v>
      </c>
      <c r="C19" s="5" t="s">
        <v>9</v>
      </c>
      <c r="D19" s="6"/>
      <c r="E19" s="41" t="s">
        <v>36</v>
      </c>
      <c r="F19" s="42"/>
      <c r="G19" s="43"/>
      <c r="H19" s="43"/>
      <c r="I19" s="43"/>
      <c r="L19" s="17">
        <v>8</v>
      </c>
      <c r="M19" s="18">
        <f t="shared" si="0"/>
        <v>4</v>
      </c>
      <c r="N19" s="17">
        <f t="shared" si="2"/>
        <v>40</v>
      </c>
      <c r="O19" s="45">
        <f t="shared" si="1"/>
        <v>8.3333333333333329E-2</v>
      </c>
      <c r="P19" s="45">
        <f t="shared" si="3"/>
        <v>0.83333333333333337</v>
      </c>
    </row>
    <row r="20" spans="2:16" ht="19.5" thickBot="1">
      <c r="B20" s="4">
        <v>6</v>
      </c>
      <c r="C20" s="6" t="s">
        <v>4</v>
      </c>
      <c r="D20" s="6"/>
      <c r="E20" s="6"/>
      <c r="F20" s="7"/>
      <c r="H20" s="43" t="s">
        <v>48</v>
      </c>
      <c r="I20" s="43"/>
      <c r="J20" s="43"/>
      <c r="K20" s="43"/>
      <c r="L20" s="37">
        <f>MAX(tabla)</f>
        <v>9</v>
      </c>
      <c r="M20" s="38">
        <f t="shared" si="0"/>
        <v>8</v>
      </c>
      <c r="N20" s="17">
        <f t="shared" si="2"/>
        <v>48</v>
      </c>
      <c r="O20" s="45">
        <f t="shared" si="1"/>
        <v>0.16666666666666666</v>
      </c>
      <c r="P20" s="45">
        <f t="shared" si="3"/>
        <v>1</v>
      </c>
    </row>
    <row r="21" spans="2:16" ht="19.5" thickBot="1">
      <c r="B21" s="4">
        <v>7</v>
      </c>
      <c r="C21" s="6" t="s">
        <v>5</v>
      </c>
      <c r="D21" s="6"/>
      <c r="E21" s="6"/>
      <c r="F21" s="7"/>
      <c r="H21" s="43" t="s">
        <v>49</v>
      </c>
      <c r="I21" s="43"/>
      <c r="J21" s="43"/>
      <c r="K21" s="43"/>
      <c r="L21" s="39" t="s">
        <v>42</v>
      </c>
      <c r="M21" s="40">
        <f>SUM(M15:M20)</f>
        <v>48</v>
      </c>
    </row>
    <row r="22" spans="2:16" ht="18.75">
      <c r="B22" s="4">
        <v>8</v>
      </c>
      <c r="C22" s="5" t="s">
        <v>3</v>
      </c>
      <c r="D22" s="7"/>
      <c r="E22" s="7"/>
      <c r="F22" s="7"/>
      <c r="H22" s="43" t="s">
        <v>47</v>
      </c>
      <c r="I22" s="43"/>
      <c r="J22" s="43"/>
      <c r="K22" s="43"/>
    </row>
    <row r="23" spans="2:16" ht="18.75">
      <c r="C23" s="7"/>
      <c r="D23" s="7"/>
      <c r="E23" s="7"/>
      <c r="F23" s="7"/>
    </row>
  </sheetData>
  <pageMargins left="0.7" right="0.7" top="0.75" bottom="0.75" header="0.3" footer="0.3"/>
  <pageSetup paperSize="9" orientation="portrait" r:id="rId1"/>
  <ignoredErrors>
    <ignoredError sqref="O15:O2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3:J23"/>
  <sheetViews>
    <sheetView topLeftCell="A5" workbookViewId="0">
      <selection activeCell="G12" sqref="G12"/>
    </sheetView>
  </sheetViews>
  <sheetFormatPr baseColWidth="10" defaultRowHeight="15.75"/>
  <cols>
    <col min="6" max="6" width="11.125" bestFit="1" customWidth="1"/>
  </cols>
  <sheetData>
    <row r="3" spans="1:10">
      <c r="B3" s="4" t="s">
        <v>10</v>
      </c>
      <c r="C3" s="4"/>
      <c r="D3" s="4"/>
      <c r="E3" s="4"/>
      <c r="F3" s="4"/>
      <c r="G3" s="4"/>
      <c r="H3" s="4"/>
    </row>
    <row r="5" spans="1:10" ht="16.5" thickBot="1"/>
    <row r="6" spans="1:10" ht="26.25" thickBot="1">
      <c r="B6" s="24" t="s">
        <v>11</v>
      </c>
      <c r="C6" s="25" t="s">
        <v>12</v>
      </c>
      <c r="D6" s="25" t="s">
        <v>13</v>
      </c>
      <c r="E6" s="26" t="s">
        <v>23</v>
      </c>
      <c r="F6" s="25" t="s">
        <v>22</v>
      </c>
      <c r="G6" s="8" t="s">
        <v>53</v>
      </c>
    </row>
    <row r="7" spans="1:10" ht="18">
      <c r="B7" s="29">
        <v>0</v>
      </c>
      <c r="C7" s="30">
        <v>8</v>
      </c>
      <c r="D7" s="30">
        <f>C7</f>
        <v>8</v>
      </c>
      <c r="E7" s="34">
        <f>C7/$C$12</f>
        <v>0.16</v>
      </c>
      <c r="F7" s="34">
        <f>E7</f>
        <v>0.16</v>
      </c>
      <c r="G7" s="47">
        <f>C7*B7</f>
        <v>0</v>
      </c>
    </row>
    <row r="8" spans="1:10" ht="18">
      <c r="B8" s="31">
        <v>1</v>
      </c>
      <c r="C8" s="28">
        <v>14</v>
      </c>
      <c r="D8" s="28">
        <f>D7+C8</f>
        <v>22</v>
      </c>
      <c r="E8" s="35">
        <f t="shared" ref="E8:E11" si="0">C8/$C$12</f>
        <v>0.28000000000000003</v>
      </c>
      <c r="F8" s="35">
        <f>F7+E8</f>
        <v>0.44000000000000006</v>
      </c>
      <c r="G8" s="48">
        <f>B8*C8</f>
        <v>14</v>
      </c>
    </row>
    <row r="9" spans="1:10" ht="18">
      <c r="B9" s="31">
        <v>2</v>
      </c>
      <c r="C9" s="28">
        <v>20</v>
      </c>
      <c r="D9" s="28">
        <f t="shared" ref="D9:D11" si="1">D8+C9</f>
        <v>42</v>
      </c>
      <c r="E9" s="35">
        <f t="shared" si="0"/>
        <v>0.4</v>
      </c>
      <c r="F9" s="35">
        <f>F8+E9</f>
        <v>0.84000000000000008</v>
      </c>
      <c r="G9" s="48">
        <f t="shared" ref="G9:G11" si="2">B9*C9</f>
        <v>40</v>
      </c>
    </row>
    <row r="10" spans="1:10" ht="18">
      <c r="B10" s="31">
        <v>3</v>
      </c>
      <c r="C10" s="28">
        <v>5</v>
      </c>
      <c r="D10" s="28">
        <f t="shared" si="1"/>
        <v>47</v>
      </c>
      <c r="E10" s="35">
        <f t="shared" si="0"/>
        <v>0.1</v>
      </c>
      <c r="F10" s="35">
        <f>F9+E10</f>
        <v>0.94000000000000006</v>
      </c>
      <c r="G10" s="48">
        <f t="shared" si="2"/>
        <v>15</v>
      </c>
    </row>
    <row r="11" spans="1:10" ht="18.75" thickBot="1">
      <c r="B11" s="32">
        <v>4</v>
      </c>
      <c r="C11" s="33">
        <v>3</v>
      </c>
      <c r="D11" s="33">
        <f t="shared" si="1"/>
        <v>50</v>
      </c>
      <c r="E11" s="36">
        <f t="shared" si="0"/>
        <v>0.06</v>
      </c>
      <c r="F11" s="36">
        <f>F10+E11</f>
        <v>1</v>
      </c>
      <c r="G11" s="49">
        <f t="shared" si="2"/>
        <v>12</v>
      </c>
      <c r="H11" s="1"/>
    </row>
    <row r="12" spans="1:10" ht="18.75" thickBot="1">
      <c r="B12" s="9"/>
      <c r="C12" s="27">
        <f>SUM(C7:C11)</f>
        <v>50</v>
      </c>
      <c r="D12" s="10"/>
      <c r="E12" s="10"/>
      <c r="F12" s="10"/>
      <c r="G12" s="50">
        <f>SUM(G7:G11)</f>
        <v>81</v>
      </c>
      <c r="H12" s="1"/>
    </row>
    <row r="13" spans="1:10" ht="18">
      <c r="B13" s="9"/>
      <c r="C13" s="9"/>
      <c r="D13" s="10"/>
      <c r="E13" s="10"/>
      <c r="F13" s="10"/>
      <c r="H13" s="1"/>
    </row>
    <row r="14" spans="1:10">
      <c r="C14" s="11"/>
    </row>
    <row r="15" spans="1:10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10" ht="18.75">
      <c r="A16" s="13">
        <v>1</v>
      </c>
      <c r="B16" s="12" t="s">
        <v>14</v>
      </c>
      <c r="C16" s="14"/>
      <c r="D16" s="14"/>
      <c r="E16" s="14"/>
      <c r="F16" s="14"/>
      <c r="G16" s="15"/>
      <c r="H16" s="7"/>
      <c r="I16" s="7"/>
      <c r="J16" t="s">
        <v>37</v>
      </c>
    </row>
    <row r="17" spans="1:9" ht="21">
      <c r="A17" s="13">
        <v>2</v>
      </c>
      <c r="B17" s="6" t="s">
        <v>15</v>
      </c>
      <c r="C17" s="7"/>
      <c r="D17" s="42" t="s">
        <v>43</v>
      </c>
      <c r="E17" s="42"/>
      <c r="F17" s="42"/>
      <c r="G17" s="7"/>
      <c r="H17" s="7"/>
      <c r="I17" s="7"/>
    </row>
    <row r="18" spans="1:9" ht="18.75">
      <c r="A18" s="13">
        <v>3</v>
      </c>
      <c r="B18" s="6" t="s">
        <v>16</v>
      </c>
      <c r="C18" s="7"/>
      <c r="D18" s="42" t="s">
        <v>44</v>
      </c>
      <c r="E18" s="42"/>
      <c r="F18" s="42"/>
      <c r="G18" s="42"/>
      <c r="H18" s="7"/>
      <c r="I18" s="7"/>
    </row>
    <row r="19" spans="1:9" ht="21">
      <c r="A19" s="13">
        <v>4</v>
      </c>
      <c r="B19" s="6" t="s">
        <v>17</v>
      </c>
      <c r="C19" s="7"/>
      <c r="D19" s="42" t="s">
        <v>45</v>
      </c>
      <c r="E19" s="42"/>
      <c r="F19" s="42"/>
      <c r="G19" s="42"/>
      <c r="H19" s="7"/>
      <c r="I19" s="7"/>
    </row>
    <row r="20" spans="1:9" ht="21">
      <c r="A20" s="13">
        <v>5</v>
      </c>
      <c r="B20" s="6" t="s">
        <v>18</v>
      </c>
      <c r="C20" s="7"/>
      <c r="D20" s="42" t="s">
        <v>46</v>
      </c>
      <c r="E20" s="42"/>
      <c r="F20" s="42"/>
      <c r="G20" s="42"/>
      <c r="H20" s="42"/>
      <c r="I20" s="7"/>
    </row>
    <row r="21" spans="1:9" ht="18.75">
      <c r="A21" s="13">
        <v>6</v>
      </c>
      <c r="B21" s="6" t="s">
        <v>19</v>
      </c>
      <c r="F21">
        <f>AVERAGE((B7*C7+B8*C8+B9*C9+B10*C10+B11*C11)/C12)</f>
        <v>1.62</v>
      </c>
      <c r="G21" s="43" t="s">
        <v>52</v>
      </c>
      <c r="H21" s="43"/>
      <c r="I21" s="43"/>
    </row>
    <row r="22" spans="1:9" ht="18.75">
      <c r="A22" s="13">
        <v>7</v>
      </c>
      <c r="B22" s="6" t="s">
        <v>20</v>
      </c>
      <c r="F22">
        <v>2</v>
      </c>
      <c r="G22" s="43" t="s">
        <v>50</v>
      </c>
      <c r="H22" s="43"/>
      <c r="I22" s="43"/>
    </row>
    <row r="23" spans="1:9" ht="18.75">
      <c r="A23" s="13">
        <v>8</v>
      </c>
      <c r="B23" s="6" t="s">
        <v>21</v>
      </c>
      <c r="F23">
        <v>1</v>
      </c>
      <c r="G23" s="43" t="s">
        <v>51</v>
      </c>
      <c r="H23" s="43"/>
      <c r="I23" s="43"/>
    </row>
  </sheetData>
  <pageMargins left="0.7" right="0.7" top="0.75" bottom="0.75" header="0.3" footer="0.3"/>
  <ignoredErrors>
    <ignoredError sqref="E7:E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2022-05-02T16:35:48Z</dcterms:modified>
</cp:coreProperties>
</file>