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hias Haberle\Desktop\"/>
    </mc:Choice>
  </mc:AlternateContent>
  <xr:revisionPtr revIDLastSave="8" documentId="8_{73911D6C-97D5-4666-B515-D85BEA35D08C}" xr6:coauthVersionLast="47" xr6:coauthVersionMax="47" xr10:uidLastSave="{1B5A9602-BE6D-2B4C-9286-68476906DB10}"/>
  <bookViews>
    <workbookView xWindow="-98" yWindow="-98" windowWidth="20715" windowHeight="13276" activeTab="2" xr2:uid="{485C2EF3-A0E8-B44A-91D4-CF3623D5D32A}"/>
  </bookViews>
  <sheets>
    <sheet name="CALCULO" sheetId="16" r:id="rId1"/>
    <sheet name="01 Datos" sheetId="10" r:id="rId2"/>
    <sheet name="02 Cálculos" sheetId="14" r:id="rId3"/>
    <sheet name="03 diagrama" sheetId="17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" i="14" l="1"/>
  <c r="D3" i="16"/>
  <c r="K3" i="16"/>
  <c r="L3" i="16"/>
  <c r="C4" i="16"/>
  <c r="D4" i="16"/>
  <c r="D5" i="16"/>
  <c r="D6" i="16"/>
  <c r="D7" i="16"/>
  <c r="D8" i="16"/>
  <c r="K4" i="16"/>
  <c r="L4" i="16"/>
  <c r="L6" i="16"/>
  <c r="C5" i="16"/>
  <c r="L5" i="16"/>
  <c r="C6" i="16"/>
  <c r="D12" i="16"/>
  <c r="K12" i="16"/>
  <c r="L12" i="16"/>
  <c r="C13" i="16"/>
  <c r="D13" i="16"/>
  <c r="K13" i="16"/>
  <c r="L13" i="16"/>
  <c r="L15" i="16"/>
  <c r="C14" i="16"/>
  <c r="D14" i="16"/>
  <c r="C15" i="16"/>
  <c r="D15" i="16"/>
  <c r="D16" i="16"/>
  <c r="D17" i="16"/>
  <c r="K5" i="14"/>
  <c r="K6" i="14"/>
  <c r="K7" i="14"/>
  <c r="K8" i="14"/>
  <c r="K9" i="14"/>
  <c r="I25" i="14"/>
  <c r="J25" i="14"/>
  <c r="I22" i="14"/>
  <c r="J22" i="14"/>
  <c r="J5" i="14"/>
  <c r="I5" i="14"/>
  <c r="H5" i="14"/>
  <c r="D5" i="14"/>
  <c r="C5" i="14"/>
  <c r="B5" i="14"/>
  <c r="B4" i="14"/>
  <c r="K4" i="14"/>
  <c r="J4" i="14"/>
  <c r="E9" i="14"/>
  <c r="E8" i="14"/>
  <c r="E7" i="14"/>
  <c r="E6" i="14"/>
  <c r="D6" i="14"/>
  <c r="E4" i="14"/>
  <c r="D4" i="14"/>
  <c r="C4" i="14"/>
  <c r="C6" i="14"/>
  <c r="C7" i="14"/>
  <c r="D7" i="14"/>
  <c r="C8" i="14"/>
  <c r="D8" i="14"/>
  <c r="C9" i="14"/>
  <c r="D9" i="14"/>
  <c r="H9" i="14"/>
  <c r="B9" i="14"/>
  <c r="J13" i="14"/>
  <c r="I13" i="14"/>
  <c r="H13" i="14"/>
  <c r="J11" i="14"/>
  <c r="I11" i="14"/>
  <c r="H11" i="14"/>
  <c r="C13" i="14"/>
  <c r="D13" i="14"/>
  <c r="B13" i="14"/>
  <c r="C11" i="14"/>
  <c r="D11" i="14"/>
  <c r="K16" i="14"/>
  <c r="E3" i="14"/>
  <c r="K17" i="14"/>
  <c r="E17" i="14"/>
  <c r="B3" i="14"/>
  <c r="C3" i="14"/>
  <c r="D3" i="14"/>
  <c r="B6" i="14"/>
  <c r="B7" i="14"/>
  <c r="B8" i="14"/>
  <c r="J6" i="14"/>
  <c r="J7" i="14"/>
  <c r="J8" i="14"/>
  <c r="J9" i="14"/>
  <c r="I6" i="14"/>
  <c r="I7" i="14"/>
  <c r="I8" i="14"/>
  <c r="I9" i="14"/>
  <c r="I4" i="14"/>
  <c r="H6" i="14"/>
  <c r="H7" i="14"/>
  <c r="H8" i="14"/>
  <c r="H4" i="14"/>
  <c r="I3" i="14"/>
  <c r="J3" i="14"/>
  <c r="H3" i="14"/>
  <c r="H2" i="14"/>
  <c r="A25" i="14"/>
  <c r="A31" i="14"/>
  <c r="B2" i="14"/>
  <c r="A22" i="14"/>
  <c r="A30" i="14"/>
  <c r="C6" i="10"/>
  <c r="B6" i="10"/>
  <c r="C17" i="14"/>
  <c r="J17" i="14"/>
  <c r="I17" i="14"/>
  <c r="B17" i="14"/>
  <c r="D17" i="14"/>
  <c r="H17" i="14"/>
  <c r="D31" i="14"/>
  <c r="D30" i="14"/>
</calcChain>
</file>

<file path=xl/sharedStrings.xml><?xml version="1.0" encoding="utf-8"?>
<sst xmlns="http://schemas.openxmlformats.org/spreadsheetml/2006/main" count="195" uniqueCount="78">
  <si>
    <t>DMFO</t>
  </si>
  <si>
    <t>AGUA</t>
  </si>
  <si>
    <t>m3</t>
  </si>
  <si>
    <t>lts</t>
  </si>
  <si>
    <t>min</t>
  </si>
  <si>
    <t>A1</t>
  </si>
  <si>
    <t>LUBRICANTES</t>
  </si>
  <si>
    <t>VÍVERES</t>
  </si>
  <si>
    <t>MUNICIÓN</t>
  </si>
  <si>
    <t>m3/h</t>
  </si>
  <si>
    <t>ton/h</t>
  </si>
  <si>
    <t>lts/h</t>
  </si>
  <si>
    <t>ton</t>
  </si>
  <si>
    <t>CANTIDAD</t>
  </si>
  <si>
    <t>LUBRICANTE</t>
  </si>
  <si>
    <t>RECALADA</t>
  </si>
  <si>
    <t>ZARPE</t>
  </si>
  <si>
    <t>CAMBIO</t>
  </si>
  <si>
    <t>TOTAL</t>
  </si>
  <si>
    <t>RECALDA</t>
  </si>
  <si>
    <t>BUQUE 2</t>
  </si>
  <si>
    <t>BUQUE 1</t>
  </si>
  <si>
    <t>A</t>
  </si>
  <si>
    <t>B</t>
  </si>
  <si>
    <t>RESPUESTA</t>
  </si>
  <si>
    <t>REQUERIMIENTOS</t>
  </si>
  <si>
    <t>CAPACIDAD TRANSFERENCIA MUELLES</t>
  </si>
  <si>
    <t>TIEMPO TRANSF
[min]</t>
  </si>
  <si>
    <t>BUQUES</t>
  </si>
  <si>
    <t>TIEMPO MANIOBRAS</t>
  </si>
  <si>
    <t>TOTAL [min]</t>
  </si>
  <si>
    <t>BUQUE</t>
  </si>
  <si>
    <t>SITIO</t>
  </si>
  <si>
    <t>TIEMPOS DE TRANSFERENCIA</t>
  </si>
  <si>
    <t>REQUERIMIENTO</t>
  </si>
  <si>
    <t>MUELLE</t>
  </si>
  <si>
    <t>4 HR</t>
  </si>
  <si>
    <t>3 HR</t>
  </si>
  <si>
    <t>2 HR</t>
  </si>
  <si>
    <t>1 HR</t>
  </si>
  <si>
    <t>D</t>
  </si>
  <si>
    <t>TIEMPO TOTAL - SIN CAMBIO DE SITIO</t>
  </si>
  <si>
    <t>5 HR</t>
  </si>
  <si>
    <t>6 HR</t>
  </si>
  <si>
    <t>[m3]</t>
  </si>
  <si>
    <t>[lts]</t>
  </si>
  <si>
    <t>[tons]</t>
  </si>
  <si>
    <t>UNIDAD</t>
  </si>
  <si>
    <t>TIEMPO [min]</t>
  </si>
  <si>
    <t xml:space="preserve">TIEMPO TOTAL - CON CAMBIO DE SITIO (NO CORRESPONDE) </t>
  </si>
  <si>
    <t xml:space="preserve">PRAT </t>
  </si>
  <si>
    <t>LATORRE</t>
  </si>
  <si>
    <r>
      <rPr>
        <b/>
        <sz val="11"/>
        <color theme="1"/>
        <rFont val="Calibri"/>
        <family val="2"/>
        <scheme val="minor"/>
      </rPr>
      <t>CMH</t>
    </r>
    <r>
      <rPr>
        <sz val="12"/>
        <color theme="1"/>
        <rFont val="Calibri"/>
        <family val="2"/>
        <scheme val="minor"/>
      </rPr>
      <t xml:space="preserve"> (Total / 24)</t>
    </r>
  </si>
  <si>
    <t>Total</t>
  </si>
  <si>
    <t>-</t>
  </si>
  <si>
    <t>Consumido</t>
  </si>
  <si>
    <t>Millas</t>
  </si>
  <si>
    <t>Nudos</t>
  </si>
  <si>
    <t>Horas</t>
  </si>
  <si>
    <t>Consumos [m3/h]</t>
  </si>
  <si>
    <t>% del tiempo</t>
  </si>
  <si>
    <r>
      <rPr>
        <sz val="12"/>
        <color theme="1"/>
        <rFont val="Calibri"/>
        <family val="2"/>
        <scheme val="minor"/>
      </rPr>
      <t>Actividad para cálculo</t>
    </r>
    <r>
      <rPr>
        <b/>
        <sz val="11"/>
        <color theme="1"/>
        <rFont val="Calibri"/>
        <family val="2"/>
        <scheme val="minor"/>
      </rPr>
      <t xml:space="preserve"> NS</t>
    </r>
  </si>
  <si>
    <t>PRAT</t>
  </si>
  <si>
    <t>NECESIDAD:</t>
  </si>
  <si>
    <t xml:space="preserve">NECESIDAD: </t>
  </si>
  <si>
    <t>TERMNAL</t>
  </si>
  <si>
    <t/>
  </si>
  <si>
    <t>TP</t>
  </si>
  <si>
    <t xml:space="preserve">RECALADA </t>
  </si>
  <si>
    <t xml:space="preserve">VIVERES </t>
  </si>
  <si>
    <t>B-TP</t>
  </si>
  <si>
    <t>TP-A</t>
  </si>
  <si>
    <t xml:space="preserve">LUBRICANTE </t>
  </si>
  <si>
    <t xml:space="preserve">AGUA </t>
  </si>
  <si>
    <t xml:space="preserve">MUNICION </t>
  </si>
  <si>
    <t xml:space="preserve">CAMBIO DE SITIO </t>
  </si>
  <si>
    <t xml:space="preserve">ZARPE </t>
  </si>
  <si>
    <t xml:space="preserve">LATORRE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</si>
</sst>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i/>
      <sz val="10"/>
      <color rgb="FFFF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b/>
      <sz val="9"/>
      <color theme="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5" tint="-0.499984740745262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227ACB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A3DB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" fillId="0" borderId="0"/>
  </cellStyleXfs>
  <cellXfs count="177">
    <xf numFmtId="0" fontId="0" fillId="0" borderId="0" xfId="0"/>
    <xf numFmtId="0" fontId="6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right" vertical="center"/>
    </xf>
    <xf numFmtId="0" fontId="6" fillId="4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1" fontId="6" fillId="2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right" vertical="center"/>
    </xf>
    <xf numFmtId="1" fontId="6" fillId="0" borderId="0" xfId="0" applyNumberFormat="1" applyFont="1"/>
    <xf numFmtId="0" fontId="7" fillId="4" borderId="1" xfId="0" applyFont="1" applyFill="1" applyBorder="1" applyAlignment="1">
      <alignment horizontal="center" vertical="center"/>
    </xf>
    <xf numFmtId="20" fontId="5" fillId="5" borderId="1" xfId="0" applyNumberFormat="1" applyFont="1" applyFill="1" applyBorder="1" applyAlignment="1">
      <alignment horizontal="center" vertical="center"/>
    </xf>
    <xf numFmtId="20" fontId="6" fillId="0" borderId="0" xfId="0" applyNumberFormat="1" applyFont="1" applyAlignment="1">
      <alignment vertical="center"/>
    </xf>
    <xf numFmtId="20" fontId="6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4" borderId="3" xfId="0" applyFont="1" applyFill="1" applyBorder="1" applyAlignment="1">
      <alignment horizontal="right" vertical="center"/>
    </xf>
    <xf numFmtId="1" fontId="6" fillId="0" borderId="3" xfId="0" applyNumberFormat="1" applyFont="1" applyBorder="1" applyAlignment="1">
      <alignment horizontal="center" vertical="center"/>
    </xf>
    <xf numFmtId="0" fontId="8" fillId="0" borderId="0" xfId="0" applyFont="1"/>
    <xf numFmtId="1" fontId="7" fillId="2" borderId="1" xfId="0" applyNumberFormat="1" applyFont="1" applyFill="1" applyBorder="1" applyAlignment="1">
      <alignment horizontal="center" vertical="center"/>
    </xf>
    <xf numFmtId="1" fontId="11" fillId="5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164" fontId="6" fillId="2" borderId="1" xfId="0" quotePrefix="1" applyNumberFormat="1" applyFont="1" applyFill="1" applyBorder="1" applyAlignment="1">
      <alignment horizontal="center" vertical="center"/>
    </xf>
    <xf numFmtId="1" fontId="5" fillId="5" borderId="1" xfId="0" applyNumberFormat="1" applyFont="1" applyFill="1" applyBorder="1" applyAlignment="1">
      <alignment horizontal="center" vertical="center"/>
    </xf>
    <xf numFmtId="1" fontId="7" fillId="5" borderId="1" xfId="0" applyNumberFormat="1" applyFont="1" applyFill="1" applyBorder="1" applyAlignment="1">
      <alignment horizontal="center" vertical="center"/>
    </xf>
    <xf numFmtId="0" fontId="1" fillId="0" borderId="0" xfId="4" applyAlignment="1">
      <alignment vertical="center"/>
    </xf>
    <xf numFmtId="0" fontId="1" fillId="0" borderId="0" xfId="4"/>
    <xf numFmtId="2" fontId="15" fillId="5" borderId="1" xfId="4" applyNumberFormat="1" applyFont="1" applyFill="1" applyBorder="1" applyAlignment="1">
      <alignment horizontal="center" vertical="center"/>
    </xf>
    <xf numFmtId="0" fontId="1" fillId="13" borderId="1" xfId="4" applyFill="1" applyBorder="1" applyAlignment="1">
      <alignment horizontal="right" vertical="center"/>
    </xf>
    <xf numFmtId="0" fontId="1" fillId="0" borderId="0" xfId="4" applyAlignment="1">
      <alignment horizontal="right" vertical="center"/>
    </xf>
    <xf numFmtId="2" fontId="1" fillId="5" borderId="3" xfId="4" applyNumberFormat="1" applyFill="1" applyBorder="1" applyAlignment="1">
      <alignment horizontal="center" vertical="center"/>
    </xf>
    <xf numFmtId="0" fontId="1" fillId="13" borderId="3" xfId="4" applyFill="1" applyBorder="1" applyAlignment="1">
      <alignment horizontal="right" vertical="center"/>
    </xf>
    <xf numFmtId="0" fontId="1" fillId="13" borderId="1" xfId="4" applyFill="1" applyBorder="1" applyAlignment="1">
      <alignment horizontal="center" vertical="center"/>
    </xf>
    <xf numFmtId="0" fontId="13" fillId="14" borderId="1" xfId="4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right" vertical="center"/>
    </xf>
    <xf numFmtId="0" fontId="0" fillId="5" borderId="1" xfId="0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3" fillId="14" borderId="1" xfId="4" applyFont="1" applyFill="1" applyBorder="1" applyAlignment="1">
      <alignment horizontal="right" vertical="center"/>
    </xf>
    <xf numFmtId="0" fontId="0" fillId="13" borderId="1" xfId="0" applyFill="1" applyBorder="1" applyAlignment="1">
      <alignment horizontal="right" vertical="center"/>
    </xf>
    <xf numFmtId="0" fontId="0" fillId="0" borderId="0" xfId="0" applyAlignment="1">
      <alignment vertical="center"/>
    </xf>
    <xf numFmtId="2" fontId="0" fillId="5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6" fillId="4" borderId="3" xfId="0" quotePrefix="1" applyFont="1" applyFill="1" applyBorder="1" applyAlignment="1">
      <alignment horizontal="center" vertical="center"/>
    </xf>
    <xf numFmtId="0" fontId="1" fillId="0" borderId="0" xfId="5"/>
    <xf numFmtId="0" fontId="1" fillId="9" borderId="0" xfId="5" applyFill="1"/>
    <xf numFmtId="0" fontId="9" fillId="9" borderId="0" xfId="5" applyFont="1" applyFill="1" applyAlignment="1">
      <alignment vertical="center" wrapText="1"/>
    </xf>
    <xf numFmtId="0" fontId="9" fillId="0" borderId="0" xfId="5" applyFont="1" applyAlignment="1">
      <alignment vertical="center"/>
    </xf>
    <xf numFmtId="0" fontId="9" fillId="0" borderId="0" xfId="5" applyFont="1" applyAlignment="1">
      <alignment horizontal="center" vertical="center"/>
    </xf>
    <xf numFmtId="0" fontId="9" fillId="0" borderId="0" xfId="5" applyFont="1"/>
    <xf numFmtId="0" fontId="9" fillId="0" borderId="0" xfId="5" applyFont="1" applyAlignment="1">
      <alignment vertical="center" wrapText="1"/>
    </xf>
    <xf numFmtId="0" fontId="9" fillId="0" borderId="0" xfId="5" applyFont="1" applyAlignment="1">
      <alignment horizontal="center" vertical="center" wrapText="1"/>
    </xf>
    <xf numFmtId="0" fontId="9" fillId="9" borderId="0" xfId="5" applyFont="1" applyFill="1" applyAlignment="1">
      <alignment horizontal="center" vertical="center" wrapText="1"/>
    </xf>
    <xf numFmtId="1" fontId="9" fillId="9" borderId="0" xfId="5" applyNumberFormat="1" applyFont="1" applyFill="1" applyAlignment="1">
      <alignment horizontal="center" vertical="center"/>
    </xf>
    <xf numFmtId="164" fontId="9" fillId="9" borderId="0" xfId="5" applyNumberFormat="1" applyFont="1" applyFill="1" applyAlignment="1">
      <alignment horizontal="center"/>
    </xf>
    <xf numFmtId="0" fontId="10" fillId="0" borderId="0" xfId="5" applyFont="1" applyAlignment="1">
      <alignment horizontal="center" vertical="center"/>
    </xf>
    <xf numFmtId="1" fontId="9" fillId="0" borderId="0" xfId="5" applyNumberFormat="1" applyFont="1" applyAlignment="1">
      <alignment horizontal="center" vertical="center"/>
    </xf>
    <xf numFmtId="164" fontId="9" fillId="0" borderId="0" xfId="5" applyNumberFormat="1" applyFont="1" applyAlignment="1">
      <alignment horizontal="center"/>
    </xf>
    <xf numFmtId="0" fontId="9" fillId="0" borderId="1" xfId="5" applyFont="1" applyBorder="1" applyAlignment="1">
      <alignment vertical="center"/>
    </xf>
    <xf numFmtId="0" fontId="9" fillId="0" borderId="1" xfId="5" applyFont="1" applyBorder="1"/>
    <xf numFmtId="1" fontId="9" fillId="0" borderId="1" xfId="5" applyNumberFormat="1" applyFont="1" applyBorder="1" applyAlignment="1">
      <alignment horizontal="center" vertical="center"/>
    </xf>
    <xf numFmtId="164" fontId="9" fillId="0" borderId="1" xfId="5" applyNumberFormat="1" applyFont="1" applyBorder="1" applyAlignment="1">
      <alignment horizontal="center"/>
    </xf>
    <xf numFmtId="1" fontId="9" fillId="0" borderId="1" xfId="5" applyNumberFormat="1" applyFont="1" applyBorder="1" applyAlignment="1">
      <alignment horizontal="center"/>
    </xf>
    <xf numFmtId="0" fontId="9" fillId="3" borderId="1" xfId="5" applyFont="1" applyFill="1" applyBorder="1" applyAlignment="1">
      <alignment vertical="center"/>
    </xf>
    <xf numFmtId="0" fontId="9" fillId="3" borderId="7" xfId="5" applyFont="1" applyFill="1" applyBorder="1" applyAlignment="1">
      <alignment vertical="center"/>
    </xf>
    <xf numFmtId="0" fontId="1" fillId="9" borderId="1" xfId="5" applyFill="1" applyBorder="1" applyAlignment="1">
      <alignment vertical="center"/>
    </xf>
    <xf numFmtId="0" fontId="17" fillId="18" borderId="1" xfId="5" applyFont="1" applyFill="1" applyBorder="1" applyAlignment="1">
      <alignment vertical="center"/>
    </xf>
    <xf numFmtId="0" fontId="1" fillId="10" borderId="1" xfId="5" applyFill="1" applyBorder="1" applyAlignment="1">
      <alignment vertical="center"/>
    </xf>
    <xf numFmtId="0" fontId="1" fillId="12" borderId="1" xfId="5" applyFill="1" applyBorder="1" applyAlignment="1">
      <alignment vertical="center"/>
    </xf>
    <xf numFmtId="0" fontId="1" fillId="11" borderId="1" xfId="5" applyFill="1" applyBorder="1" applyAlignment="1">
      <alignment vertical="center"/>
    </xf>
    <xf numFmtId="0" fontId="1" fillId="4" borderId="1" xfId="5" applyFill="1" applyBorder="1" applyAlignment="1">
      <alignment vertical="center"/>
    </xf>
    <xf numFmtId="0" fontId="18" fillId="2" borderId="1" xfId="5" applyFont="1" applyFill="1" applyBorder="1" applyAlignment="1">
      <alignment vertical="center"/>
    </xf>
    <xf numFmtId="0" fontId="1" fillId="22" borderId="1" xfId="5" applyFill="1" applyBorder="1" applyAlignment="1">
      <alignment vertical="center"/>
    </xf>
    <xf numFmtId="0" fontId="1" fillId="24" borderId="1" xfId="5" applyFill="1" applyBorder="1" applyAlignment="1">
      <alignment vertical="center"/>
    </xf>
    <xf numFmtId="0" fontId="1" fillId="16" borderId="1" xfId="5" applyFill="1" applyBorder="1" applyAlignment="1">
      <alignment vertical="center"/>
    </xf>
    <xf numFmtId="0" fontId="14" fillId="13" borderId="2" xfId="4" applyFont="1" applyFill="1" applyBorder="1" applyAlignment="1">
      <alignment horizontal="center" vertical="center"/>
    </xf>
    <xf numFmtId="0" fontId="14" fillId="13" borderId="6" xfId="4" applyFont="1" applyFill="1" applyBorder="1" applyAlignment="1">
      <alignment horizontal="center" vertical="center"/>
    </xf>
    <xf numFmtId="0" fontId="13" fillId="14" borderId="2" xfId="0" applyFont="1" applyFill="1" applyBorder="1" applyAlignment="1">
      <alignment horizontal="center" vertical="center"/>
    </xf>
    <xf numFmtId="0" fontId="13" fillId="14" borderId="5" xfId="0" applyFont="1" applyFill="1" applyBorder="1" applyAlignment="1">
      <alignment horizontal="center" vertical="center"/>
    </xf>
    <xf numFmtId="0" fontId="13" fillId="14" borderId="6" xfId="0" applyFont="1" applyFill="1" applyBorder="1" applyAlignment="1">
      <alignment horizontal="center" vertical="center"/>
    </xf>
    <xf numFmtId="0" fontId="14" fillId="13" borderId="5" xfId="4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12" fillId="7" borderId="1" xfId="5" applyFont="1" applyFill="1" applyBorder="1" applyAlignment="1">
      <alignment horizontal="center"/>
    </xf>
    <xf numFmtId="0" fontId="10" fillId="0" borderId="7" xfId="5" applyFont="1" applyBorder="1" applyAlignment="1">
      <alignment horizontal="center" vertical="center"/>
    </xf>
    <xf numFmtId="0" fontId="10" fillId="0" borderId="3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8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/>
    </xf>
    <xf numFmtId="0" fontId="12" fillId="7" borderId="1" xfId="5" applyFont="1" applyFill="1" applyBorder="1" applyAlignment="1">
      <alignment horizontal="center" vertical="center"/>
    </xf>
    <xf numFmtId="0" fontId="10" fillId="0" borderId="1" xfId="5" applyFont="1" applyBorder="1" applyAlignment="1">
      <alignment horizontal="center" vertical="center"/>
    </xf>
    <xf numFmtId="0" fontId="1" fillId="17" borderId="9" xfId="5" applyFill="1" applyBorder="1" applyAlignment="1">
      <alignment horizontal="center" vertical="center"/>
    </xf>
    <xf numFmtId="0" fontId="1" fillId="17" borderId="10" xfId="5" applyFill="1" applyBorder="1" applyAlignment="1">
      <alignment horizontal="center" vertical="center"/>
    </xf>
    <xf numFmtId="0" fontId="1" fillId="17" borderId="11" xfId="5" applyFill="1" applyBorder="1" applyAlignment="1">
      <alignment horizontal="center" vertical="center"/>
    </xf>
    <xf numFmtId="0" fontId="1" fillId="17" borderId="12" xfId="5" applyFill="1" applyBorder="1" applyAlignment="1">
      <alignment horizontal="center" vertical="center"/>
    </xf>
    <xf numFmtId="0" fontId="1" fillId="17" borderId="0" xfId="5" applyFill="1" applyBorder="1" applyAlignment="1">
      <alignment horizontal="center" vertical="center"/>
    </xf>
    <xf numFmtId="0" fontId="1" fillId="17" borderId="13" xfId="5" applyFill="1" applyBorder="1" applyAlignment="1">
      <alignment horizontal="center" vertical="center"/>
    </xf>
    <xf numFmtId="0" fontId="1" fillId="17" borderId="14" xfId="5" applyFill="1" applyBorder="1" applyAlignment="1">
      <alignment horizontal="center" vertical="center"/>
    </xf>
    <xf numFmtId="0" fontId="1" fillId="17" borderId="4" xfId="5" applyFill="1" applyBorder="1" applyAlignment="1">
      <alignment horizontal="center" vertical="center"/>
    </xf>
    <xf numFmtId="0" fontId="1" fillId="17" borderId="15" xfId="5" applyFill="1" applyBorder="1" applyAlignment="1">
      <alignment horizontal="center" vertical="center"/>
    </xf>
    <xf numFmtId="0" fontId="1" fillId="15" borderId="9" xfId="5" applyFill="1" applyBorder="1" applyAlignment="1">
      <alignment horizontal="center" vertical="center"/>
    </xf>
    <xf numFmtId="0" fontId="1" fillId="15" borderId="10" xfId="5" applyFill="1" applyBorder="1" applyAlignment="1">
      <alignment horizontal="center" vertical="center"/>
    </xf>
    <xf numFmtId="0" fontId="1" fillId="15" borderId="11" xfId="5" applyFill="1" applyBorder="1" applyAlignment="1">
      <alignment horizontal="center" vertical="center"/>
    </xf>
    <xf numFmtId="0" fontId="1" fillId="15" borderId="12" xfId="5" applyFill="1" applyBorder="1" applyAlignment="1">
      <alignment horizontal="center" vertical="center"/>
    </xf>
    <xf numFmtId="0" fontId="1" fillId="15" borderId="0" xfId="5" applyFill="1" applyBorder="1" applyAlignment="1">
      <alignment horizontal="center" vertical="center"/>
    </xf>
    <xf numFmtId="0" fontId="1" fillId="15" borderId="13" xfId="5" applyFill="1" applyBorder="1" applyAlignment="1">
      <alignment horizontal="center" vertical="center"/>
    </xf>
    <xf numFmtId="0" fontId="1" fillId="15" borderId="14" xfId="5" applyFill="1" applyBorder="1" applyAlignment="1">
      <alignment horizontal="center" vertical="center"/>
    </xf>
    <xf numFmtId="0" fontId="1" fillId="15" borderId="4" xfId="5" applyFill="1" applyBorder="1" applyAlignment="1">
      <alignment horizontal="center" vertical="center"/>
    </xf>
    <xf numFmtId="0" fontId="1" fillId="15" borderId="15" xfId="5" applyFill="1" applyBorder="1" applyAlignment="1">
      <alignment horizontal="center" vertical="center"/>
    </xf>
    <xf numFmtId="0" fontId="1" fillId="19" borderId="9" xfId="5" applyFill="1" applyBorder="1" applyAlignment="1">
      <alignment horizontal="center" vertical="center"/>
    </xf>
    <xf numFmtId="0" fontId="1" fillId="19" borderId="10" xfId="5" applyFill="1" applyBorder="1" applyAlignment="1">
      <alignment horizontal="center" vertical="center"/>
    </xf>
    <xf numFmtId="0" fontId="1" fillId="19" borderId="11" xfId="5" applyFill="1" applyBorder="1" applyAlignment="1">
      <alignment horizontal="center" vertical="center"/>
    </xf>
    <xf numFmtId="0" fontId="1" fillId="19" borderId="12" xfId="5" applyFill="1" applyBorder="1" applyAlignment="1">
      <alignment horizontal="center" vertical="center"/>
    </xf>
    <xf numFmtId="0" fontId="1" fillId="19" borderId="0" xfId="5" applyFill="1" applyBorder="1" applyAlignment="1">
      <alignment horizontal="center" vertical="center"/>
    </xf>
    <xf numFmtId="0" fontId="1" fillId="19" borderId="13" xfId="5" applyFill="1" applyBorder="1" applyAlignment="1">
      <alignment horizontal="center" vertical="center"/>
    </xf>
    <xf numFmtId="0" fontId="1" fillId="19" borderId="14" xfId="5" applyFill="1" applyBorder="1" applyAlignment="1">
      <alignment horizontal="center" vertical="center"/>
    </xf>
    <xf numFmtId="0" fontId="1" fillId="19" borderId="4" xfId="5" applyFill="1" applyBorder="1" applyAlignment="1">
      <alignment horizontal="center" vertical="center"/>
    </xf>
    <xf numFmtId="0" fontId="1" fillId="19" borderId="15" xfId="5" applyFill="1" applyBorder="1" applyAlignment="1">
      <alignment horizontal="center" vertical="center"/>
    </xf>
    <xf numFmtId="0" fontId="18" fillId="20" borderId="9" xfId="5" applyFont="1" applyFill="1" applyBorder="1" applyAlignment="1">
      <alignment horizontal="center" vertical="center"/>
    </xf>
    <xf numFmtId="0" fontId="18" fillId="20" borderId="10" xfId="5" applyFont="1" applyFill="1" applyBorder="1" applyAlignment="1">
      <alignment horizontal="center" vertical="center"/>
    </xf>
    <xf numFmtId="0" fontId="18" fillId="20" borderId="11" xfId="5" applyFont="1" applyFill="1" applyBorder="1" applyAlignment="1">
      <alignment horizontal="center" vertical="center"/>
    </xf>
    <xf numFmtId="0" fontId="18" fillId="20" borderId="12" xfId="5" applyFont="1" applyFill="1" applyBorder="1" applyAlignment="1">
      <alignment horizontal="center" vertical="center"/>
    </xf>
    <xf numFmtId="0" fontId="18" fillId="20" borderId="0" xfId="5" applyFont="1" applyFill="1" applyBorder="1" applyAlignment="1">
      <alignment horizontal="center" vertical="center"/>
    </xf>
    <xf numFmtId="0" fontId="18" fillId="20" borderId="13" xfId="5" applyFont="1" applyFill="1" applyBorder="1" applyAlignment="1">
      <alignment horizontal="center" vertical="center"/>
    </xf>
    <xf numFmtId="0" fontId="18" fillId="20" borderId="14" xfId="5" applyFont="1" applyFill="1" applyBorder="1" applyAlignment="1">
      <alignment horizontal="center" vertical="center"/>
    </xf>
    <xf numFmtId="0" fontId="18" fillId="20" borderId="4" xfId="5" applyFont="1" applyFill="1" applyBorder="1" applyAlignment="1">
      <alignment horizontal="center" vertical="center"/>
    </xf>
    <xf numFmtId="0" fontId="18" fillId="20" borderId="15" xfId="5" applyFont="1" applyFill="1" applyBorder="1" applyAlignment="1">
      <alignment horizontal="center" vertical="center"/>
    </xf>
    <xf numFmtId="0" fontId="1" fillId="21" borderId="9" xfId="5" applyFill="1" applyBorder="1" applyAlignment="1">
      <alignment horizontal="center" vertical="center"/>
    </xf>
    <xf numFmtId="0" fontId="1" fillId="21" borderId="10" xfId="5" applyFill="1" applyBorder="1" applyAlignment="1">
      <alignment horizontal="center" vertical="center"/>
    </xf>
    <xf numFmtId="0" fontId="1" fillId="21" borderId="11" xfId="5" applyFill="1" applyBorder="1" applyAlignment="1">
      <alignment horizontal="center" vertical="center"/>
    </xf>
    <xf numFmtId="0" fontId="1" fillId="21" borderId="12" xfId="5" applyFill="1" applyBorder="1" applyAlignment="1">
      <alignment horizontal="center" vertical="center"/>
    </xf>
    <xf numFmtId="0" fontId="1" fillId="21" borderId="0" xfId="5" applyFill="1" applyBorder="1" applyAlignment="1">
      <alignment horizontal="center" vertical="center"/>
    </xf>
    <xf numFmtId="0" fontId="1" fillId="21" borderId="13" xfId="5" applyFill="1" applyBorder="1" applyAlignment="1">
      <alignment horizontal="center" vertical="center"/>
    </xf>
    <xf numFmtId="0" fontId="1" fillId="21" borderId="14" xfId="5" applyFill="1" applyBorder="1" applyAlignment="1">
      <alignment horizontal="center" vertical="center"/>
    </xf>
    <xf numFmtId="0" fontId="1" fillId="21" borderId="4" xfId="5" applyFill="1" applyBorder="1" applyAlignment="1">
      <alignment horizontal="center" vertical="center"/>
    </xf>
    <xf numFmtId="0" fontId="1" fillId="21" borderId="15" xfId="5" applyFill="1" applyBorder="1" applyAlignment="1">
      <alignment horizontal="center" vertical="center"/>
    </xf>
    <xf numFmtId="0" fontId="1" fillId="23" borderId="9" xfId="5" applyFill="1" applyBorder="1" applyAlignment="1">
      <alignment horizontal="center" vertical="center"/>
    </xf>
    <xf numFmtId="0" fontId="1" fillId="23" borderId="10" xfId="5" applyFill="1" applyBorder="1" applyAlignment="1">
      <alignment horizontal="center" vertical="center"/>
    </xf>
    <xf numFmtId="0" fontId="1" fillId="23" borderId="11" xfId="5" applyFill="1" applyBorder="1" applyAlignment="1">
      <alignment horizontal="center" vertical="center"/>
    </xf>
    <xf numFmtId="0" fontId="1" fillId="23" borderId="12" xfId="5" applyFill="1" applyBorder="1" applyAlignment="1">
      <alignment horizontal="center" vertical="center"/>
    </xf>
    <xf numFmtId="0" fontId="1" fillId="23" borderId="0" xfId="5" applyFill="1" applyBorder="1" applyAlignment="1">
      <alignment horizontal="center" vertical="center"/>
    </xf>
    <xf numFmtId="0" fontId="1" fillId="23" borderId="13" xfId="5" applyFill="1" applyBorder="1" applyAlignment="1">
      <alignment horizontal="center" vertical="center"/>
    </xf>
    <xf numFmtId="0" fontId="1" fillId="23" borderId="14" xfId="5" applyFill="1" applyBorder="1" applyAlignment="1">
      <alignment horizontal="center" vertical="center"/>
    </xf>
    <xf numFmtId="0" fontId="1" fillId="23" borderId="4" xfId="5" applyFill="1" applyBorder="1" applyAlignment="1">
      <alignment horizontal="center" vertical="center"/>
    </xf>
    <xf numFmtId="0" fontId="1" fillId="23" borderId="15" xfId="5" applyFill="1" applyBorder="1" applyAlignment="1">
      <alignment horizontal="center" vertical="center"/>
    </xf>
    <xf numFmtId="0" fontId="1" fillId="6" borderId="9" xfId="5" applyFill="1" applyBorder="1" applyAlignment="1">
      <alignment horizontal="center" vertical="center"/>
    </xf>
    <xf numFmtId="0" fontId="1" fillId="6" borderId="10" xfId="5" applyFill="1" applyBorder="1" applyAlignment="1">
      <alignment horizontal="center" vertical="center"/>
    </xf>
    <xf numFmtId="0" fontId="1" fillId="6" borderId="11" xfId="5" applyFill="1" applyBorder="1" applyAlignment="1">
      <alignment horizontal="center" vertical="center"/>
    </xf>
    <xf numFmtId="0" fontId="1" fillId="6" borderId="12" xfId="5" applyFill="1" applyBorder="1" applyAlignment="1">
      <alignment horizontal="center" vertical="center"/>
    </xf>
    <xf numFmtId="0" fontId="1" fillId="6" borderId="0" xfId="5" applyFill="1" applyBorder="1" applyAlignment="1">
      <alignment horizontal="center" vertical="center"/>
    </xf>
    <xf numFmtId="0" fontId="1" fillId="6" borderId="13" xfId="5" applyFill="1" applyBorder="1" applyAlignment="1">
      <alignment horizontal="center" vertical="center"/>
    </xf>
    <xf numFmtId="0" fontId="1" fillId="6" borderId="14" xfId="5" applyFill="1" applyBorder="1" applyAlignment="1">
      <alignment horizontal="center" vertical="center"/>
    </xf>
    <xf numFmtId="0" fontId="1" fillId="6" borderId="4" xfId="5" applyFill="1" applyBorder="1" applyAlignment="1">
      <alignment horizontal="center" vertical="center"/>
    </xf>
    <xf numFmtId="0" fontId="1" fillId="6" borderId="15" xfId="5" applyFill="1" applyBorder="1" applyAlignment="1">
      <alignment horizontal="center" vertical="center"/>
    </xf>
    <xf numFmtId="0" fontId="1" fillId="9" borderId="9" xfId="5" applyFill="1" applyBorder="1" applyAlignment="1">
      <alignment horizontal="center" vertical="center"/>
    </xf>
    <xf numFmtId="0" fontId="1" fillId="9" borderId="10" xfId="5" applyFill="1" applyBorder="1" applyAlignment="1">
      <alignment horizontal="center" vertical="center"/>
    </xf>
    <xf numFmtId="0" fontId="1" fillId="9" borderId="11" xfId="5" applyFill="1" applyBorder="1" applyAlignment="1">
      <alignment horizontal="center" vertical="center"/>
    </xf>
    <xf numFmtId="0" fontId="1" fillId="9" borderId="12" xfId="5" applyFill="1" applyBorder="1" applyAlignment="1">
      <alignment horizontal="center" vertical="center"/>
    </xf>
    <xf numFmtId="0" fontId="1" fillId="9" borderId="0" xfId="5" applyFill="1" applyBorder="1" applyAlignment="1">
      <alignment horizontal="center" vertical="center"/>
    </xf>
    <xf numFmtId="0" fontId="1" fillId="9" borderId="13" xfId="5" applyFill="1" applyBorder="1" applyAlignment="1">
      <alignment horizontal="center" vertical="center"/>
    </xf>
    <xf numFmtId="0" fontId="1" fillId="9" borderId="14" xfId="5" applyFill="1" applyBorder="1" applyAlignment="1">
      <alignment horizontal="center" vertical="center"/>
    </xf>
    <xf numFmtId="0" fontId="1" fillId="9" borderId="4" xfId="5" applyFill="1" applyBorder="1" applyAlignment="1">
      <alignment horizontal="center" vertical="center"/>
    </xf>
    <xf numFmtId="0" fontId="1" fillId="9" borderId="15" xfId="5" applyFill="1" applyBorder="1" applyAlignment="1">
      <alignment horizontal="center" vertical="center"/>
    </xf>
  </cellXfs>
  <cellStyles count="6">
    <cellStyle name="Normal" xfId="0" builtinId="0"/>
    <cellStyle name="Normal 2" xfId="1" xr:uid="{507520C7-2A0D-4177-A30C-90E2EE02F0FC}"/>
    <cellStyle name="Normal 2 2" xfId="2" xr:uid="{CC027AC5-4E59-4D32-8E7D-5414C6304883}"/>
    <cellStyle name="Normal 2 2 2" xfId="5" xr:uid="{74FB5C74-EAA6-4C25-BB06-2DFD4C370F26}"/>
    <cellStyle name="Normal 2 3" xfId="3" xr:uid="{7526BC39-2F2F-41E0-914A-4A7CF0A534C3}"/>
    <cellStyle name="Normal 2 4" xfId="4" xr:uid="{7E68FA50-0D89-4D45-A177-4DC06BF07901}"/>
  </cellStyles>
  <dxfs count="0"/>
  <tableStyles count="0" defaultTableStyle="TableStyleMedium2" defaultPivotStyle="PivotStyleLight16"/>
  <colors>
    <mruColors>
      <color rgb="FF00CCFF"/>
      <color rgb="FF73FB79"/>
      <color rgb="FFFFFD78"/>
      <color rgb="FF7A8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EEFE2-5612-4895-B669-E052E8403FE1}">
  <dimension ref="A1:R19"/>
  <sheetViews>
    <sheetView topLeftCell="H1" zoomScale="60" zoomScaleNormal="60" workbookViewId="0">
      <selection activeCell="H30" sqref="H30"/>
    </sheetView>
  </sheetViews>
  <sheetFormatPr defaultColWidth="11.46484375" defaultRowHeight="15" x14ac:dyDescent="0.2"/>
  <cols>
    <col min="1" max="4" width="16.76953125" style="30" customWidth="1"/>
    <col min="5" max="5" width="3.44921875" style="30" customWidth="1"/>
    <col min="6" max="7" width="13.80859375" style="30" customWidth="1"/>
    <col min="8" max="8" width="7.1484375" style="31" customWidth="1"/>
    <col min="9" max="13" width="11.46484375" style="30"/>
    <col min="14" max="14" width="12.9453125" style="30" customWidth="1"/>
    <col min="15" max="16384" width="11.46484375" style="30"/>
  </cols>
  <sheetData>
    <row r="1" spans="1:18" ht="16.149999999999999" customHeight="1" x14ac:dyDescent="0.2">
      <c r="A1" s="83" t="s">
        <v>62</v>
      </c>
      <c r="B1" s="84"/>
      <c r="C1" s="84"/>
      <c r="D1" s="85"/>
      <c r="E1" s="31"/>
      <c r="F1" s="44" t="s">
        <v>62</v>
      </c>
      <c r="G1" s="38"/>
      <c r="I1" s="81" t="s">
        <v>61</v>
      </c>
      <c r="J1" s="86"/>
      <c r="K1" s="86"/>
      <c r="L1" s="82"/>
    </row>
    <row r="2" spans="1:18" ht="16.149999999999999" customHeight="1" x14ac:dyDescent="0.2">
      <c r="A2" s="37" t="s">
        <v>60</v>
      </c>
      <c r="B2" s="37" t="s">
        <v>58</v>
      </c>
      <c r="C2" s="37" t="s">
        <v>57</v>
      </c>
      <c r="D2" s="37" t="s">
        <v>55</v>
      </c>
      <c r="E2" s="31"/>
      <c r="F2" s="81" t="s">
        <v>59</v>
      </c>
      <c r="G2" s="82"/>
      <c r="I2" s="37" t="s">
        <v>58</v>
      </c>
      <c r="J2" s="37" t="s">
        <v>57</v>
      </c>
      <c r="K2" s="37" t="s">
        <v>56</v>
      </c>
      <c r="L2" s="37" t="s">
        <v>55</v>
      </c>
      <c r="N2" s="31"/>
      <c r="O2" s="31"/>
      <c r="P2" s="31"/>
      <c r="Q2" s="31"/>
      <c r="R2" s="31"/>
    </row>
    <row r="3" spans="1:18" s="4" customFormat="1" ht="16.149999999999999" customHeight="1" x14ac:dyDescent="0.2">
      <c r="A3" s="48" t="s">
        <v>54</v>
      </c>
      <c r="B3" s="40">
        <v>24</v>
      </c>
      <c r="C3" s="39">
        <v>14</v>
      </c>
      <c r="D3" s="47">
        <f>+B3*G3</f>
        <v>105.60000000000001</v>
      </c>
      <c r="E3"/>
      <c r="F3" s="39">
        <v>15</v>
      </c>
      <c r="G3" s="40">
        <v>4.4000000000000004</v>
      </c>
      <c r="H3"/>
      <c r="I3" s="43">
        <v>24</v>
      </c>
      <c r="J3" s="39">
        <v>15</v>
      </c>
      <c r="K3" s="42">
        <f>+I3*J3</f>
        <v>360</v>
      </c>
      <c r="L3" s="41">
        <f>+I3*G3</f>
        <v>105.60000000000001</v>
      </c>
    </row>
    <row r="4" spans="1:18" s="4" customFormat="1" ht="16.149999999999999" customHeight="1" x14ac:dyDescent="0.2">
      <c r="A4" s="48" t="s">
        <v>54</v>
      </c>
      <c r="B4" s="40">
        <v>0</v>
      </c>
      <c r="C4" s="39">
        <f>+F4</f>
        <v>12</v>
      </c>
      <c r="D4" s="47">
        <f>+B4*G4</f>
        <v>0</v>
      </c>
      <c r="E4" s="46"/>
      <c r="F4" s="39">
        <v>12</v>
      </c>
      <c r="G4" s="40">
        <v>2.65</v>
      </c>
      <c r="H4"/>
      <c r="I4" s="39">
        <v>48</v>
      </c>
      <c r="J4" s="39">
        <v>12</v>
      </c>
      <c r="K4" s="42">
        <f>+I4*J4</f>
        <v>576</v>
      </c>
      <c r="L4" s="41">
        <f>+I4*G4</f>
        <v>127.19999999999999</v>
      </c>
    </row>
    <row r="5" spans="1:18" s="4" customFormat="1" ht="16.149999999999999" customHeight="1" x14ac:dyDescent="0.2">
      <c r="A5" s="48" t="s">
        <v>54</v>
      </c>
      <c r="B5" s="40">
        <v>0</v>
      </c>
      <c r="C5" s="39">
        <f>+F5</f>
        <v>0</v>
      </c>
      <c r="D5" s="47">
        <f>+B5*G5</f>
        <v>0</v>
      </c>
      <c r="E5" s="46"/>
      <c r="F5" s="39"/>
      <c r="G5" s="40"/>
      <c r="H5"/>
      <c r="I5" s="39"/>
      <c r="J5" s="39"/>
      <c r="K5" s="42"/>
      <c r="L5" s="41">
        <f>+I5*G5</f>
        <v>0</v>
      </c>
    </row>
    <row r="6" spans="1:18" s="4" customFormat="1" ht="16.149999999999999" customHeight="1" x14ac:dyDescent="0.2">
      <c r="A6" s="48"/>
      <c r="B6" s="40">
        <v>0</v>
      </c>
      <c r="C6" s="39">
        <f>+F6</f>
        <v>0</v>
      </c>
      <c r="D6" s="47">
        <f>+B6*G6</f>
        <v>0</v>
      </c>
      <c r="E6" s="46"/>
      <c r="F6" s="39"/>
      <c r="G6" s="40"/>
      <c r="H6"/>
      <c r="I6" s="46"/>
      <c r="J6" s="46"/>
      <c r="K6" s="45" t="s">
        <v>18</v>
      </c>
      <c r="L6" s="41">
        <f>SUM(L3:L4)</f>
        <v>232.8</v>
      </c>
    </row>
    <row r="7" spans="1:18" ht="16.149999999999999" customHeight="1" x14ac:dyDescent="0.2">
      <c r="A7" s="31"/>
      <c r="B7" s="31"/>
      <c r="C7" s="36" t="s">
        <v>53</v>
      </c>
      <c r="D7" s="35">
        <f>SUM(D3:D6)</f>
        <v>105.60000000000001</v>
      </c>
      <c r="F7" s="31"/>
      <c r="N7" s="31"/>
      <c r="O7" s="31"/>
      <c r="P7" s="31"/>
      <c r="Q7" s="31"/>
      <c r="R7" s="31"/>
    </row>
    <row r="8" spans="1:18" ht="16.149999999999999" customHeight="1" x14ac:dyDescent="0.2">
      <c r="A8" s="34"/>
      <c r="C8" s="33" t="s">
        <v>52</v>
      </c>
      <c r="D8" s="32">
        <f>+D7/24</f>
        <v>4.4000000000000004</v>
      </c>
      <c r="F8" s="30" t="s">
        <v>63</v>
      </c>
      <c r="G8" s="41">
        <v>232.8</v>
      </c>
      <c r="N8" s="31"/>
      <c r="O8" s="31"/>
      <c r="P8" s="31"/>
      <c r="Q8" s="31"/>
      <c r="R8" s="31"/>
    </row>
    <row r="9" spans="1:18" ht="16.149999999999999" customHeight="1" x14ac:dyDescent="0.2"/>
    <row r="10" spans="1:18" ht="16.149999999999999" customHeight="1" x14ac:dyDescent="0.2">
      <c r="A10" s="83" t="s">
        <v>51</v>
      </c>
      <c r="B10" s="84"/>
      <c r="C10" s="84"/>
      <c r="D10" s="85"/>
      <c r="E10" s="31"/>
      <c r="F10" s="44" t="s">
        <v>51</v>
      </c>
      <c r="G10" s="38"/>
      <c r="I10" s="81" t="s">
        <v>61</v>
      </c>
      <c r="J10" s="86"/>
      <c r="K10" s="86"/>
      <c r="L10" s="82"/>
    </row>
    <row r="11" spans="1:18" ht="16.149999999999999" customHeight="1" x14ac:dyDescent="0.2">
      <c r="A11" s="37" t="s">
        <v>60</v>
      </c>
      <c r="B11" s="37" t="s">
        <v>58</v>
      </c>
      <c r="C11" s="37" t="s">
        <v>57</v>
      </c>
      <c r="D11" s="37" t="s">
        <v>55</v>
      </c>
      <c r="E11" s="31"/>
      <c r="F11" s="81" t="s">
        <v>59</v>
      </c>
      <c r="G11" s="82"/>
      <c r="I11" s="37" t="s">
        <v>58</v>
      </c>
      <c r="J11" s="37" t="s">
        <v>57</v>
      </c>
      <c r="K11" s="37" t="s">
        <v>56</v>
      </c>
      <c r="L11" s="37" t="s">
        <v>55</v>
      </c>
      <c r="N11" s="31"/>
      <c r="O11" s="31"/>
      <c r="P11" s="31"/>
      <c r="Q11" s="31"/>
      <c r="R11" s="31"/>
    </row>
    <row r="12" spans="1:18" s="4" customFormat="1" ht="16.149999999999999" customHeight="1" x14ac:dyDescent="0.2">
      <c r="A12" s="48" t="s">
        <v>54</v>
      </c>
      <c r="B12" s="40">
        <v>0</v>
      </c>
      <c r="C12" s="39">
        <v>0</v>
      </c>
      <c r="D12" s="47">
        <f>+B12*G12</f>
        <v>0</v>
      </c>
      <c r="E12"/>
      <c r="F12" s="39">
        <v>15</v>
      </c>
      <c r="G12" s="40">
        <v>4.4000000000000004</v>
      </c>
      <c r="H12"/>
      <c r="I12" s="43">
        <v>24</v>
      </c>
      <c r="J12" s="39">
        <v>15</v>
      </c>
      <c r="K12" s="42">
        <f>+I12*J12</f>
        <v>360</v>
      </c>
      <c r="L12" s="41">
        <f>+I12*G12</f>
        <v>105.60000000000001</v>
      </c>
    </row>
    <row r="13" spans="1:18" s="4" customFormat="1" ht="16.149999999999999" customHeight="1" x14ac:dyDescent="0.2">
      <c r="A13" s="48" t="s">
        <v>54</v>
      </c>
      <c r="B13" s="40">
        <v>0</v>
      </c>
      <c r="C13" s="39">
        <f>+F13</f>
        <v>12</v>
      </c>
      <c r="D13" s="47">
        <f>+B13*G13</f>
        <v>0</v>
      </c>
      <c r="E13" s="46"/>
      <c r="F13" s="39">
        <v>12</v>
      </c>
      <c r="G13" s="40">
        <v>2.65</v>
      </c>
      <c r="H13"/>
      <c r="I13" s="39">
        <v>48</v>
      </c>
      <c r="J13" s="39">
        <v>12</v>
      </c>
      <c r="K13" s="42">
        <f>+I13*J13</f>
        <v>576</v>
      </c>
      <c r="L13" s="41">
        <f>+I13*G13</f>
        <v>127.19999999999999</v>
      </c>
    </row>
    <row r="14" spans="1:18" s="4" customFormat="1" ht="16.149999999999999" customHeight="1" x14ac:dyDescent="0.2">
      <c r="A14" s="48" t="s">
        <v>54</v>
      </c>
      <c r="B14" s="40">
        <v>0</v>
      </c>
      <c r="C14" s="39">
        <f>+F14</f>
        <v>0</v>
      </c>
      <c r="D14" s="47">
        <f>+B14*G14</f>
        <v>0</v>
      </c>
      <c r="E14" s="46"/>
      <c r="F14" s="39"/>
      <c r="G14" s="40"/>
      <c r="H14"/>
      <c r="I14" s="39"/>
      <c r="J14" s="39"/>
      <c r="K14" s="42"/>
      <c r="L14" s="41"/>
    </row>
    <row r="15" spans="1:18" s="4" customFormat="1" ht="16.149999999999999" customHeight="1" x14ac:dyDescent="0.2">
      <c r="A15" s="48"/>
      <c r="B15" s="40">
        <v>0</v>
      </c>
      <c r="C15" s="39">
        <f>+F15</f>
        <v>0</v>
      </c>
      <c r="D15" s="47">
        <f>+B15*G15</f>
        <v>0</v>
      </c>
      <c r="E15" s="46"/>
      <c r="F15" s="39"/>
      <c r="G15" s="40"/>
      <c r="H15"/>
      <c r="I15" s="46"/>
      <c r="J15" s="46"/>
      <c r="K15" s="45" t="s">
        <v>18</v>
      </c>
      <c r="L15" s="41">
        <f>SUM(L12:L14)</f>
        <v>232.8</v>
      </c>
    </row>
    <row r="16" spans="1:18" ht="16.149999999999999" customHeight="1" x14ac:dyDescent="0.2">
      <c r="A16" s="31"/>
      <c r="B16" s="31"/>
      <c r="C16" s="36" t="s">
        <v>53</v>
      </c>
      <c r="D16" s="35">
        <f>SUM(D12:D15)</f>
        <v>0</v>
      </c>
      <c r="F16" s="31"/>
      <c r="N16" s="31"/>
      <c r="O16" s="31"/>
      <c r="P16" s="31"/>
      <c r="Q16" s="31"/>
      <c r="R16" s="31"/>
    </row>
    <row r="17" spans="1:18" ht="16.149999999999999" customHeight="1" x14ac:dyDescent="0.2">
      <c r="A17" s="34"/>
      <c r="C17" s="33" t="s">
        <v>52</v>
      </c>
      <c r="D17" s="32">
        <f>+D16/24</f>
        <v>0</v>
      </c>
      <c r="F17" s="30" t="s">
        <v>64</v>
      </c>
      <c r="G17" s="41">
        <v>232.8</v>
      </c>
      <c r="N17" s="31"/>
      <c r="O17" s="31"/>
      <c r="P17" s="31"/>
      <c r="Q17" s="31"/>
      <c r="R17" s="31"/>
    </row>
    <row r="18" spans="1:18" ht="16.149999999999999" customHeight="1" x14ac:dyDescent="0.2"/>
    <row r="19" spans="1:18" ht="16.149999999999999" customHeight="1" x14ac:dyDescent="0.2"/>
  </sheetData>
  <mergeCells count="6">
    <mergeCell ref="F11:G11"/>
    <mergeCell ref="A1:D1"/>
    <mergeCell ref="I1:L1"/>
    <mergeCell ref="F2:G2"/>
    <mergeCell ref="A10:D10"/>
    <mergeCell ref="I10:L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B14F3-56D8-6047-94D5-F59684C9DC78}">
  <dimension ref="A1:G26"/>
  <sheetViews>
    <sheetView zoomScale="86" zoomScaleNormal="86" workbookViewId="0">
      <selection activeCell="H15" sqref="H15"/>
    </sheetView>
  </sheetViews>
  <sheetFormatPr defaultColWidth="11.21875" defaultRowHeight="12.75" x14ac:dyDescent="0.2"/>
  <cols>
    <col min="1" max="1" width="11.21875" style="4"/>
    <col min="2" max="5" width="15.2890625" style="4" customWidth="1"/>
    <col min="6" max="6" width="13.31640625" style="4" customWidth="1"/>
    <col min="7" max="9" width="11.21875" style="4"/>
    <col min="10" max="10" width="8.26171875" style="4" bestFit="1" customWidth="1"/>
    <col min="11" max="11" width="6.65625" style="4" bestFit="1" customWidth="1"/>
    <col min="12" max="12" width="8.62890625" style="4" bestFit="1" customWidth="1"/>
    <col min="13" max="16384" width="11.21875" style="4"/>
  </cols>
  <sheetData>
    <row r="1" spans="1:7" ht="17.649999999999999" customHeight="1" x14ac:dyDescent="0.2">
      <c r="A1" s="87" t="s">
        <v>28</v>
      </c>
      <c r="B1" s="87"/>
      <c r="E1" s="88" t="s">
        <v>29</v>
      </c>
      <c r="F1" s="88"/>
    </row>
    <row r="2" spans="1:7" ht="17.649999999999999" customHeight="1" x14ac:dyDescent="0.2">
      <c r="A2" s="7" t="s">
        <v>21</v>
      </c>
      <c r="B2" s="8" t="s">
        <v>50</v>
      </c>
      <c r="E2" s="7" t="s">
        <v>16</v>
      </c>
      <c r="F2" s="2">
        <v>15</v>
      </c>
      <c r="G2" s="4" t="s">
        <v>4</v>
      </c>
    </row>
    <row r="3" spans="1:7" ht="17.649999999999999" customHeight="1" x14ac:dyDescent="0.2">
      <c r="A3" s="7" t="s">
        <v>20</v>
      </c>
      <c r="B3" s="8" t="s">
        <v>51</v>
      </c>
      <c r="E3" s="7" t="s">
        <v>15</v>
      </c>
      <c r="F3" s="2">
        <v>15</v>
      </c>
      <c r="G3" s="4" t="s">
        <v>4</v>
      </c>
    </row>
    <row r="4" spans="1:7" ht="18" customHeight="1" x14ac:dyDescent="0.2">
      <c r="E4" s="7" t="s">
        <v>17</v>
      </c>
      <c r="F4" s="2">
        <v>45</v>
      </c>
      <c r="G4" s="4" t="s">
        <v>4</v>
      </c>
    </row>
    <row r="5" spans="1:7" ht="18" customHeight="1" x14ac:dyDescent="0.2">
      <c r="A5" s="87" t="s">
        <v>25</v>
      </c>
      <c r="B5" s="87"/>
      <c r="C5" s="87"/>
    </row>
    <row r="6" spans="1:7" ht="18" customHeight="1" x14ac:dyDescent="0.2">
      <c r="A6"/>
      <c r="B6" s="12" t="str">
        <f>+B2</f>
        <v xml:space="preserve">PRAT </v>
      </c>
      <c r="C6" s="12" t="str">
        <f>+B3</f>
        <v>LATORRE</v>
      </c>
    </row>
    <row r="7" spans="1:7" ht="18" customHeight="1" x14ac:dyDescent="0.2">
      <c r="A7" s="6" t="s">
        <v>0</v>
      </c>
      <c r="B7" s="10">
        <v>232.8</v>
      </c>
      <c r="C7" s="10">
        <v>232.8</v>
      </c>
      <c r="D7" s="4" t="s">
        <v>2</v>
      </c>
    </row>
    <row r="8" spans="1:7" ht="18" customHeight="1" x14ac:dyDescent="0.2">
      <c r="A8" s="6" t="s">
        <v>5</v>
      </c>
      <c r="B8" s="10">
        <v>0</v>
      </c>
      <c r="C8" s="10">
        <v>0</v>
      </c>
      <c r="D8" s="4" t="s">
        <v>2</v>
      </c>
    </row>
    <row r="9" spans="1:7" ht="18" customHeight="1" x14ac:dyDescent="0.2">
      <c r="A9" s="6" t="s">
        <v>1</v>
      </c>
      <c r="B9" s="10">
        <v>35</v>
      </c>
      <c r="C9" s="10">
        <v>40</v>
      </c>
      <c r="D9" s="4" t="s">
        <v>2</v>
      </c>
    </row>
    <row r="10" spans="1:7" ht="18" customHeight="1" x14ac:dyDescent="0.2">
      <c r="A10" s="6" t="s">
        <v>14</v>
      </c>
      <c r="B10" s="10">
        <v>4000</v>
      </c>
      <c r="C10" s="10">
        <v>3000</v>
      </c>
      <c r="D10" s="4" t="s">
        <v>3</v>
      </c>
    </row>
    <row r="11" spans="1:7" ht="18" customHeight="1" x14ac:dyDescent="0.2">
      <c r="A11" s="6" t="s">
        <v>7</v>
      </c>
      <c r="B11" s="10">
        <v>4</v>
      </c>
      <c r="C11" s="10">
        <v>5.5</v>
      </c>
      <c r="D11" s="4" t="s">
        <v>12</v>
      </c>
    </row>
    <row r="12" spans="1:7" ht="18" customHeight="1" x14ac:dyDescent="0.2">
      <c r="A12" s="6" t="s">
        <v>8</v>
      </c>
      <c r="B12" s="10">
        <v>6</v>
      </c>
      <c r="C12" s="10">
        <v>6</v>
      </c>
      <c r="D12" s="4" t="s">
        <v>12</v>
      </c>
    </row>
    <row r="13" spans="1:7" ht="18" customHeight="1" x14ac:dyDescent="0.2"/>
    <row r="14" spans="1:7" ht="18" customHeight="1" x14ac:dyDescent="0.2">
      <c r="A14" s="87" t="s">
        <v>26</v>
      </c>
      <c r="B14" s="87"/>
      <c r="C14" s="87"/>
      <c r="D14" s="87"/>
      <c r="E14" s="87"/>
      <c r="F14"/>
    </row>
    <row r="15" spans="1:7" ht="18" customHeight="1" x14ac:dyDescent="0.2">
      <c r="A15" s="1"/>
      <c r="B15" s="12" t="s">
        <v>22</v>
      </c>
      <c r="C15" s="12" t="s">
        <v>23</v>
      </c>
      <c r="D15" s="12" t="s">
        <v>65</v>
      </c>
      <c r="E15" s="49" t="s">
        <v>66</v>
      </c>
    </row>
    <row r="16" spans="1:7" ht="18" customHeight="1" x14ac:dyDescent="0.2">
      <c r="A16" s="13" t="s">
        <v>0</v>
      </c>
      <c r="B16" s="10">
        <v>100</v>
      </c>
      <c r="C16" s="10">
        <v>40</v>
      </c>
      <c r="D16" s="10">
        <v>200</v>
      </c>
      <c r="E16" s="10">
        <v>0</v>
      </c>
      <c r="F16" s="4" t="s">
        <v>9</v>
      </c>
    </row>
    <row r="17" spans="1:6" ht="18" customHeight="1" x14ac:dyDescent="0.2">
      <c r="A17" s="13" t="s">
        <v>5</v>
      </c>
      <c r="B17" s="10">
        <v>0</v>
      </c>
      <c r="C17" s="10">
        <v>0</v>
      </c>
      <c r="D17" s="10">
        <v>0</v>
      </c>
      <c r="E17" s="10">
        <v>0</v>
      </c>
      <c r="F17" s="4" t="s">
        <v>9</v>
      </c>
    </row>
    <row r="18" spans="1:6" ht="18" customHeight="1" x14ac:dyDescent="0.2">
      <c r="A18" s="13" t="s">
        <v>1</v>
      </c>
      <c r="B18" s="10">
        <v>25</v>
      </c>
      <c r="C18" s="10">
        <v>30</v>
      </c>
      <c r="D18" s="10">
        <v>25</v>
      </c>
      <c r="E18" s="10">
        <v>0</v>
      </c>
      <c r="F18" s="4" t="s">
        <v>9</v>
      </c>
    </row>
    <row r="19" spans="1:6" ht="18" customHeight="1" x14ac:dyDescent="0.2">
      <c r="A19" s="13" t="s">
        <v>14</v>
      </c>
      <c r="B19" s="10">
        <v>3000</v>
      </c>
      <c r="C19" s="10">
        <v>4000</v>
      </c>
      <c r="D19" s="10">
        <v>3000</v>
      </c>
      <c r="E19" s="10">
        <v>0</v>
      </c>
      <c r="F19" s="4" t="s">
        <v>11</v>
      </c>
    </row>
    <row r="20" spans="1:6" ht="18" customHeight="1" x14ac:dyDescent="0.2">
      <c r="A20" s="13" t="s">
        <v>7</v>
      </c>
      <c r="B20" s="10">
        <v>2</v>
      </c>
      <c r="C20" s="10">
        <v>3</v>
      </c>
      <c r="D20" s="10">
        <v>0</v>
      </c>
      <c r="E20" s="10">
        <v>0</v>
      </c>
      <c r="F20" s="4" t="s">
        <v>10</v>
      </c>
    </row>
    <row r="21" spans="1:6" ht="18" customHeight="1" x14ac:dyDescent="0.2">
      <c r="A21" s="13" t="s">
        <v>8</v>
      </c>
      <c r="B21" s="27">
        <v>4</v>
      </c>
      <c r="C21" s="10">
        <v>6</v>
      </c>
      <c r="D21" s="10">
        <v>0</v>
      </c>
      <c r="E21" s="10">
        <v>0</v>
      </c>
      <c r="F21" s="4" t="s">
        <v>10</v>
      </c>
    </row>
    <row r="22" spans="1:6" ht="18" customHeight="1" x14ac:dyDescent="0.2">
      <c r="A22" s="1"/>
      <c r="B22" s="1"/>
      <c r="C22" s="1"/>
      <c r="D22" s="1"/>
    </row>
    <row r="23" spans="1:6" ht="18" customHeight="1" x14ac:dyDescent="0.2">
      <c r="A23" s="1"/>
      <c r="B23" s="1"/>
      <c r="C23" s="1"/>
      <c r="D23" s="1"/>
    </row>
    <row r="24" spans="1:6" ht="18" customHeight="1" x14ac:dyDescent="0.2"/>
    <row r="25" spans="1:6" ht="18" customHeight="1" x14ac:dyDescent="0.2"/>
    <row r="26" spans="1:6" ht="18" customHeight="1" x14ac:dyDescent="0.2"/>
  </sheetData>
  <mergeCells count="4">
    <mergeCell ref="A1:B1"/>
    <mergeCell ref="A5:C5"/>
    <mergeCell ref="E1:F1"/>
    <mergeCell ref="A14:E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8379C-6EC1-4985-9B87-2B50BF4B8197}">
  <dimension ref="A1:L35"/>
  <sheetViews>
    <sheetView tabSelected="1" topLeftCell="C1" zoomScale="80" zoomScaleNormal="80" workbookViewId="0">
      <selection activeCell="E4" sqref="E4"/>
    </sheetView>
  </sheetViews>
  <sheetFormatPr defaultColWidth="14.1796875" defaultRowHeight="12.75" x14ac:dyDescent="0.15"/>
  <cols>
    <col min="1" max="1" width="16.27734375" style="3" customWidth="1"/>
    <col min="2" max="2" width="9.98828125" style="3" bestFit="1" customWidth="1"/>
    <col min="3" max="3" width="17.5078125" style="3" customWidth="1"/>
    <col min="4" max="4" width="14.1796875" style="3"/>
    <col min="5" max="5" width="25.6484375" style="3" customWidth="1"/>
    <col min="6" max="6" width="14.671875" style="3" customWidth="1"/>
    <col min="7" max="16384" width="14.1796875" style="3"/>
  </cols>
  <sheetData>
    <row r="1" spans="1:12" ht="18" customHeight="1" x14ac:dyDescent="0.15">
      <c r="A1" s="89" t="s">
        <v>33</v>
      </c>
      <c r="B1" s="89"/>
      <c r="C1" s="89"/>
      <c r="D1" s="89"/>
      <c r="E1" s="89"/>
      <c r="G1" s="89" t="s">
        <v>33</v>
      </c>
      <c r="H1" s="89"/>
      <c r="I1" s="89"/>
      <c r="J1" s="89"/>
      <c r="K1" s="89"/>
    </row>
    <row r="2" spans="1:12" ht="18" customHeight="1" x14ac:dyDescent="0.15">
      <c r="A2" s="92" t="s">
        <v>27</v>
      </c>
      <c r="B2" s="90" t="str">
        <f>+'01 Datos'!B2</f>
        <v xml:space="preserve">PRAT </v>
      </c>
      <c r="C2" s="90"/>
      <c r="D2" s="90"/>
      <c r="E2" s="90"/>
      <c r="G2" s="92" t="s">
        <v>27</v>
      </c>
      <c r="H2" s="90" t="str">
        <f>+'01 Datos'!B3</f>
        <v>LATORRE</v>
      </c>
      <c r="I2" s="90"/>
      <c r="J2" s="90"/>
      <c r="K2" s="90"/>
    </row>
    <row r="3" spans="1:12" ht="18" customHeight="1" x14ac:dyDescent="0.15">
      <c r="A3" s="90"/>
      <c r="B3" s="5" t="str">
        <f>+'01 Datos'!B15</f>
        <v>A</v>
      </c>
      <c r="C3" s="5" t="str">
        <f>+'01 Datos'!C15</f>
        <v>B</v>
      </c>
      <c r="D3" s="5" t="str">
        <f>+'01 Datos'!D15</f>
        <v>TERMNAL</v>
      </c>
      <c r="E3" s="5" t="str">
        <f>+'01 Datos'!E15</f>
        <v/>
      </c>
      <c r="G3" s="90"/>
      <c r="H3" s="5" t="str">
        <f>+'01 Datos'!B15</f>
        <v>A</v>
      </c>
      <c r="I3" s="5" t="str">
        <f>+'01 Datos'!C15</f>
        <v>B</v>
      </c>
      <c r="J3" s="5" t="str">
        <f>+'01 Datos'!D15</f>
        <v>TERMNAL</v>
      </c>
      <c r="K3" s="5" t="s">
        <v>40</v>
      </c>
    </row>
    <row r="4" spans="1:12" ht="18" customHeight="1" x14ac:dyDescent="0.15">
      <c r="A4" s="6" t="s">
        <v>0</v>
      </c>
      <c r="B4" s="24">
        <f>ROUNDUP((('01 Datos'!B7/'01 Datos'!B16)*60),0)</f>
        <v>140</v>
      </c>
      <c r="C4" s="24">
        <f>+ROUNDUP((('01 Datos'!B7/'01 Datos'!C16)*60),0)</f>
        <v>350</v>
      </c>
      <c r="D4" s="29">
        <f>+ROUNDUP((('01 Datos'!B7/'01 Datos'!D16)*60),0)</f>
        <v>70</v>
      </c>
      <c r="E4" s="24" t="e">
        <f>+ROUNDUP((('01 Datos'!B7/'01 Datos'!E16)*60),0)</f>
        <v>#DIV/0!</v>
      </c>
      <c r="G4" s="6" t="s">
        <v>0</v>
      </c>
      <c r="H4" s="29">
        <f>+ROUNDUP((('01 Datos'!C7/'01 Datos'!B16)*60),0)</f>
        <v>140</v>
      </c>
      <c r="I4" s="24">
        <f>+ROUNDUP((('01 Datos'!C7/'01 Datos'!C16)*60),0)</f>
        <v>350</v>
      </c>
      <c r="J4" s="24">
        <f>+ROUNDUP((('01 Datos'!C7/'01 Datos'!D16)*60),0)</f>
        <v>70</v>
      </c>
      <c r="K4" s="24" t="e">
        <f>+ROUNDUP((('01 Datos'!C7/'01 Datos'!E16)*60),0)</f>
        <v>#DIV/0!</v>
      </c>
    </row>
    <row r="5" spans="1:12" ht="18" customHeight="1" x14ac:dyDescent="0.15">
      <c r="A5" s="6" t="s">
        <v>5</v>
      </c>
      <c r="B5" s="24" t="e">
        <f>ROUNDUP((('01 Datos'!B8/'01 Datos'!B17)*60),0)</f>
        <v>#DIV/0!</v>
      </c>
      <c r="C5" s="24" t="e">
        <f>+ROUNDUP((('01 Datos'!B8/'01 Datos'!C17)*60),0)</f>
        <v>#DIV/0!</v>
      </c>
      <c r="D5" s="24" t="e">
        <f>+ROUNDUP((('01 Datos'!B8/'01 Datos'!D17)*60),0)</f>
        <v>#DIV/0!</v>
      </c>
      <c r="E5" s="24">
        <v>0</v>
      </c>
      <c r="G5" s="6" t="s">
        <v>5</v>
      </c>
      <c r="H5" s="24" t="e">
        <f>+ROUNDUP((('01 Datos'!C8/'01 Datos'!B17)*60),0)</f>
        <v>#DIV/0!</v>
      </c>
      <c r="I5" s="24" t="e">
        <f>+ROUNDUP((('01 Datos'!C8/'01 Datos'!C17)*60),0)</f>
        <v>#DIV/0!</v>
      </c>
      <c r="J5" s="24" t="e">
        <f>+ROUNDUP((('01 Datos'!C8/'01 Datos'!D17)*60),0)</f>
        <v>#DIV/0!</v>
      </c>
      <c r="K5" s="24" t="e">
        <f>+ROUNDUP((('01 Datos'!C8/'01 Datos'!E17)*60),0)</f>
        <v>#DIV/0!</v>
      </c>
    </row>
    <row r="6" spans="1:12" ht="18" customHeight="1" x14ac:dyDescent="0.15">
      <c r="A6" s="6" t="s">
        <v>1</v>
      </c>
      <c r="B6" s="24">
        <f>ROUNDUP((('01 Datos'!B9/'01 Datos'!B18)*60),0)</f>
        <v>84</v>
      </c>
      <c r="C6" s="24">
        <f>+ROUNDUP((('01 Datos'!B9/'01 Datos'!C18)*60),0)</f>
        <v>70</v>
      </c>
      <c r="D6" s="29">
        <f>+ROUNDUP((('01 Datos'!B9/'01 Datos'!D18)*60),0)</f>
        <v>84</v>
      </c>
      <c r="E6" s="24" t="e">
        <f>+ROUNDUP((('01 Datos'!B9/'01 Datos'!E18)*60),0)</f>
        <v>#DIV/0!</v>
      </c>
      <c r="G6" s="6" t="s">
        <v>1</v>
      </c>
      <c r="H6" s="29">
        <f>+ROUNDUP((('01 Datos'!C9/'01 Datos'!B18)*60),0)</f>
        <v>96</v>
      </c>
      <c r="I6" s="24">
        <f>+ROUNDUP((('01 Datos'!C9/'01 Datos'!C18)*60),0)</f>
        <v>80</v>
      </c>
      <c r="J6" s="24">
        <f>+ROUNDUP((('01 Datos'!C9/'01 Datos'!D18)*60),0)</f>
        <v>96</v>
      </c>
      <c r="K6" s="24" t="e">
        <f>+ROUNDUP((('01 Datos'!C9/'01 Datos'!E18)*60),0)</f>
        <v>#DIV/0!</v>
      </c>
    </row>
    <row r="7" spans="1:12" ht="18" customHeight="1" x14ac:dyDescent="0.15">
      <c r="A7" s="6" t="s">
        <v>6</v>
      </c>
      <c r="B7" s="24">
        <f>ROUNDUP((('01 Datos'!B10/'01 Datos'!B19)*60),0)</f>
        <v>80</v>
      </c>
      <c r="C7" s="24">
        <f>+ROUNDUP((('01 Datos'!B10/'01 Datos'!C19)*60),0)</f>
        <v>60</v>
      </c>
      <c r="D7" s="29">
        <f>+ROUNDUP((('01 Datos'!B10/'01 Datos'!D19)*60),0)</f>
        <v>80</v>
      </c>
      <c r="E7" s="24" t="e">
        <f>+ROUNDUP((('01 Datos'!B10/'01 Datos'!E19)*60),0)</f>
        <v>#DIV/0!</v>
      </c>
      <c r="G7" s="6" t="s">
        <v>6</v>
      </c>
      <c r="H7" s="29">
        <f>+ROUNDUP((('01 Datos'!C10/'01 Datos'!B19)*60),0)</f>
        <v>60</v>
      </c>
      <c r="I7" s="24">
        <f>+ROUNDUP((('01 Datos'!C10/'01 Datos'!C19)*60),0)</f>
        <v>45</v>
      </c>
      <c r="J7" s="24">
        <f>+ROUNDUP((('01 Datos'!C10/'01 Datos'!D19)*60),0)</f>
        <v>60</v>
      </c>
      <c r="K7" s="24" t="e">
        <f>+ROUNDUP((('01 Datos'!C10/'01 Datos'!E19)*60),0)</f>
        <v>#DIV/0!</v>
      </c>
    </row>
    <row r="8" spans="1:12" ht="18" customHeight="1" x14ac:dyDescent="0.15">
      <c r="A8" s="6" t="s">
        <v>7</v>
      </c>
      <c r="B8" s="24">
        <f>ROUNDUP((('01 Datos'!B11/'01 Datos'!B20)*60),0)</f>
        <v>120</v>
      </c>
      <c r="C8" s="24">
        <f>+ROUNDUP((('01 Datos'!B11/'01 Datos'!C20)*60),0)</f>
        <v>80</v>
      </c>
      <c r="D8" s="29" t="e">
        <f>+ROUNDUP((('01 Datos'!B11/'01 Datos'!D20)*60),0)</f>
        <v>#DIV/0!</v>
      </c>
      <c r="E8" s="24" t="e">
        <f>+ROUNDUP((('01 Datos'!B11/'01 Datos'!E20)*60),0)</f>
        <v>#DIV/0!</v>
      </c>
      <c r="G8" s="6" t="s">
        <v>7</v>
      </c>
      <c r="H8" s="29">
        <f>+ROUNDUP((('01 Datos'!C11/'01 Datos'!B20)*60),0)</f>
        <v>165</v>
      </c>
      <c r="I8" s="24">
        <f>+ROUNDUP((('01 Datos'!C11/'01 Datos'!C20)*60),0)</f>
        <v>110</v>
      </c>
      <c r="J8" s="24" t="e">
        <f>+ROUNDUP((('01 Datos'!C11/'01 Datos'!D20)*60),0)</f>
        <v>#DIV/0!</v>
      </c>
      <c r="K8" s="24" t="e">
        <f>+ROUNDUP((('01 Datos'!C11/'01 Datos'!E20)*60),0)</f>
        <v>#DIV/0!</v>
      </c>
    </row>
    <row r="9" spans="1:12" ht="18" customHeight="1" x14ac:dyDescent="0.15">
      <c r="A9" s="6" t="s">
        <v>8</v>
      </c>
      <c r="B9" s="24">
        <f>+ROUNDUP((('01 Datos'!B12/'01 Datos'!B21)*60),0)</f>
        <v>90</v>
      </c>
      <c r="C9" s="24">
        <f>+ROUNDUP((('01 Datos'!B12/'01 Datos'!C21)*60),0)</f>
        <v>60</v>
      </c>
      <c r="D9" s="29" t="e">
        <f>+ROUNDUP((('01 Datos'!B12/'01 Datos'!D21)*60),0)</f>
        <v>#DIV/0!</v>
      </c>
      <c r="E9" s="24" t="e">
        <f>+ROUNDUP((('01 Datos'!B12/'01 Datos'!E21)*60),0)</f>
        <v>#DIV/0!</v>
      </c>
      <c r="G9" s="6" t="s">
        <v>8</v>
      </c>
      <c r="H9" s="29">
        <f>+ROUNDUP((('01 Datos'!C12/'01 Datos'!B21)*60),0)</f>
        <v>90</v>
      </c>
      <c r="I9" s="24">
        <f>+ROUNDUP((('01 Datos'!C12/'01 Datos'!C21)*60),0)</f>
        <v>60</v>
      </c>
      <c r="J9" s="24" t="e">
        <f>+ROUNDUP((('01 Datos'!C12/'01 Datos'!D21)*60),0)</f>
        <v>#DIV/0!</v>
      </c>
      <c r="K9" s="24" t="e">
        <f>+ROUNDUP((('01 Datos'!C12/'01 Datos'!E21)*60),0)</f>
        <v>#DIV/0!</v>
      </c>
    </row>
    <row r="10" spans="1:12" ht="18" customHeight="1" x14ac:dyDescent="0.15">
      <c r="B10" s="14"/>
      <c r="C10" s="14"/>
      <c r="D10" s="14"/>
      <c r="E10" s="14"/>
      <c r="H10" s="14"/>
      <c r="I10" s="14"/>
      <c r="J10" s="14"/>
    </row>
    <row r="11" spans="1:12" ht="18" customHeight="1" x14ac:dyDescent="0.15">
      <c r="A11" s="6" t="s">
        <v>16</v>
      </c>
      <c r="B11" s="9">
        <f>'01 Datos'!$F$2</f>
        <v>15</v>
      </c>
      <c r="C11" s="9">
        <f>'01 Datos'!$F$2</f>
        <v>15</v>
      </c>
      <c r="D11" s="9">
        <f>'01 Datos'!$F$2</f>
        <v>15</v>
      </c>
      <c r="E11" s="9">
        <v>0</v>
      </c>
      <c r="G11" s="6" t="s">
        <v>16</v>
      </c>
      <c r="H11" s="9">
        <f>'01 Datos'!$F$2</f>
        <v>15</v>
      </c>
      <c r="I11" s="9">
        <f>'01 Datos'!$F$2</f>
        <v>15</v>
      </c>
      <c r="J11" s="9">
        <f>'01 Datos'!$F$2</f>
        <v>15</v>
      </c>
      <c r="K11" s="9">
        <v>0</v>
      </c>
    </row>
    <row r="12" spans="1:12" ht="18" customHeight="1" x14ac:dyDescent="0.15">
      <c r="A12" s="6" t="s">
        <v>17</v>
      </c>
      <c r="B12" s="9"/>
      <c r="C12" s="9"/>
      <c r="D12" s="9"/>
      <c r="E12" s="9"/>
      <c r="G12" s="6" t="s">
        <v>17</v>
      </c>
      <c r="H12" s="9"/>
      <c r="I12" s="9"/>
      <c r="J12" s="9"/>
      <c r="K12" s="9"/>
    </row>
    <row r="13" spans="1:12" ht="18" customHeight="1" x14ac:dyDescent="0.15">
      <c r="A13" s="6" t="s">
        <v>15</v>
      </c>
      <c r="B13" s="9">
        <f>'01 Datos'!$F$3</f>
        <v>15</v>
      </c>
      <c r="C13" s="9">
        <f>'01 Datos'!$F$3</f>
        <v>15</v>
      </c>
      <c r="D13" s="9">
        <f>'01 Datos'!$F$3</f>
        <v>15</v>
      </c>
      <c r="E13" s="9">
        <v>0</v>
      </c>
      <c r="G13" s="6" t="s">
        <v>15</v>
      </c>
      <c r="H13" s="9">
        <f>'01 Datos'!$F$3</f>
        <v>15</v>
      </c>
      <c r="I13" s="9">
        <f>'01 Datos'!$F$3</f>
        <v>15</v>
      </c>
      <c r="J13" s="9">
        <f>'01 Datos'!$F$3</f>
        <v>15</v>
      </c>
      <c r="K13" s="9">
        <v>0</v>
      </c>
    </row>
    <row r="14" spans="1:12" ht="18" customHeight="1" x14ac:dyDescent="0.15"/>
    <row r="15" spans="1:12" ht="18" customHeight="1" x14ac:dyDescent="0.15">
      <c r="A15" s="93" t="s">
        <v>41</v>
      </c>
      <c r="B15" s="94"/>
      <c r="C15" s="94"/>
      <c r="D15" s="94"/>
      <c r="E15" s="95"/>
      <c r="G15" s="93" t="s">
        <v>41</v>
      </c>
      <c r="H15" s="94"/>
      <c r="I15" s="94"/>
      <c r="J15" s="94"/>
      <c r="K15" s="95"/>
    </row>
    <row r="16" spans="1:12" ht="18" customHeight="1" x14ac:dyDescent="0.15">
      <c r="A16" s="20" t="s">
        <v>18</v>
      </c>
      <c r="B16" s="21">
        <v>260</v>
      </c>
      <c r="C16" s="21">
        <v>440</v>
      </c>
      <c r="D16" s="21">
        <v>114</v>
      </c>
      <c r="E16" s="21">
        <v>0</v>
      </c>
      <c r="G16" s="20" t="s">
        <v>18</v>
      </c>
      <c r="H16" s="21">
        <v>260</v>
      </c>
      <c r="I16" s="21">
        <v>440</v>
      </c>
      <c r="J16" s="21">
        <v>126</v>
      </c>
      <c r="K16" s="21" t="e">
        <f t="shared" ref="I16:K16" si="0">K4+K11+K13</f>
        <v>#DIV/0!</v>
      </c>
      <c r="L16" s="22"/>
    </row>
    <row r="17" spans="1:11" ht="18" customHeight="1" x14ac:dyDescent="0.15">
      <c r="A17" s="19" t="s">
        <v>18</v>
      </c>
      <c r="B17" s="16">
        <f>+TIME(0,B16,0)</f>
        <v>0.18055555555555555</v>
      </c>
      <c r="C17" s="16">
        <f t="shared" ref="C17:D17" si="1">+TIME(0,C16,0)</f>
        <v>0.30555555555555558</v>
      </c>
      <c r="D17" s="16">
        <f t="shared" si="1"/>
        <v>7.9166666666666663E-2</v>
      </c>
      <c r="E17" s="16">
        <f t="shared" ref="E17" si="2">+TIME(0,E16,0)</f>
        <v>0</v>
      </c>
      <c r="G17" s="19" t="s">
        <v>18</v>
      </c>
      <c r="H17" s="16">
        <f>+TIME(0,H16,0)</f>
        <v>0.18055555555555555</v>
      </c>
      <c r="I17" s="16">
        <f t="shared" ref="I17:K17" si="3">+TIME(0,I16,0)</f>
        <v>0.30555555555555558</v>
      </c>
      <c r="J17" s="16">
        <f t="shared" si="3"/>
        <v>8.7499999999999994E-2</v>
      </c>
      <c r="K17" s="16" t="e">
        <f t="shared" si="3"/>
        <v>#DIV/0!</v>
      </c>
    </row>
    <row r="18" spans="1:11" ht="18" customHeight="1" x14ac:dyDescent="0.15"/>
    <row r="19" spans="1:11" ht="18.600000000000001" customHeight="1" x14ac:dyDescent="0.15">
      <c r="A19" s="91" t="s">
        <v>49</v>
      </c>
      <c r="B19" s="91"/>
      <c r="C19" s="91"/>
      <c r="D19" s="91"/>
      <c r="E19" s="91"/>
      <c r="F19" s="91"/>
      <c r="G19" s="91"/>
      <c r="H19" s="91"/>
      <c r="I19" s="91"/>
      <c r="J19" s="91"/>
    </row>
    <row r="20" spans="1:11" ht="18.600000000000001" customHeight="1" x14ac:dyDescent="0.15"/>
    <row r="21" spans="1:11" ht="18.600000000000001" customHeight="1" x14ac:dyDescent="0.15">
      <c r="A21" s="5"/>
      <c r="B21" s="5" t="s">
        <v>15</v>
      </c>
      <c r="C21" s="15" t="s">
        <v>23</v>
      </c>
      <c r="D21" s="5" t="s">
        <v>16</v>
      </c>
      <c r="E21" s="5" t="s">
        <v>17</v>
      </c>
      <c r="F21" s="5" t="s">
        <v>15</v>
      </c>
      <c r="G21" s="15" t="s">
        <v>67</v>
      </c>
      <c r="H21" s="5" t="s">
        <v>16</v>
      </c>
      <c r="I21" s="11" t="s">
        <v>18</v>
      </c>
      <c r="J21" s="11" t="s">
        <v>18</v>
      </c>
    </row>
    <row r="22" spans="1:11" ht="18.600000000000001" customHeight="1" x14ac:dyDescent="0.15">
      <c r="A22" s="5" t="str">
        <f>B2</f>
        <v xml:space="preserve">PRAT </v>
      </c>
      <c r="B22" s="2">
        <v>15</v>
      </c>
      <c r="C22" s="23">
        <v>80</v>
      </c>
      <c r="D22" s="2">
        <v>15</v>
      </c>
      <c r="E22" s="2">
        <v>45</v>
      </c>
      <c r="F22" s="2">
        <v>15</v>
      </c>
      <c r="G22" s="23">
        <v>80</v>
      </c>
      <c r="H22" s="2">
        <v>15</v>
      </c>
      <c r="I22" s="28">
        <f>B22+C22+D22+E22+F22+G22+H22</f>
        <v>265</v>
      </c>
      <c r="J22" s="16">
        <f>+TIME(0,I22,0)</f>
        <v>0.18402777777777779</v>
      </c>
    </row>
    <row r="23" spans="1:11" ht="18.600000000000001" customHeight="1" x14ac:dyDescent="0.15">
      <c r="A23" s="4"/>
      <c r="B23" s="4"/>
      <c r="C23" s="1"/>
      <c r="D23" s="1"/>
      <c r="E23" s="1"/>
      <c r="F23" s="1"/>
      <c r="G23" s="1"/>
      <c r="H23" s="4"/>
      <c r="I23" s="4"/>
      <c r="J23" s="17"/>
    </row>
    <row r="24" spans="1:11" ht="18.600000000000001" customHeight="1" x14ac:dyDescent="0.15">
      <c r="A24" s="5"/>
      <c r="B24" s="5" t="s">
        <v>19</v>
      </c>
      <c r="C24" s="15" t="s">
        <v>67</v>
      </c>
      <c r="D24" s="5" t="s">
        <v>16</v>
      </c>
      <c r="E24" s="5" t="s">
        <v>17</v>
      </c>
      <c r="F24" s="5" t="s">
        <v>15</v>
      </c>
      <c r="G24" s="15" t="s">
        <v>23</v>
      </c>
      <c r="H24" s="5" t="s">
        <v>16</v>
      </c>
      <c r="I24" s="11" t="s">
        <v>18</v>
      </c>
      <c r="J24" s="11" t="s">
        <v>18</v>
      </c>
    </row>
    <row r="25" spans="1:11" ht="18.600000000000001" customHeight="1" x14ac:dyDescent="0.15">
      <c r="A25" s="5" t="str">
        <f>H2</f>
        <v>LATORRE</v>
      </c>
      <c r="B25" s="2">
        <v>15</v>
      </c>
      <c r="C25" s="23">
        <v>70</v>
      </c>
      <c r="D25" s="2">
        <v>15</v>
      </c>
      <c r="E25" s="2">
        <v>45</v>
      </c>
      <c r="F25" s="2">
        <v>15</v>
      </c>
      <c r="G25" s="23">
        <v>110</v>
      </c>
      <c r="H25" s="2">
        <v>15</v>
      </c>
      <c r="I25" s="28">
        <f>B25+C25+D25+E25+F25+G25+H25</f>
        <v>285</v>
      </c>
      <c r="J25" s="16">
        <f>+TIME(0,I25,0)</f>
        <v>0.19791666666666666</v>
      </c>
    </row>
    <row r="26" spans="1:11" ht="18.600000000000001" customHeight="1" x14ac:dyDescent="0.15">
      <c r="A26" s="4"/>
      <c r="B26" s="4"/>
      <c r="C26" s="1"/>
      <c r="D26" s="1"/>
      <c r="E26" s="4"/>
      <c r="F26" s="4"/>
      <c r="G26" s="17"/>
      <c r="H26" s="4"/>
      <c r="I26" s="4"/>
      <c r="J26" s="4"/>
    </row>
    <row r="27" spans="1:11" ht="18.600000000000001" customHeight="1" x14ac:dyDescent="0.15"/>
    <row r="28" spans="1:11" ht="18.600000000000001" customHeight="1" x14ac:dyDescent="0.15">
      <c r="A28" s="91" t="s">
        <v>24</v>
      </c>
      <c r="B28" s="91"/>
      <c r="C28" s="91"/>
      <c r="D28" s="91"/>
      <c r="F28" s="22"/>
    </row>
    <row r="29" spans="1:11" ht="18.600000000000001" customHeight="1" x14ac:dyDescent="0.15">
      <c r="A29" s="5" t="s">
        <v>31</v>
      </c>
      <c r="B29" s="5" t="s">
        <v>32</v>
      </c>
      <c r="C29" s="5" t="s">
        <v>30</v>
      </c>
      <c r="D29" s="18" t="s">
        <v>18</v>
      </c>
    </row>
    <row r="30" spans="1:11" ht="18.600000000000001" customHeight="1" x14ac:dyDescent="0.15">
      <c r="A30" s="5" t="str">
        <f>A22</f>
        <v xml:space="preserve">PRAT </v>
      </c>
      <c r="B30" s="25" t="s">
        <v>70</v>
      </c>
      <c r="C30" s="26">
        <v>265</v>
      </c>
      <c r="D30" s="16">
        <f>+TIME(0,C30,0)</f>
        <v>0.18402777777777779</v>
      </c>
      <c r="E30" s="1"/>
    </row>
    <row r="31" spans="1:11" ht="18.600000000000001" customHeight="1" x14ac:dyDescent="0.15">
      <c r="A31" s="5" t="str">
        <f>A25</f>
        <v>LATORRE</v>
      </c>
      <c r="B31" s="25" t="s">
        <v>71</v>
      </c>
      <c r="C31" s="26">
        <v>285</v>
      </c>
      <c r="D31" s="16">
        <f>+TIME(0,C31,0)</f>
        <v>0.19791666666666666</v>
      </c>
      <c r="E31" s="1"/>
    </row>
    <row r="33" spans="1:1" ht="15" x14ac:dyDescent="0.2">
      <c r="A33"/>
    </row>
    <row r="34" spans="1:1" ht="15" x14ac:dyDescent="0.2">
      <c r="A34"/>
    </row>
    <row r="35" spans="1:1" ht="15" x14ac:dyDescent="0.2">
      <c r="A35"/>
    </row>
  </sheetData>
  <mergeCells count="10">
    <mergeCell ref="A1:E1"/>
    <mergeCell ref="G1:K1"/>
    <mergeCell ref="B2:E2"/>
    <mergeCell ref="H2:K2"/>
    <mergeCell ref="A28:D28"/>
    <mergeCell ref="A2:A3"/>
    <mergeCell ref="G2:G3"/>
    <mergeCell ref="A15:E15"/>
    <mergeCell ref="G15:K15"/>
    <mergeCell ref="A19:J19"/>
  </mergeCell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C4041-8E28-4423-B299-1C75FC76E918}">
  <dimension ref="A1:CI25"/>
  <sheetViews>
    <sheetView topLeftCell="AZ1" zoomScale="80" zoomScaleNormal="80" workbookViewId="0">
      <selection activeCell="BJ28" sqref="BJ28"/>
    </sheetView>
  </sheetViews>
  <sheetFormatPr defaultColWidth="10.7265625" defaultRowHeight="15" x14ac:dyDescent="0.2"/>
  <cols>
    <col min="1" max="1" width="10.7265625" style="50"/>
    <col min="2" max="2" width="16.64453125" style="50" customWidth="1"/>
    <col min="3" max="3" width="15.04296875" style="50" customWidth="1"/>
    <col min="4" max="16384" width="10.7265625" style="50"/>
  </cols>
  <sheetData>
    <row r="1" spans="1:81" s="55" customFormat="1" ht="12.75" x14ac:dyDescent="0.15">
      <c r="A1" s="103" t="s">
        <v>35</v>
      </c>
      <c r="B1" s="103" t="s">
        <v>31</v>
      </c>
      <c r="C1" s="103" t="s">
        <v>34</v>
      </c>
      <c r="D1" s="103" t="s">
        <v>13</v>
      </c>
      <c r="E1" s="103" t="s">
        <v>47</v>
      </c>
      <c r="F1" s="103" t="s">
        <v>48</v>
      </c>
      <c r="G1" s="96" t="s">
        <v>39</v>
      </c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 t="s">
        <v>38</v>
      </c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 t="s">
        <v>37</v>
      </c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 t="s">
        <v>36</v>
      </c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 t="s">
        <v>42</v>
      </c>
      <c r="BD1" s="96"/>
      <c r="BE1" s="96"/>
      <c r="BF1" s="96"/>
      <c r="BG1" s="96"/>
      <c r="BH1" s="96"/>
      <c r="BI1" s="96"/>
      <c r="BJ1" s="96"/>
      <c r="BK1" s="96"/>
      <c r="BL1" s="96"/>
      <c r="BM1" s="96"/>
      <c r="BN1" s="96"/>
      <c r="BO1" s="96" t="s">
        <v>43</v>
      </c>
      <c r="BP1" s="96"/>
      <c r="BQ1" s="96"/>
      <c r="BR1" s="96"/>
      <c r="BS1" s="96"/>
      <c r="BT1" s="96"/>
      <c r="BU1" s="96"/>
      <c r="BV1" s="96"/>
      <c r="BW1" s="96"/>
      <c r="BX1" s="96"/>
      <c r="BY1" s="96"/>
      <c r="BZ1" s="96"/>
    </row>
    <row r="2" spans="1:81" s="53" customFormat="1" ht="12.75" x14ac:dyDescent="0.2">
      <c r="A2" s="103"/>
      <c r="B2" s="103"/>
      <c r="C2" s="103"/>
      <c r="D2" s="103"/>
      <c r="E2" s="103"/>
      <c r="F2" s="103"/>
      <c r="G2" s="69">
        <v>5</v>
      </c>
      <c r="H2" s="69">
        <v>10</v>
      </c>
      <c r="I2" s="69">
        <v>15</v>
      </c>
      <c r="J2" s="69">
        <v>20</v>
      </c>
      <c r="K2" s="69">
        <v>25</v>
      </c>
      <c r="L2" s="69">
        <v>30</v>
      </c>
      <c r="M2" s="69">
        <v>35</v>
      </c>
      <c r="N2" s="69">
        <v>40</v>
      </c>
      <c r="O2" s="69">
        <v>45</v>
      </c>
      <c r="P2" s="69">
        <v>50</v>
      </c>
      <c r="Q2" s="69">
        <v>55</v>
      </c>
      <c r="R2" s="69">
        <v>60</v>
      </c>
      <c r="S2" s="69">
        <v>5</v>
      </c>
      <c r="T2" s="69">
        <v>10</v>
      </c>
      <c r="U2" s="69">
        <v>15</v>
      </c>
      <c r="V2" s="69">
        <v>20</v>
      </c>
      <c r="W2" s="69">
        <v>25</v>
      </c>
      <c r="X2" s="69">
        <v>30</v>
      </c>
      <c r="Y2" s="69">
        <v>35</v>
      </c>
      <c r="Z2" s="69">
        <v>40</v>
      </c>
      <c r="AA2" s="69">
        <v>45</v>
      </c>
      <c r="AB2" s="69">
        <v>50</v>
      </c>
      <c r="AC2" s="69">
        <v>55</v>
      </c>
      <c r="AD2" s="69">
        <v>60</v>
      </c>
      <c r="AE2" s="69">
        <v>5</v>
      </c>
      <c r="AF2" s="69">
        <v>10</v>
      </c>
      <c r="AG2" s="69">
        <v>15</v>
      </c>
      <c r="AH2" s="69">
        <v>20</v>
      </c>
      <c r="AI2" s="69">
        <v>25</v>
      </c>
      <c r="AJ2" s="69">
        <v>30</v>
      </c>
      <c r="AK2" s="69">
        <v>35</v>
      </c>
      <c r="AL2" s="69">
        <v>40</v>
      </c>
      <c r="AM2" s="69">
        <v>45</v>
      </c>
      <c r="AN2" s="69">
        <v>50</v>
      </c>
      <c r="AO2" s="69">
        <v>55</v>
      </c>
      <c r="AP2" s="69">
        <v>60</v>
      </c>
      <c r="AQ2" s="69">
        <v>5</v>
      </c>
      <c r="AR2" s="69">
        <v>10</v>
      </c>
      <c r="AS2" s="69">
        <v>15</v>
      </c>
      <c r="AT2" s="69">
        <v>20</v>
      </c>
      <c r="AU2" s="69">
        <v>25</v>
      </c>
      <c r="AV2" s="69">
        <v>30</v>
      </c>
      <c r="AW2" s="69">
        <v>35</v>
      </c>
      <c r="AX2" s="69">
        <v>40</v>
      </c>
      <c r="AY2" s="69">
        <v>45</v>
      </c>
      <c r="AZ2" s="69">
        <v>50</v>
      </c>
      <c r="BA2" s="69">
        <v>55</v>
      </c>
      <c r="BB2" s="69">
        <v>60</v>
      </c>
      <c r="BC2" s="69">
        <v>5</v>
      </c>
      <c r="BD2" s="69">
        <v>10</v>
      </c>
      <c r="BE2" s="69">
        <v>15</v>
      </c>
      <c r="BF2" s="69">
        <v>20</v>
      </c>
      <c r="BG2" s="69">
        <v>25</v>
      </c>
      <c r="BH2" s="69">
        <v>30</v>
      </c>
      <c r="BI2" s="69">
        <v>35</v>
      </c>
      <c r="BJ2" s="69">
        <v>40</v>
      </c>
      <c r="BK2" s="69">
        <v>45</v>
      </c>
      <c r="BL2" s="69">
        <v>50</v>
      </c>
      <c r="BM2" s="69">
        <v>55</v>
      </c>
      <c r="BN2" s="69">
        <v>60</v>
      </c>
      <c r="BO2" s="69">
        <v>5</v>
      </c>
      <c r="BP2" s="69">
        <v>10</v>
      </c>
      <c r="BQ2" s="69">
        <v>15</v>
      </c>
      <c r="BR2" s="69">
        <v>20</v>
      </c>
      <c r="BS2" s="69">
        <v>25</v>
      </c>
      <c r="BT2" s="69">
        <v>30</v>
      </c>
      <c r="BU2" s="69">
        <v>35</v>
      </c>
      <c r="BV2" s="69">
        <v>40</v>
      </c>
      <c r="BW2" s="69">
        <v>45</v>
      </c>
      <c r="BX2" s="69">
        <v>50</v>
      </c>
      <c r="BY2" s="70">
        <v>55</v>
      </c>
      <c r="BZ2" s="70">
        <v>60</v>
      </c>
      <c r="CA2" s="69">
        <v>5</v>
      </c>
      <c r="CB2" s="69">
        <v>10</v>
      </c>
      <c r="CC2" s="69">
        <v>15</v>
      </c>
    </row>
    <row r="3" spans="1:81" s="55" customFormat="1" ht="12" customHeight="1" x14ac:dyDescent="0.15">
      <c r="A3" s="104" t="s">
        <v>23</v>
      </c>
      <c r="B3" s="99" t="s">
        <v>62</v>
      </c>
      <c r="C3" s="65" t="s">
        <v>1</v>
      </c>
      <c r="D3" s="68">
        <v>35</v>
      </c>
      <c r="E3" s="68" t="s">
        <v>44</v>
      </c>
      <c r="F3" s="68">
        <v>70</v>
      </c>
      <c r="G3" s="105" t="s">
        <v>15</v>
      </c>
      <c r="H3" s="106"/>
      <c r="I3" s="107"/>
      <c r="J3" s="72">
        <v>5</v>
      </c>
      <c r="K3" s="72">
        <v>5</v>
      </c>
      <c r="L3" s="72">
        <v>5</v>
      </c>
      <c r="M3" s="72">
        <v>5</v>
      </c>
      <c r="N3" s="72">
        <v>5</v>
      </c>
      <c r="O3" s="72">
        <v>5</v>
      </c>
      <c r="P3" s="72">
        <v>5</v>
      </c>
      <c r="Q3" s="72">
        <v>5</v>
      </c>
      <c r="R3" s="72">
        <v>5</v>
      </c>
      <c r="S3" s="72">
        <v>5</v>
      </c>
      <c r="T3" s="72">
        <v>5</v>
      </c>
      <c r="U3" s="72">
        <v>5</v>
      </c>
      <c r="V3" s="72">
        <v>5</v>
      </c>
      <c r="W3" s="72">
        <v>5</v>
      </c>
      <c r="X3" s="71">
        <v>5</v>
      </c>
      <c r="Y3" s="71">
        <v>5</v>
      </c>
      <c r="Z3" s="123" t="s">
        <v>16</v>
      </c>
      <c r="AA3" s="124"/>
      <c r="AB3" s="125"/>
      <c r="AC3" s="132" t="s">
        <v>75</v>
      </c>
      <c r="AD3" s="133"/>
      <c r="AE3" s="133"/>
      <c r="AF3" s="133"/>
      <c r="AG3" s="133"/>
      <c r="AH3" s="133"/>
      <c r="AI3" s="133"/>
      <c r="AJ3" s="133"/>
      <c r="AK3" s="134"/>
      <c r="AL3" s="141" t="s">
        <v>68</v>
      </c>
      <c r="AM3" s="142"/>
      <c r="AN3" s="143"/>
      <c r="AO3" s="71">
        <v>5</v>
      </c>
      <c r="AP3" s="71">
        <v>5</v>
      </c>
      <c r="AQ3" s="71">
        <v>5</v>
      </c>
      <c r="AR3" s="71">
        <v>5</v>
      </c>
      <c r="AS3" s="71">
        <v>5</v>
      </c>
      <c r="AT3" s="71">
        <v>5</v>
      </c>
      <c r="AU3" s="71">
        <v>5</v>
      </c>
      <c r="AV3" s="71">
        <v>5</v>
      </c>
      <c r="AW3" s="71">
        <v>5</v>
      </c>
      <c r="AX3" s="71">
        <v>5</v>
      </c>
      <c r="AY3" s="71">
        <v>5</v>
      </c>
      <c r="AZ3" s="71">
        <v>5</v>
      </c>
      <c r="BA3" s="71">
        <v>5</v>
      </c>
      <c r="BB3" s="71">
        <v>5</v>
      </c>
      <c r="BC3" s="76"/>
      <c r="BD3" s="76"/>
      <c r="BE3" s="168" t="s">
        <v>76</v>
      </c>
      <c r="BF3" s="169"/>
      <c r="BG3" s="170"/>
      <c r="BH3" s="71">
        <v>5</v>
      </c>
      <c r="BI3" s="71">
        <v>5</v>
      </c>
      <c r="BJ3" s="71">
        <v>5</v>
      </c>
      <c r="BK3" s="71">
        <v>5</v>
      </c>
      <c r="BL3" s="71">
        <v>5</v>
      </c>
      <c r="BM3" s="71">
        <v>5</v>
      </c>
      <c r="BN3" s="71">
        <v>5</v>
      </c>
      <c r="BO3" s="71">
        <v>5</v>
      </c>
      <c r="BP3" s="71">
        <v>5</v>
      </c>
      <c r="BQ3" s="71">
        <v>5</v>
      </c>
      <c r="BR3" s="71">
        <v>5</v>
      </c>
      <c r="BS3" s="71">
        <v>5</v>
      </c>
      <c r="BT3" s="71">
        <v>5</v>
      </c>
      <c r="BU3" s="71">
        <v>5</v>
      </c>
      <c r="BV3" s="71">
        <v>5</v>
      </c>
      <c r="BW3" s="71">
        <v>5</v>
      </c>
      <c r="BX3" s="71">
        <v>5</v>
      </c>
      <c r="BY3" s="71">
        <v>5</v>
      </c>
      <c r="BZ3" s="71">
        <v>5</v>
      </c>
      <c r="CA3" s="71">
        <v>5</v>
      </c>
      <c r="CB3" s="71">
        <v>5</v>
      </c>
    </row>
    <row r="4" spans="1:81" s="53" customFormat="1" ht="12" customHeight="1" x14ac:dyDescent="0.15">
      <c r="A4" s="104"/>
      <c r="B4" s="100"/>
      <c r="C4" s="64" t="s">
        <v>69</v>
      </c>
      <c r="D4" s="68">
        <v>4</v>
      </c>
      <c r="E4" s="67" t="s">
        <v>46</v>
      </c>
      <c r="F4" s="66">
        <v>80</v>
      </c>
      <c r="G4" s="108"/>
      <c r="H4" s="109"/>
      <c r="I4" s="110"/>
      <c r="J4" s="73">
        <v>5</v>
      </c>
      <c r="K4" s="73">
        <v>5</v>
      </c>
      <c r="L4" s="73">
        <v>5</v>
      </c>
      <c r="M4" s="73">
        <v>5</v>
      </c>
      <c r="N4" s="73">
        <v>5</v>
      </c>
      <c r="O4" s="73">
        <v>5</v>
      </c>
      <c r="P4" s="73">
        <v>5</v>
      </c>
      <c r="Q4" s="73">
        <v>5</v>
      </c>
      <c r="R4" s="73">
        <v>5</v>
      </c>
      <c r="S4" s="73">
        <v>5</v>
      </c>
      <c r="T4" s="73">
        <v>5</v>
      </c>
      <c r="U4" s="73">
        <v>5</v>
      </c>
      <c r="V4" s="73">
        <v>5</v>
      </c>
      <c r="W4" s="73">
        <v>5</v>
      </c>
      <c r="X4" s="73">
        <v>5</v>
      </c>
      <c r="Y4" s="73">
        <v>5</v>
      </c>
      <c r="Z4" s="126"/>
      <c r="AA4" s="127"/>
      <c r="AB4" s="128"/>
      <c r="AC4" s="135"/>
      <c r="AD4" s="136"/>
      <c r="AE4" s="136"/>
      <c r="AF4" s="136"/>
      <c r="AG4" s="136"/>
      <c r="AH4" s="136"/>
      <c r="AI4" s="136"/>
      <c r="AJ4" s="136"/>
      <c r="AK4" s="137"/>
      <c r="AL4" s="144"/>
      <c r="AM4" s="145"/>
      <c r="AN4" s="146"/>
      <c r="AO4" s="71">
        <v>5</v>
      </c>
      <c r="AP4" s="71">
        <v>5</v>
      </c>
      <c r="AQ4" s="71">
        <v>5</v>
      </c>
      <c r="AR4" s="71">
        <v>5</v>
      </c>
      <c r="AS4" s="71">
        <v>5</v>
      </c>
      <c r="AT4" s="71">
        <v>5</v>
      </c>
      <c r="AU4" s="71">
        <v>5</v>
      </c>
      <c r="AV4" s="71">
        <v>5</v>
      </c>
      <c r="AW4" s="71">
        <v>5</v>
      </c>
      <c r="AX4" s="71">
        <v>5</v>
      </c>
      <c r="AY4" s="71">
        <v>5</v>
      </c>
      <c r="AZ4" s="71">
        <v>5</v>
      </c>
      <c r="BA4" s="71">
        <v>5</v>
      </c>
      <c r="BB4" s="71">
        <v>5</v>
      </c>
      <c r="BC4" s="76"/>
      <c r="BD4" s="76"/>
      <c r="BE4" s="171"/>
      <c r="BF4" s="172"/>
      <c r="BG4" s="173"/>
      <c r="BH4" s="71">
        <v>5</v>
      </c>
      <c r="BI4" s="71">
        <v>5</v>
      </c>
      <c r="BJ4" s="71">
        <v>5</v>
      </c>
      <c r="BK4" s="71">
        <v>5</v>
      </c>
      <c r="BL4" s="71">
        <v>5</v>
      </c>
      <c r="BM4" s="71">
        <v>5</v>
      </c>
      <c r="BN4" s="71">
        <v>5</v>
      </c>
      <c r="BO4" s="71">
        <v>5</v>
      </c>
      <c r="BP4" s="71">
        <v>5</v>
      </c>
      <c r="BQ4" s="71">
        <v>5</v>
      </c>
      <c r="BR4" s="71">
        <v>5</v>
      </c>
      <c r="BS4" s="71">
        <v>5</v>
      </c>
      <c r="BT4" s="71">
        <v>5</v>
      </c>
      <c r="BU4" s="71">
        <v>5</v>
      </c>
      <c r="BV4" s="71">
        <v>5</v>
      </c>
      <c r="BW4" s="71">
        <v>5</v>
      </c>
      <c r="BX4" s="71">
        <v>5</v>
      </c>
      <c r="BY4" s="71">
        <v>5</v>
      </c>
      <c r="BZ4" s="71">
        <v>5</v>
      </c>
      <c r="CA4" s="71">
        <v>5</v>
      </c>
      <c r="CB4" s="71">
        <v>5</v>
      </c>
    </row>
    <row r="5" spans="1:81" s="53" customFormat="1" ht="12" customHeight="1" x14ac:dyDescent="0.15">
      <c r="A5" s="104"/>
      <c r="B5" s="100"/>
      <c r="C5" s="64" t="s">
        <v>74</v>
      </c>
      <c r="D5" s="68">
        <v>6</v>
      </c>
      <c r="E5" s="68" t="s">
        <v>45</v>
      </c>
      <c r="F5" s="66">
        <v>60</v>
      </c>
      <c r="G5" s="108"/>
      <c r="H5" s="109"/>
      <c r="I5" s="110"/>
      <c r="J5" s="74">
        <v>5</v>
      </c>
      <c r="K5" s="74">
        <v>5</v>
      </c>
      <c r="L5" s="74">
        <v>5</v>
      </c>
      <c r="M5" s="74">
        <v>5</v>
      </c>
      <c r="N5" s="74">
        <v>5</v>
      </c>
      <c r="O5" s="74">
        <v>5</v>
      </c>
      <c r="P5" s="74">
        <v>5</v>
      </c>
      <c r="Q5" s="74">
        <v>5</v>
      </c>
      <c r="R5" s="74">
        <v>5</v>
      </c>
      <c r="S5" s="74">
        <v>5</v>
      </c>
      <c r="T5" s="74">
        <v>5</v>
      </c>
      <c r="U5" s="74">
        <v>5</v>
      </c>
      <c r="V5" s="76">
        <v>5</v>
      </c>
      <c r="W5" s="76">
        <v>5</v>
      </c>
      <c r="X5" s="76">
        <v>5</v>
      </c>
      <c r="Y5" s="76">
        <v>5</v>
      </c>
      <c r="Z5" s="126"/>
      <c r="AA5" s="127"/>
      <c r="AB5" s="128"/>
      <c r="AC5" s="135"/>
      <c r="AD5" s="136"/>
      <c r="AE5" s="136"/>
      <c r="AF5" s="136"/>
      <c r="AG5" s="136"/>
      <c r="AH5" s="136"/>
      <c r="AI5" s="136"/>
      <c r="AJ5" s="136"/>
      <c r="AK5" s="137"/>
      <c r="AL5" s="144"/>
      <c r="AM5" s="145"/>
      <c r="AN5" s="146"/>
      <c r="AO5" s="71">
        <v>5</v>
      </c>
      <c r="AP5" s="71">
        <v>5</v>
      </c>
      <c r="AQ5" s="71">
        <v>5</v>
      </c>
      <c r="AR5" s="71">
        <v>5</v>
      </c>
      <c r="AS5" s="71">
        <v>5</v>
      </c>
      <c r="AT5" s="71">
        <v>5</v>
      </c>
      <c r="AU5" s="71">
        <v>5</v>
      </c>
      <c r="AV5" s="71">
        <v>5</v>
      </c>
      <c r="AW5" s="71">
        <v>5</v>
      </c>
      <c r="AX5" s="71">
        <v>5</v>
      </c>
      <c r="AY5" s="71">
        <v>5</v>
      </c>
      <c r="AZ5" s="71">
        <v>5</v>
      </c>
      <c r="BA5" s="71">
        <v>5</v>
      </c>
      <c r="BB5" s="71">
        <v>5</v>
      </c>
      <c r="BC5" s="76"/>
      <c r="BD5" s="76"/>
      <c r="BE5" s="171"/>
      <c r="BF5" s="172"/>
      <c r="BG5" s="173"/>
      <c r="BH5" s="71">
        <v>5</v>
      </c>
      <c r="BI5" s="71">
        <v>5</v>
      </c>
      <c r="BJ5" s="71">
        <v>5</v>
      </c>
      <c r="BK5" s="71">
        <v>5</v>
      </c>
      <c r="BL5" s="71">
        <v>5</v>
      </c>
      <c r="BM5" s="71">
        <v>5</v>
      </c>
      <c r="BN5" s="71">
        <v>5</v>
      </c>
      <c r="BO5" s="71">
        <v>5</v>
      </c>
      <c r="BP5" s="71">
        <v>5</v>
      </c>
      <c r="BQ5" s="71">
        <v>5</v>
      </c>
      <c r="BR5" s="71">
        <v>5</v>
      </c>
      <c r="BS5" s="71">
        <v>5</v>
      </c>
      <c r="BT5" s="71">
        <v>5</v>
      </c>
      <c r="BU5" s="71">
        <v>5</v>
      </c>
      <c r="BV5" s="71">
        <v>5</v>
      </c>
      <c r="BW5" s="71">
        <v>5</v>
      </c>
      <c r="BX5" s="71">
        <v>5</v>
      </c>
      <c r="BY5" s="71">
        <v>5</v>
      </c>
      <c r="BZ5" s="71">
        <v>5</v>
      </c>
      <c r="CA5" s="71">
        <v>5</v>
      </c>
      <c r="CB5" s="71">
        <v>5</v>
      </c>
    </row>
    <row r="6" spans="1:81" s="53" customFormat="1" ht="12" customHeight="1" x14ac:dyDescent="0.15">
      <c r="A6" s="102" t="s">
        <v>67</v>
      </c>
      <c r="B6" s="100"/>
      <c r="C6" s="64" t="s">
        <v>0</v>
      </c>
      <c r="D6" s="67">
        <v>232.8</v>
      </c>
      <c r="E6" s="68" t="s">
        <v>44</v>
      </c>
      <c r="F6" s="66">
        <v>70</v>
      </c>
      <c r="G6" s="108"/>
      <c r="H6" s="109"/>
      <c r="I6" s="110"/>
      <c r="J6" s="71">
        <v>5</v>
      </c>
      <c r="K6" s="71">
        <v>5</v>
      </c>
      <c r="L6" s="71">
        <v>5</v>
      </c>
      <c r="M6" s="71">
        <v>5</v>
      </c>
      <c r="N6" s="71">
        <v>5</v>
      </c>
      <c r="O6" s="71">
        <v>5</v>
      </c>
      <c r="P6" s="71">
        <v>5</v>
      </c>
      <c r="Q6" s="71">
        <v>5</v>
      </c>
      <c r="R6" s="71">
        <v>5</v>
      </c>
      <c r="S6" s="71">
        <v>5</v>
      </c>
      <c r="T6" s="71">
        <v>5</v>
      </c>
      <c r="U6" s="71">
        <v>5</v>
      </c>
      <c r="V6" s="71">
        <v>5</v>
      </c>
      <c r="W6" s="71">
        <v>5</v>
      </c>
      <c r="X6" s="71">
        <v>5</v>
      </c>
      <c r="Y6" s="71">
        <v>5</v>
      </c>
      <c r="Z6" s="126"/>
      <c r="AA6" s="127"/>
      <c r="AB6" s="128"/>
      <c r="AC6" s="135"/>
      <c r="AD6" s="136"/>
      <c r="AE6" s="136"/>
      <c r="AF6" s="136"/>
      <c r="AG6" s="136"/>
      <c r="AH6" s="136"/>
      <c r="AI6" s="136"/>
      <c r="AJ6" s="136"/>
      <c r="AK6" s="137"/>
      <c r="AL6" s="144"/>
      <c r="AM6" s="145"/>
      <c r="AN6" s="146"/>
      <c r="AO6" s="75">
        <v>5</v>
      </c>
      <c r="AP6" s="75">
        <v>5</v>
      </c>
      <c r="AQ6" s="75">
        <v>5</v>
      </c>
      <c r="AR6" s="75">
        <v>5</v>
      </c>
      <c r="AS6" s="75">
        <v>5</v>
      </c>
      <c r="AT6" s="75">
        <v>5</v>
      </c>
      <c r="AU6" s="75">
        <v>5</v>
      </c>
      <c r="AV6" s="75">
        <v>5</v>
      </c>
      <c r="AW6" s="75">
        <v>5</v>
      </c>
      <c r="AX6" s="75">
        <v>5</v>
      </c>
      <c r="AY6" s="75">
        <v>5</v>
      </c>
      <c r="AZ6" s="75">
        <v>5</v>
      </c>
      <c r="BA6" s="75">
        <v>5</v>
      </c>
      <c r="BB6" s="75">
        <v>5</v>
      </c>
      <c r="BC6" s="76"/>
      <c r="BD6" s="76"/>
      <c r="BE6" s="171"/>
      <c r="BF6" s="172"/>
      <c r="BG6" s="173"/>
      <c r="BH6" s="71">
        <v>5</v>
      </c>
      <c r="BI6" s="71">
        <v>5</v>
      </c>
      <c r="BJ6" s="71">
        <v>5</v>
      </c>
      <c r="BK6" s="71">
        <v>5</v>
      </c>
      <c r="BL6" s="71">
        <v>5</v>
      </c>
      <c r="BM6" s="71">
        <v>5</v>
      </c>
      <c r="BN6" s="71">
        <v>5</v>
      </c>
      <c r="BO6" s="71">
        <v>5</v>
      </c>
      <c r="BP6" s="71">
        <v>5</v>
      </c>
      <c r="BQ6" s="71">
        <v>5</v>
      </c>
      <c r="BR6" s="71">
        <v>5</v>
      </c>
      <c r="BS6" s="71">
        <v>5</v>
      </c>
      <c r="BT6" s="71">
        <v>5</v>
      </c>
      <c r="BU6" s="71">
        <v>5</v>
      </c>
      <c r="BV6" s="71">
        <v>5</v>
      </c>
      <c r="BW6" s="71">
        <v>5</v>
      </c>
      <c r="BX6" s="71">
        <v>5</v>
      </c>
      <c r="BY6" s="71">
        <v>5</v>
      </c>
      <c r="BZ6" s="71">
        <v>5</v>
      </c>
      <c r="CA6" s="71">
        <v>5</v>
      </c>
      <c r="CB6" s="71">
        <v>5</v>
      </c>
    </row>
    <row r="7" spans="1:81" s="53" customFormat="1" ht="12" customHeight="1" x14ac:dyDescent="0.15">
      <c r="A7" s="98"/>
      <c r="B7" s="101"/>
      <c r="C7" s="65" t="s">
        <v>72</v>
      </c>
      <c r="D7" s="67">
        <v>4000</v>
      </c>
      <c r="E7" s="67" t="s">
        <v>46</v>
      </c>
      <c r="F7" s="66">
        <v>80</v>
      </c>
      <c r="G7" s="111"/>
      <c r="H7" s="112"/>
      <c r="I7" s="113"/>
      <c r="J7" s="71">
        <v>5</v>
      </c>
      <c r="K7" s="71">
        <v>5</v>
      </c>
      <c r="L7" s="71">
        <v>5</v>
      </c>
      <c r="M7" s="71">
        <v>5</v>
      </c>
      <c r="N7" s="71">
        <v>5</v>
      </c>
      <c r="O7" s="71">
        <v>5</v>
      </c>
      <c r="P7" s="71">
        <v>5</v>
      </c>
      <c r="Q7" s="71">
        <v>5</v>
      </c>
      <c r="R7" s="71">
        <v>5</v>
      </c>
      <c r="S7" s="71">
        <v>5</v>
      </c>
      <c r="T7" s="71">
        <v>5</v>
      </c>
      <c r="U7" s="71">
        <v>5</v>
      </c>
      <c r="V7" s="71">
        <v>5</v>
      </c>
      <c r="W7" s="71">
        <v>5</v>
      </c>
      <c r="X7" s="71">
        <v>5</v>
      </c>
      <c r="Y7" s="71">
        <v>5</v>
      </c>
      <c r="Z7" s="129"/>
      <c r="AA7" s="130"/>
      <c r="AB7" s="131"/>
      <c r="AC7" s="138"/>
      <c r="AD7" s="139"/>
      <c r="AE7" s="139"/>
      <c r="AF7" s="139"/>
      <c r="AG7" s="139"/>
      <c r="AH7" s="139"/>
      <c r="AI7" s="139"/>
      <c r="AJ7" s="139"/>
      <c r="AK7" s="140"/>
      <c r="AL7" s="147"/>
      <c r="AM7" s="148"/>
      <c r="AN7" s="149"/>
      <c r="AO7" s="77">
        <v>5</v>
      </c>
      <c r="AP7" s="77">
        <v>5</v>
      </c>
      <c r="AQ7" s="77">
        <v>5</v>
      </c>
      <c r="AR7" s="77">
        <v>5</v>
      </c>
      <c r="AS7" s="77">
        <v>5</v>
      </c>
      <c r="AT7" s="77">
        <v>5</v>
      </c>
      <c r="AU7" s="77">
        <v>5</v>
      </c>
      <c r="AV7" s="77">
        <v>5</v>
      </c>
      <c r="AW7" s="77">
        <v>5</v>
      </c>
      <c r="AX7" s="77">
        <v>5</v>
      </c>
      <c r="AY7" s="77">
        <v>5</v>
      </c>
      <c r="AZ7" s="77">
        <v>5</v>
      </c>
      <c r="BA7" s="77">
        <v>5</v>
      </c>
      <c r="BB7" s="77">
        <v>5</v>
      </c>
      <c r="BC7" s="77">
        <v>5</v>
      </c>
      <c r="BD7" s="77">
        <v>5</v>
      </c>
      <c r="BE7" s="174"/>
      <c r="BF7" s="175"/>
      <c r="BG7" s="176"/>
      <c r="BH7" s="71">
        <v>5</v>
      </c>
      <c r="BI7" s="71">
        <v>5</v>
      </c>
      <c r="BJ7" s="71">
        <v>5</v>
      </c>
      <c r="BK7" s="71">
        <v>5</v>
      </c>
      <c r="BL7" s="71">
        <v>5</v>
      </c>
      <c r="BM7" s="71">
        <v>5</v>
      </c>
      <c r="BN7" s="71">
        <v>5</v>
      </c>
      <c r="BO7" s="71">
        <v>5</v>
      </c>
      <c r="BP7" s="71">
        <v>5</v>
      </c>
      <c r="BQ7" s="71">
        <v>5</v>
      </c>
      <c r="BR7" s="71">
        <v>5</v>
      </c>
      <c r="BS7" s="71">
        <v>5</v>
      </c>
      <c r="BT7" s="71">
        <v>5</v>
      </c>
      <c r="BU7" s="71">
        <v>5</v>
      </c>
      <c r="BV7" s="71">
        <v>5</v>
      </c>
      <c r="BW7" s="71">
        <v>5</v>
      </c>
      <c r="BX7" s="71">
        <v>5</v>
      </c>
      <c r="BY7" s="71">
        <v>5</v>
      </c>
      <c r="BZ7" s="71">
        <v>5</v>
      </c>
      <c r="CA7" s="71">
        <v>5</v>
      </c>
      <c r="CB7" s="71">
        <v>5</v>
      </c>
    </row>
    <row r="8" spans="1:81" x14ac:dyDescent="0.2">
      <c r="K8" s="50">
        <v>5</v>
      </c>
    </row>
    <row r="9" spans="1:81" s="55" customFormat="1" ht="12.75" x14ac:dyDescent="0.15">
      <c r="A9" s="103" t="s">
        <v>35</v>
      </c>
      <c r="B9" s="103" t="s">
        <v>31</v>
      </c>
      <c r="C9" s="103" t="s">
        <v>34</v>
      </c>
      <c r="D9" s="103" t="s">
        <v>13</v>
      </c>
      <c r="E9" s="103" t="s">
        <v>47</v>
      </c>
      <c r="F9" s="103" t="s">
        <v>48</v>
      </c>
      <c r="G9" s="96" t="s">
        <v>39</v>
      </c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 t="s">
        <v>38</v>
      </c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 t="s">
        <v>37</v>
      </c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 t="s">
        <v>36</v>
      </c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 t="s">
        <v>42</v>
      </c>
      <c r="BD9" s="96"/>
      <c r="BE9" s="96"/>
      <c r="BF9" s="96"/>
      <c r="BG9" s="96"/>
      <c r="BH9" s="96"/>
      <c r="BI9" s="96"/>
      <c r="BJ9" s="96"/>
      <c r="BK9" s="96"/>
      <c r="BL9" s="96"/>
      <c r="BM9" s="96"/>
      <c r="BN9" s="96"/>
      <c r="BO9" s="96" t="s">
        <v>43</v>
      </c>
      <c r="BP9" s="96"/>
      <c r="BQ9" s="96"/>
      <c r="BR9" s="96"/>
      <c r="BS9" s="96"/>
      <c r="BT9" s="96"/>
      <c r="BU9" s="96"/>
      <c r="BV9" s="96"/>
      <c r="BW9" s="96"/>
      <c r="BX9" s="96"/>
      <c r="BY9" s="96"/>
      <c r="BZ9" s="96"/>
    </row>
    <row r="10" spans="1:81" s="53" customFormat="1" ht="12.75" x14ac:dyDescent="0.2">
      <c r="A10" s="103"/>
      <c r="B10" s="103"/>
      <c r="C10" s="103"/>
      <c r="D10" s="103"/>
      <c r="E10" s="103"/>
      <c r="F10" s="103"/>
      <c r="G10" s="69">
        <v>5</v>
      </c>
      <c r="H10" s="69">
        <v>10</v>
      </c>
      <c r="I10" s="69">
        <v>15</v>
      </c>
      <c r="J10" s="69">
        <v>20</v>
      </c>
      <c r="K10" s="69">
        <v>25</v>
      </c>
      <c r="L10" s="69">
        <v>30</v>
      </c>
      <c r="M10" s="69">
        <v>35</v>
      </c>
      <c r="N10" s="69">
        <v>40</v>
      </c>
      <c r="O10" s="69">
        <v>45</v>
      </c>
      <c r="P10" s="69">
        <v>50</v>
      </c>
      <c r="Q10" s="69">
        <v>55</v>
      </c>
      <c r="R10" s="69">
        <v>60</v>
      </c>
      <c r="S10" s="69">
        <v>5</v>
      </c>
      <c r="T10" s="69">
        <v>10</v>
      </c>
      <c r="U10" s="69">
        <v>15</v>
      </c>
      <c r="V10" s="69">
        <v>20</v>
      </c>
      <c r="W10" s="69">
        <v>25</v>
      </c>
      <c r="X10" s="69">
        <v>30</v>
      </c>
      <c r="Y10" s="69">
        <v>35</v>
      </c>
      <c r="Z10" s="69">
        <v>40</v>
      </c>
      <c r="AA10" s="69">
        <v>45</v>
      </c>
      <c r="AB10" s="69">
        <v>50</v>
      </c>
      <c r="AC10" s="69">
        <v>55</v>
      </c>
      <c r="AD10" s="69">
        <v>60</v>
      </c>
      <c r="AE10" s="69">
        <v>5</v>
      </c>
      <c r="AF10" s="69">
        <v>10</v>
      </c>
      <c r="AG10" s="69">
        <v>15</v>
      </c>
      <c r="AH10" s="69">
        <v>20</v>
      </c>
      <c r="AI10" s="69">
        <v>25</v>
      </c>
      <c r="AJ10" s="69">
        <v>30</v>
      </c>
      <c r="AK10" s="69">
        <v>35</v>
      </c>
      <c r="AL10" s="69">
        <v>40</v>
      </c>
      <c r="AM10" s="69">
        <v>45</v>
      </c>
      <c r="AN10" s="69">
        <v>50</v>
      </c>
      <c r="AO10" s="69">
        <v>55</v>
      </c>
      <c r="AP10" s="69">
        <v>60</v>
      </c>
      <c r="AQ10" s="69">
        <v>5</v>
      </c>
      <c r="AR10" s="69">
        <v>10</v>
      </c>
      <c r="AS10" s="69">
        <v>15</v>
      </c>
      <c r="AT10" s="69">
        <v>20</v>
      </c>
      <c r="AU10" s="69">
        <v>25</v>
      </c>
      <c r="AV10" s="69">
        <v>30</v>
      </c>
      <c r="AW10" s="69">
        <v>35</v>
      </c>
      <c r="AX10" s="69">
        <v>40</v>
      </c>
      <c r="AY10" s="69">
        <v>45</v>
      </c>
      <c r="AZ10" s="69">
        <v>50</v>
      </c>
      <c r="BA10" s="69">
        <v>55</v>
      </c>
      <c r="BB10" s="69">
        <v>60</v>
      </c>
      <c r="BC10" s="69">
        <v>5</v>
      </c>
      <c r="BD10" s="69">
        <v>10</v>
      </c>
      <c r="BE10" s="69">
        <v>15</v>
      </c>
      <c r="BF10" s="69">
        <v>20</v>
      </c>
      <c r="BG10" s="69">
        <v>25</v>
      </c>
      <c r="BH10" s="69">
        <v>30</v>
      </c>
      <c r="BI10" s="69">
        <v>35</v>
      </c>
      <c r="BJ10" s="69">
        <v>40</v>
      </c>
      <c r="BK10" s="69">
        <v>45</v>
      </c>
      <c r="BL10" s="69">
        <v>50</v>
      </c>
      <c r="BM10" s="69">
        <v>55</v>
      </c>
      <c r="BN10" s="69">
        <v>60</v>
      </c>
      <c r="BO10" s="69">
        <v>5</v>
      </c>
      <c r="BP10" s="69">
        <v>10</v>
      </c>
      <c r="BQ10" s="69">
        <v>15</v>
      </c>
      <c r="BR10" s="69">
        <v>20</v>
      </c>
      <c r="BS10" s="69">
        <v>25</v>
      </c>
      <c r="BT10" s="69">
        <v>30</v>
      </c>
      <c r="BU10" s="69">
        <v>35</v>
      </c>
      <c r="BV10" s="69">
        <v>40</v>
      </c>
      <c r="BW10" s="69">
        <v>45</v>
      </c>
      <c r="BX10" s="69">
        <v>50</v>
      </c>
      <c r="BY10" s="69">
        <v>55</v>
      </c>
      <c r="BZ10" s="69">
        <v>60</v>
      </c>
      <c r="CA10" s="69">
        <v>5</v>
      </c>
      <c r="CB10" s="69">
        <v>10</v>
      </c>
      <c r="CC10" s="69">
        <v>15</v>
      </c>
    </row>
    <row r="11" spans="1:81" s="55" customFormat="1" ht="12" customHeight="1" x14ac:dyDescent="0.15">
      <c r="A11" s="97" t="s">
        <v>67</v>
      </c>
      <c r="B11" s="99" t="s">
        <v>77</v>
      </c>
      <c r="C11" s="65" t="s">
        <v>0</v>
      </c>
      <c r="D11" s="68">
        <v>232.8</v>
      </c>
      <c r="E11" s="68" t="s">
        <v>44</v>
      </c>
      <c r="F11" s="68">
        <v>70</v>
      </c>
      <c r="G11" s="114" t="s">
        <v>68</v>
      </c>
      <c r="H11" s="115"/>
      <c r="I11" s="116"/>
      <c r="J11" s="75">
        <v>5</v>
      </c>
      <c r="K11" s="75">
        <v>5</v>
      </c>
      <c r="L11" s="75">
        <v>5</v>
      </c>
      <c r="M11" s="75">
        <v>5</v>
      </c>
      <c r="N11" s="75">
        <v>5</v>
      </c>
      <c r="O11" s="75">
        <v>5</v>
      </c>
      <c r="P11" s="75">
        <v>5</v>
      </c>
      <c r="Q11" s="75">
        <v>5</v>
      </c>
      <c r="R11" s="75">
        <v>5</v>
      </c>
      <c r="S11" s="75">
        <v>5</v>
      </c>
      <c r="T11" s="75">
        <v>5</v>
      </c>
      <c r="U11" s="75">
        <v>5</v>
      </c>
      <c r="V11" s="75">
        <v>5</v>
      </c>
      <c r="W11" s="75">
        <v>5</v>
      </c>
      <c r="X11" s="150" t="s">
        <v>16</v>
      </c>
      <c r="Y11" s="151"/>
      <c r="Z11" s="152"/>
      <c r="AA11" s="159" t="s">
        <v>68</v>
      </c>
      <c r="AB11" s="160"/>
      <c r="AC11" s="160"/>
      <c r="AD11" s="160"/>
      <c r="AE11" s="160"/>
      <c r="AF11" s="160"/>
      <c r="AG11" s="160"/>
      <c r="AH11" s="160"/>
      <c r="AI11" s="161"/>
      <c r="AJ11" s="141" t="s">
        <v>68</v>
      </c>
      <c r="AK11" s="142"/>
      <c r="AL11" s="143"/>
      <c r="AM11" s="71">
        <v>5</v>
      </c>
      <c r="AN11" s="71">
        <v>5</v>
      </c>
      <c r="AO11" s="71">
        <v>5</v>
      </c>
      <c r="AP11" s="71">
        <v>5</v>
      </c>
      <c r="AQ11" s="71">
        <v>5</v>
      </c>
      <c r="AR11" s="71">
        <v>5</v>
      </c>
      <c r="AS11" s="71">
        <v>5</v>
      </c>
      <c r="AT11" s="71">
        <v>5</v>
      </c>
      <c r="AU11" s="71">
        <v>5</v>
      </c>
      <c r="AV11" s="71">
        <v>5</v>
      </c>
      <c r="AW11" s="71">
        <v>5</v>
      </c>
      <c r="AX11" s="71">
        <v>5</v>
      </c>
      <c r="AY11" s="71">
        <v>5</v>
      </c>
      <c r="AZ11" s="71">
        <v>5</v>
      </c>
      <c r="BA11" s="71">
        <v>5</v>
      </c>
      <c r="BB11" s="71">
        <v>5</v>
      </c>
      <c r="BC11" s="71">
        <v>5</v>
      </c>
      <c r="BD11" s="71">
        <v>5</v>
      </c>
      <c r="BE11" s="71">
        <v>5</v>
      </c>
      <c r="BF11" s="71">
        <v>5</v>
      </c>
      <c r="BG11" s="71">
        <v>5</v>
      </c>
      <c r="BH11" s="71">
        <v>5</v>
      </c>
      <c r="BI11" s="168" t="s">
        <v>76</v>
      </c>
      <c r="BJ11" s="169"/>
      <c r="BK11" s="170"/>
      <c r="BL11" s="71">
        <v>5</v>
      </c>
      <c r="BM11" s="71">
        <v>5</v>
      </c>
      <c r="BN11" s="71">
        <v>5</v>
      </c>
      <c r="BO11" s="71">
        <v>5</v>
      </c>
      <c r="BP11" s="71">
        <v>5</v>
      </c>
      <c r="BQ11" s="71">
        <v>5</v>
      </c>
      <c r="BR11" s="71">
        <v>5</v>
      </c>
      <c r="BS11" s="71">
        <v>5</v>
      </c>
      <c r="BT11" s="71">
        <v>5</v>
      </c>
      <c r="BU11" s="71">
        <v>5</v>
      </c>
      <c r="BV11" s="71">
        <v>5</v>
      </c>
      <c r="BW11" s="71">
        <v>5</v>
      </c>
      <c r="BX11" s="71">
        <v>5</v>
      </c>
      <c r="BY11" s="71">
        <v>5</v>
      </c>
      <c r="BZ11" s="71">
        <v>5</v>
      </c>
      <c r="CA11" s="71">
        <v>5</v>
      </c>
    </row>
    <row r="12" spans="1:81" s="53" customFormat="1" ht="12" customHeight="1" x14ac:dyDescent="0.15">
      <c r="A12" s="98"/>
      <c r="B12" s="100"/>
      <c r="C12" s="64" t="s">
        <v>72</v>
      </c>
      <c r="D12" s="68">
        <v>3000</v>
      </c>
      <c r="E12" s="68" t="s">
        <v>44</v>
      </c>
      <c r="F12" s="66">
        <v>60</v>
      </c>
      <c r="G12" s="117"/>
      <c r="H12" s="118"/>
      <c r="I12" s="119"/>
      <c r="J12" s="78">
        <v>5</v>
      </c>
      <c r="K12" s="78">
        <v>5</v>
      </c>
      <c r="L12" s="78">
        <v>5</v>
      </c>
      <c r="M12" s="78">
        <v>5</v>
      </c>
      <c r="N12" s="78">
        <v>5</v>
      </c>
      <c r="O12" s="78">
        <v>5</v>
      </c>
      <c r="P12" s="78">
        <v>5</v>
      </c>
      <c r="Q12" s="78">
        <v>5</v>
      </c>
      <c r="R12" s="78">
        <v>5</v>
      </c>
      <c r="S12" s="78">
        <v>5</v>
      </c>
      <c r="T12" s="78">
        <v>5</v>
      </c>
      <c r="U12" s="78">
        <v>5</v>
      </c>
      <c r="V12" s="71">
        <v>5</v>
      </c>
      <c r="W12" s="71">
        <v>5</v>
      </c>
      <c r="X12" s="153"/>
      <c r="Y12" s="154"/>
      <c r="Z12" s="155"/>
      <c r="AA12" s="162"/>
      <c r="AB12" s="163"/>
      <c r="AC12" s="163"/>
      <c r="AD12" s="163"/>
      <c r="AE12" s="163"/>
      <c r="AF12" s="163"/>
      <c r="AG12" s="163"/>
      <c r="AH12" s="163"/>
      <c r="AI12" s="164"/>
      <c r="AJ12" s="144"/>
      <c r="AK12" s="145"/>
      <c r="AL12" s="146"/>
      <c r="AM12" s="71">
        <v>5</v>
      </c>
      <c r="AN12" s="71">
        <v>5</v>
      </c>
      <c r="AO12" s="71">
        <v>5</v>
      </c>
      <c r="AP12" s="71">
        <v>5</v>
      </c>
      <c r="AQ12" s="71">
        <v>5</v>
      </c>
      <c r="AR12" s="71">
        <v>5</v>
      </c>
      <c r="AS12" s="71">
        <v>5</v>
      </c>
      <c r="AT12" s="71">
        <v>5</v>
      </c>
      <c r="AU12" s="71">
        <v>5</v>
      </c>
      <c r="AV12" s="71">
        <v>5</v>
      </c>
      <c r="AW12" s="71">
        <v>5</v>
      </c>
      <c r="AX12" s="71">
        <v>5</v>
      </c>
      <c r="AY12" s="71">
        <v>5</v>
      </c>
      <c r="AZ12" s="71">
        <v>5</v>
      </c>
      <c r="BA12" s="71">
        <v>5</v>
      </c>
      <c r="BB12" s="71">
        <v>5</v>
      </c>
      <c r="BC12" s="71">
        <v>5</v>
      </c>
      <c r="BD12" s="71">
        <v>5</v>
      </c>
      <c r="BE12" s="71">
        <v>5</v>
      </c>
      <c r="BF12" s="71">
        <v>5</v>
      </c>
      <c r="BG12" s="71">
        <v>5</v>
      </c>
      <c r="BH12" s="71">
        <v>5</v>
      </c>
      <c r="BI12" s="171"/>
      <c r="BJ12" s="172"/>
      <c r="BK12" s="173"/>
      <c r="BL12" s="71">
        <v>5</v>
      </c>
      <c r="BM12" s="71">
        <v>5</v>
      </c>
      <c r="BN12" s="71">
        <v>5</v>
      </c>
      <c r="BO12" s="71">
        <v>5</v>
      </c>
      <c r="BP12" s="71">
        <v>5</v>
      </c>
      <c r="BQ12" s="71">
        <v>5</v>
      </c>
      <c r="BR12" s="71">
        <v>5</v>
      </c>
      <c r="BS12" s="71">
        <v>5</v>
      </c>
      <c r="BT12" s="71">
        <v>5</v>
      </c>
      <c r="BU12" s="71">
        <v>5</v>
      </c>
      <c r="BV12" s="71">
        <v>5</v>
      </c>
      <c r="BW12" s="71">
        <v>5</v>
      </c>
      <c r="BX12" s="71">
        <v>5</v>
      </c>
      <c r="BY12" s="71">
        <v>5</v>
      </c>
      <c r="BZ12" s="71">
        <v>5</v>
      </c>
      <c r="CA12" s="71">
        <v>5</v>
      </c>
    </row>
    <row r="13" spans="1:81" s="53" customFormat="1" ht="12" customHeight="1" x14ac:dyDescent="0.15">
      <c r="A13" s="97" t="s">
        <v>23</v>
      </c>
      <c r="B13" s="100"/>
      <c r="C13" s="64" t="s">
        <v>73</v>
      </c>
      <c r="D13" s="68">
        <v>40</v>
      </c>
      <c r="E13" s="68" t="s">
        <v>45</v>
      </c>
      <c r="F13" s="66">
        <v>80</v>
      </c>
      <c r="G13" s="117"/>
      <c r="H13" s="118"/>
      <c r="I13" s="119"/>
      <c r="J13" s="71">
        <v>5</v>
      </c>
      <c r="K13" s="71">
        <v>5</v>
      </c>
      <c r="L13" s="71">
        <v>5</v>
      </c>
      <c r="M13" s="71">
        <v>5</v>
      </c>
      <c r="N13" s="71">
        <v>5</v>
      </c>
      <c r="O13" s="71">
        <v>5</v>
      </c>
      <c r="P13" s="71">
        <v>5</v>
      </c>
      <c r="Q13" s="71">
        <v>5</v>
      </c>
      <c r="R13" s="71">
        <v>5</v>
      </c>
      <c r="S13" s="71">
        <v>5</v>
      </c>
      <c r="T13" s="71">
        <v>5</v>
      </c>
      <c r="U13" s="71">
        <v>5</v>
      </c>
      <c r="V13" s="71">
        <v>5</v>
      </c>
      <c r="W13" s="71">
        <v>5</v>
      </c>
      <c r="X13" s="153"/>
      <c r="Y13" s="154"/>
      <c r="Z13" s="155"/>
      <c r="AA13" s="162"/>
      <c r="AB13" s="163"/>
      <c r="AC13" s="163"/>
      <c r="AD13" s="163"/>
      <c r="AE13" s="163"/>
      <c r="AF13" s="163"/>
      <c r="AG13" s="163"/>
      <c r="AH13" s="163"/>
      <c r="AI13" s="164"/>
      <c r="AJ13" s="144"/>
      <c r="AK13" s="145"/>
      <c r="AL13" s="146"/>
      <c r="AM13" s="79">
        <v>5</v>
      </c>
      <c r="AN13" s="79">
        <v>5</v>
      </c>
      <c r="AO13" s="79">
        <v>5</v>
      </c>
      <c r="AP13" s="79">
        <v>5</v>
      </c>
      <c r="AQ13" s="79">
        <v>5</v>
      </c>
      <c r="AR13" s="79">
        <v>5</v>
      </c>
      <c r="AS13" s="79">
        <v>5</v>
      </c>
      <c r="AT13" s="79">
        <v>5</v>
      </c>
      <c r="AU13" s="79">
        <v>5</v>
      </c>
      <c r="AV13" s="79">
        <v>5</v>
      </c>
      <c r="AW13" s="79">
        <v>5</v>
      </c>
      <c r="AX13" s="79">
        <v>5</v>
      </c>
      <c r="AY13" s="79">
        <v>5</v>
      </c>
      <c r="AZ13" s="79">
        <v>5</v>
      </c>
      <c r="BA13" s="79">
        <v>5</v>
      </c>
      <c r="BB13" s="79">
        <v>5</v>
      </c>
      <c r="BC13" s="71">
        <v>5</v>
      </c>
      <c r="BD13" s="71">
        <v>5</v>
      </c>
      <c r="BE13" s="71">
        <v>5</v>
      </c>
      <c r="BF13" s="71">
        <v>5</v>
      </c>
      <c r="BG13" s="71">
        <v>5</v>
      </c>
      <c r="BH13" s="71">
        <v>5</v>
      </c>
      <c r="BI13" s="171"/>
      <c r="BJ13" s="172"/>
      <c r="BK13" s="173"/>
      <c r="BL13" s="71">
        <v>5</v>
      </c>
      <c r="BM13" s="71">
        <v>5</v>
      </c>
      <c r="BN13" s="71">
        <v>5</v>
      </c>
      <c r="BO13" s="71">
        <v>5</v>
      </c>
      <c r="BP13" s="71">
        <v>5</v>
      </c>
      <c r="BQ13" s="71">
        <v>5</v>
      </c>
      <c r="BR13" s="71">
        <v>5</v>
      </c>
      <c r="BS13" s="71">
        <v>5</v>
      </c>
      <c r="BT13" s="71">
        <v>5</v>
      </c>
      <c r="BU13" s="71">
        <v>5</v>
      </c>
      <c r="BV13" s="71">
        <v>5</v>
      </c>
      <c r="BW13" s="71">
        <v>5</v>
      </c>
      <c r="BX13" s="71">
        <v>5</v>
      </c>
      <c r="BY13" s="71">
        <v>5</v>
      </c>
      <c r="BZ13" s="71">
        <v>5</v>
      </c>
      <c r="CA13" s="71">
        <v>5</v>
      </c>
    </row>
    <row r="14" spans="1:81" s="53" customFormat="1" ht="12" customHeight="1" x14ac:dyDescent="0.15">
      <c r="A14" s="102"/>
      <c r="B14" s="100"/>
      <c r="C14" s="64" t="s">
        <v>69</v>
      </c>
      <c r="D14" s="67">
        <v>5.5</v>
      </c>
      <c r="E14" s="67" t="s">
        <v>46</v>
      </c>
      <c r="F14" s="66">
        <v>110</v>
      </c>
      <c r="G14" s="117"/>
      <c r="H14" s="118"/>
      <c r="I14" s="119"/>
      <c r="J14" s="71">
        <v>5</v>
      </c>
      <c r="K14" s="71">
        <v>5</v>
      </c>
      <c r="L14" s="71">
        <v>5</v>
      </c>
      <c r="M14" s="71">
        <v>5</v>
      </c>
      <c r="N14" s="71">
        <v>5</v>
      </c>
      <c r="O14" s="71">
        <v>5</v>
      </c>
      <c r="P14" s="71">
        <v>5</v>
      </c>
      <c r="Q14" s="71">
        <v>5</v>
      </c>
      <c r="R14" s="71">
        <v>5</v>
      </c>
      <c r="S14" s="71">
        <v>5</v>
      </c>
      <c r="T14" s="71">
        <v>5</v>
      </c>
      <c r="U14" s="71">
        <v>5</v>
      </c>
      <c r="V14" s="71">
        <v>5</v>
      </c>
      <c r="W14" s="71">
        <v>5</v>
      </c>
      <c r="X14" s="153"/>
      <c r="Y14" s="154"/>
      <c r="Z14" s="155"/>
      <c r="AA14" s="162"/>
      <c r="AB14" s="163"/>
      <c r="AC14" s="163"/>
      <c r="AD14" s="163"/>
      <c r="AE14" s="163"/>
      <c r="AF14" s="163"/>
      <c r="AG14" s="163"/>
      <c r="AH14" s="163"/>
      <c r="AI14" s="164"/>
      <c r="AJ14" s="144"/>
      <c r="AK14" s="145"/>
      <c r="AL14" s="146"/>
      <c r="AM14" s="80">
        <v>5</v>
      </c>
      <c r="AN14" s="80">
        <v>5</v>
      </c>
      <c r="AO14" s="80">
        <v>5</v>
      </c>
      <c r="AP14" s="80">
        <v>5</v>
      </c>
      <c r="AQ14" s="80">
        <v>5</v>
      </c>
      <c r="AR14" s="80">
        <v>5</v>
      </c>
      <c r="AS14" s="80">
        <v>5</v>
      </c>
      <c r="AT14" s="80">
        <v>5</v>
      </c>
      <c r="AU14" s="80">
        <v>5</v>
      </c>
      <c r="AV14" s="80">
        <v>5</v>
      </c>
      <c r="AW14" s="80">
        <v>5</v>
      </c>
      <c r="AX14" s="80">
        <v>5</v>
      </c>
      <c r="AY14" s="80">
        <v>5</v>
      </c>
      <c r="AZ14" s="80">
        <v>5</v>
      </c>
      <c r="BA14" s="80">
        <v>5</v>
      </c>
      <c r="BB14" s="80">
        <v>5</v>
      </c>
      <c r="BC14" s="80">
        <v>5</v>
      </c>
      <c r="BD14" s="80">
        <v>5</v>
      </c>
      <c r="BE14" s="80">
        <v>5</v>
      </c>
      <c r="BF14" s="80">
        <v>5</v>
      </c>
      <c r="BG14" s="80">
        <v>5</v>
      </c>
      <c r="BH14" s="80">
        <v>5</v>
      </c>
      <c r="BI14" s="171"/>
      <c r="BJ14" s="172"/>
      <c r="BK14" s="173"/>
      <c r="BL14" s="71">
        <v>5</v>
      </c>
      <c r="BM14" s="71">
        <v>5</v>
      </c>
      <c r="BN14" s="71">
        <v>5</v>
      </c>
      <c r="BO14" s="71">
        <v>5</v>
      </c>
      <c r="BP14" s="71">
        <v>5</v>
      </c>
      <c r="BQ14" s="71">
        <v>5</v>
      </c>
      <c r="BR14" s="71">
        <v>5</v>
      </c>
      <c r="BS14" s="71">
        <v>5</v>
      </c>
      <c r="BT14" s="71">
        <v>5</v>
      </c>
      <c r="BU14" s="71">
        <v>5</v>
      </c>
      <c r="BV14" s="71">
        <v>5</v>
      </c>
      <c r="BW14" s="71">
        <v>5</v>
      </c>
      <c r="BX14" s="71">
        <v>5</v>
      </c>
      <c r="BY14" s="71">
        <v>5</v>
      </c>
      <c r="BZ14" s="71">
        <v>5</v>
      </c>
      <c r="CA14" s="71">
        <v>5</v>
      </c>
    </row>
    <row r="15" spans="1:81" s="53" customFormat="1" ht="12" customHeight="1" x14ac:dyDescent="0.15">
      <c r="A15" s="98"/>
      <c r="B15" s="101"/>
      <c r="C15" s="65" t="s">
        <v>74</v>
      </c>
      <c r="D15" s="67">
        <v>6</v>
      </c>
      <c r="E15" s="67" t="s">
        <v>46</v>
      </c>
      <c r="F15" s="66">
        <v>60</v>
      </c>
      <c r="G15" s="120"/>
      <c r="H15" s="121"/>
      <c r="I15" s="122"/>
      <c r="J15" s="71">
        <v>5</v>
      </c>
      <c r="K15" s="71">
        <v>5</v>
      </c>
      <c r="L15" s="71">
        <v>5</v>
      </c>
      <c r="M15" s="71">
        <v>5</v>
      </c>
      <c r="N15" s="71">
        <v>5</v>
      </c>
      <c r="O15" s="71">
        <v>5</v>
      </c>
      <c r="P15" s="71">
        <v>5</v>
      </c>
      <c r="Q15" s="71">
        <v>5</v>
      </c>
      <c r="R15" s="71">
        <v>5</v>
      </c>
      <c r="S15" s="71">
        <v>5</v>
      </c>
      <c r="T15" s="71">
        <v>5</v>
      </c>
      <c r="U15" s="71">
        <v>5</v>
      </c>
      <c r="V15" s="71">
        <v>5</v>
      </c>
      <c r="W15" s="71">
        <v>5</v>
      </c>
      <c r="X15" s="156"/>
      <c r="Y15" s="157"/>
      <c r="Z15" s="158"/>
      <c r="AA15" s="165"/>
      <c r="AB15" s="166"/>
      <c r="AC15" s="166"/>
      <c r="AD15" s="166"/>
      <c r="AE15" s="166"/>
      <c r="AF15" s="166"/>
      <c r="AG15" s="166"/>
      <c r="AH15" s="166"/>
      <c r="AI15" s="167"/>
      <c r="AJ15" s="147"/>
      <c r="AK15" s="148"/>
      <c r="AL15" s="149"/>
      <c r="AM15" s="73">
        <v>5</v>
      </c>
      <c r="AN15" s="73">
        <v>5</v>
      </c>
      <c r="AO15" s="73">
        <v>5</v>
      </c>
      <c r="AP15" s="73">
        <v>5</v>
      </c>
      <c r="AQ15" s="73">
        <v>5</v>
      </c>
      <c r="AR15" s="73">
        <v>5</v>
      </c>
      <c r="AS15" s="73">
        <v>5</v>
      </c>
      <c r="AT15" s="73">
        <v>5</v>
      </c>
      <c r="AU15" s="73">
        <v>5</v>
      </c>
      <c r="AV15" s="73">
        <v>5</v>
      </c>
      <c r="AW15" s="73">
        <v>5</v>
      </c>
      <c r="AX15" s="73">
        <v>5</v>
      </c>
      <c r="AY15" s="71">
        <v>5</v>
      </c>
      <c r="AZ15" s="71">
        <v>5</v>
      </c>
      <c r="BA15" s="71">
        <v>5</v>
      </c>
      <c r="BB15" s="71">
        <v>5</v>
      </c>
      <c r="BC15" s="71">
        <v>5</v>
      </c>
      <c r="BD15" s="71">
        <v>5</v>
      </c>
      <c r="BE15" s="71">
        <v>5</v>
      </c>
      <c r="BF15" s="71">
        <v>5</v>
      </c>
      <c r="BG15" s="71">
        <v>5</v>
      </c>
      <c r="BH15" s="71">
        <v>5</v>
      </c>
      <c r="BI15" s="174"/>
      <c r="BJ15" s="175"/>
      <c r="BK15" s="176"/>
      <c r="BL15" s="71">
        <v>5</v>
      </c>
      <c r="BM15" s="71">
        <v>5</v>
      </c>
      <c r="BN15" s="71">
        <v>5</v>
      </c>
      <c r="BO15" s="71">
        <v>5</v>
      </c>
      <c r="BP15" s="71">
        <v>5</v>
      </c>
      <c r="BQ15" s="71">
        <v>5</v>
      </c>
      <c r="BR15" s="71">
        <v>5</v>
      </c>
      <c r="BS15" s="71">
        <v>5</v>
      </c>
      <c r="BT15" s="71">
        <v>5</v>
      </c>
      <c r="BU15" s="71">
        <v>5</v>
      </c>
      <c r="BV15" s="71">
        <v>5</v>
      </c>
      <c r="BW15" s="71">
        <v>5</v>
      </c>
      <c r="BX15" s="71">
        <v>5</v>
      </c>
      <c r="BY15" s="71">
        <v>5</v>
      </c>
      <c r="BZ15" s="71">
        <v>5</v>
      </c>
      <c r="CA15" s="71">
        <v>5</v>
      </c>
    </row>
    <row r="17" spans="1:87" s="53" customFormat="1" ht="12" customHeight="1" x14ac:dyDescent="0.15">
      <c r="A17" s="61"/>
      <c r="B17" s="54"/>
      <c r="C17" s="55"/>
      <c r="D17" s="63"/>
      <c r="E17" s="63"/>
      <c r="F17" s="62"/>
      <c r="G17" s="57"/>
      <c r="H17" s="57"/>
      <c r="I17" s="57"/>
      <c r="J17" s="57"/>
      <c r="K17" s="57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4"/>
      <c r="CH17" s="54"/>
      <c r="CI17" s="54"/>
    </row>
    <row r="18" spans="1:87" s="53" customFormat="1" ht="12" customHeight="1" x14ac:dyDescent="0.15">
      <c r="A18" s="61"/>
      <c r="B18" s="54"/>
      <c r="C18" s="55"/>
      <c r="D18" s="60"/>
      <c r="E18" s="60"/>
      <c r="F18" s="59"/>
      <c r="G18" s="58"/>
      <c r="H18" s="57"/>
      <c r="I18" s="57"/>
      <c r="J18" s="57"/>
      <c r="K18" s="57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4"/>
      <c r="CH18" s="54"/>
      <c r="CI18" s="54"/>
    </row>
    <row r="19" spans="1:87" x14ac:dyDescent="0.2">
      <c r="D19" s="51"/>
      <c r="E19" s="51"/>
      <c r="F19" s="51"/>
      <c r="G19" s="51"/>
    </row>
    <row r="20" spans="1:87" x14ac:dyDescent="0.2">
      <c r="D20" s="51"/>
      <c r="E20" s="51"/>
      <c r="F20" s="51"/>
      <c r="G20" s="51"/>
    </row>
    <row r="21" spans="1:87" x14ac:dyDescent="0.2">
      <c r="D21" s="51"/>
      <c r="E21" s="51"/>
      <c r="F21" s="51"/>
      <c r="G21" s="51"/>
    </row>
    <row r="22" spans="1:87" x14ac:dyDescent="0.2">
      <c r="D22" s="51"/>
      <c r="E22" s="52"/>
      <c r="F22" s="51"/>
      <c r="G22" s="51"/>
    </row>
    <row r="23" spans="1:87" x14ac:dyDescent="0.2">
      <c r="D23" s="51"/>
      <c r="E23" s="51"/>
      <c r="F23" s="51"/>
      <c r="G23" s="51"/>
    </row>
    <row r="24" spans="1:87" x14ac:dyDescent="0.2">
      <c r="D24" s="51"/>
      <c r="E24" s="51"/>
      <c r="F24" s="51"/>
      <c r="G24" s="51"/>
    </row>
    <row r="25" spans="1:87" x14ac:dyDescent="0.2">
      <c r="D25" s="51"/>
      <c r="E25" s="51"/>
      <c r="F25" s="51"/>
      <c r="G25" s="51"/>
    </row>
  </sheetData>
  <mergeCells count="40">
    <mergeCell ref="BE3:BG7"/>
    <mergeCell ref="BC9:BN9"/>
    <mergeCell ref="G3:I7"/>
    <mergeCell ref="G11:I15"/>
    <mergeCell ref="Z3:AB7"/>
    <mergeCell ref="AC3:AK7"/>
    <mergeCell ref="AL3:AN7"/>
    <mergeCell ref="S9:AD9"/>
    <mergeCell ref="X11:Z15"/>
    <mergeCell ref="AA11:AI15"/>
    <mergeCell ref="AJ11:AL15"/>
    <mergeCell ref="BO1:BZ1"/>
    <mergeCell ref="A1:A2"/>
    <mergeCell ref="B1:B2"/>
    <mergeCell ref="C1:C2"/>
    <mergeCell ref="D1:D2"/>
    <mergeCell ref="E1:E2"/>
    <mergeCell ref="F1:F2"/>
    <mergeCell ref="G1:R1"/>
    <mergeCell ref="S1:AD1"/>
    <mergeCell ref="AE1:AP1"/>
    <mergeCell ref="AQ1:BB1"/>
    <mergeCell ref="BC1:BN1"/>
    <mergeCell ref="A3:A5"/>
    <mergeCell ref="B3:B7"/>
    <mergeCell ref="A6:A7"/>
    <mergeCell ref="A9:A10"/>
    <mergeCell ref="B9:B10"/>
    <mergeCell ref="BO9:BZ9"/>
    <mergeCell ref="A11:A12"/>
    <mergeCell ref="B11:B15"/>
    <mergeCell ref="A13:A15"/>
    <mergeCell ref="AE9:AP9"/>
    <mergeCell ref="AQ9:BB9"/>
    <mergeCell ref="C9:C10"/>
    <mergeCell ref="D9:D10"/>
    <mergeCell ref="E9:E10"/>
    <mergeCell ref="F9:F10"/>
    <mergeCell ref="G9:R9"/>
    <mergeCell ref="BI11:BK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CALCULO</vt:lpstr>
      <vt:lpstr>01 Datos</vt:lpstr>
      <vt:lpstr>02 Cálculos</vt:lpstr>
      <vt:lpstr>03 diagrama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Alfonso Bañados Urrutia</cp:lastModifiedBy>
  <dcterms:created xsi:type="dcterms:W3CDTF">2021-09-04T02:06:50Z</dcterms:created>
  <dcterms:modified xsi:type="dcterms:W3CDTF">2024-12-20T00:22:18Z</dcterms:modified>
</cp:coreProperties>
</file>